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1.1.1 (2010-2011) " sheetId="294" r:id="rId2"/>
    <sheet name="1.1.1 (2012-2013)" sheetId="295" r:id="rId3"/>
    <sheet name="1.1.1 (2014-2015)" sheetId="49" r:id="rId4"/>
    <sheet name="1.1.1 (2016-2017)" sheetId="296" r:id="rId5"/>
    <sheet name="1.1.1 (2018-2019) " sheetId="297" r:id="rId6"/>
    <sheet name="1.1.1 (2020)" sheetId="298" r:id="rId7"/>
    <sheet name="1.1.2" sheetId="299" r:id="rId8"/>
    <sheet name="1.1.3" sheetId="377" r:id="rId9"/>
    <sheet name="1.1.4" sheetId="378" r:id="rId10"/>
    <sheet name="1.1.5 " sheetId="300" r:id="rId11"/>
    <sheet name="1.1.6" sheetId="301" r:id="rId12"/>
    <sheet name="1.1.7 " sheetId="302" r:id="rId13"/>
    <sheet name="1.2.1 " sheetId="303" r:id="rId14"/>
    <sheet name="1.2.2" sheetId="365" r:id="rId15"/>
    <sheet name="1.2.3" sheetId="347" r:id="rId16"/>
    <sheet name="1.3.1" sheetId="304" r:id="rId17"/>
    <sheet name="1.3.2" sheetId="366" r:id="rId18"/>
    <sheet name="1.3.3" sheetId="349" r:id="rId19"/>
    <sheet name="1.3.4" sheetId="350" r:id="rId20"/>
    <sheet name="1.3.5" sheetId="351" r:id="rId21"/>
    <sheet name="1.3.6" sheetId="352" r:id="rId22"/>
    <sheet name="1.3.7" sheetId="353" r:id="rId23"/>
    <sheet name="1.4.1" sheetId="354" r:id="rId24"/>
    <sheet name="1.4.2" sheetId="305" r:id="rId25"/>
    <sheet name="1.5.1 " sheetId="376" r:id="rId26"/>
    <sheet name="2.1.1 " sheetId="379" r:id="rId27"/>
    <sheet name="2.1.2 " sheetId="380" r:id="rId28"/>
    <sheet name="2.1.3" sheetId="307" r:id="rId29"/>
    <sheet name="2.1.4" sheetId="381" r:id="rId30"/>
    <sheet name="2.1.5" sheetId="382" r:id="rId31"/>
    <sheet name="2.1.6" sheetId="308" r:id="rId32"/>
    <sheet name="2.1.7" sheetId="383" r:id="rId33"/>
    <sheet name="2.1.8" sheetId="384" r:id="rId34"/>
    <sheet name="2.1.9" sheetId="309" r:id="rId35"/>
    <sheet name="2.1.10" sheetId="385" r:id="rId36"/>
    <sheet name="2.1.11" sheetId="386" r:id="rId37"/>
    <sheet name="2.1.12" sheetId="310" r:id="rId38"/>
    <sheet name="2.1.13" sheetId="387" r:id="rId39"/>
    <sheet name="2.1.14" sheetId="388" r:id="rId40"/>
    <sheet name="2.1.15" sheetId="311" r:id="rId41"/>
    <sheet name="2.2.1" sheetId="389" r:id="rId42"/>
    <sheet name="2.2.2" sheetId="390" r:id="rId43"/>
    <sheet name="2.2.3" sheetId="312" r:id="rId44"/>
    <sheet name="2.2.4" sheetId="391" r:id="rId45"/>
    <sheet name="2.2.5" sheetId="392" r:id="rId46"/>
    <sheet name="2.2.6" sheetId="313" r:id="rId47"/>
    <sheet name="2.3.1" sheetId="393" r:id="rId48"/>
    <sheet name="2.3.2" sheetId="394" r:id="rId49"/>
    <sheet name="2.3.3" sheetId="314" r:id="rId50"/>
    <sheet name="2.4.1" sheetId="395" r:id="rId51"/>
    <sheet name="2.4.2" sheetId="396" r:id="rId52"/>
    <sheet name="2.4.3 " sheetId="315" r:id="rId53"/>
    <sheet name="3.1.1" sheetId="397" r:id="rId54"/>
    <sheet name="3.1.2" sheetId="17" r:id="rId55"/>
    <sheet name="3.1.3" sheetId="18" r:id="rId56"/>
    <sheet name="3.1.4" sheetId="398" r:id="rId57"/>
    <sheet name="3.1.5" sheetId="399" r:id="rId58"/>
    <sheet name="3.1.6" sheetId="400" r:id="rId59"/>
    <sheet name="3.1.7" sheetId="19" r:id="rId60"/>
    <sheet name="3.2.1 " sheetId="367" r:id="rId61"/>
    <sheet name="3.2.2" sheetId="368" r:id="rId62"/>
    <sheet name="3.2.3" sheetId="401" r:id="rId63"/>
    <sheet name="3.2.4" sheetId="402" r:id="rId64"/>
    <sheet name="3.2.5" sheetId="403" r:id="rId65"/>
    <sheet name="3.2.6 " sheetId="369" r:id="rId66"/>
    <sheet name="3.2.7" sheetId="370" r:id="rId67"/>
    <sheet name="3.3.1" sheetId="404" r:id="rId68"/>
    <sheet name="3.3.2 " sheetId="287" r:id="rId69"/>
    <sheet name="3.3.3" sheetId="405" r:id="rId70"/>
    <sheet name="3.3.4" sheetId="406" r:id="rId71"/>
    <sheet name="3.3.5" sheetId="288" r:id="rId72"/>
    <sheet name="3.3.6" sheetId="407" r:id="rId73"/>
    <sheet name="3.3.7" sheetId="289" r:id="rId74"/>
    <sheet name="3.3.8" sheetId="290" r:id="rId75"/>
    <sheet name="3.3.9" sheetId="291" r:id="rId76"/>
    <sheet name="3.3.10" sheetId="408" r:id="rId77"/>
    <sheet name="3.3.11" sheetId="409" r:id="rId78"/>
    <sheet name="3.3.12" sheetId="292" r:id="rId79"/>
    <sheet name="3.3.13" sheetId="410" r:id="rId80"/>
    <sheet name="3.3.14" sheetId="411" r:id="rId81"/>
    <sheet name="3.3.15" sheetId="412" r:id="rId82"/>
    <sheet name="3.3.16" sheetId="293" r:id="rId83"/>
    <sheet name="3.4.1 " sheetId="316" r:id="rId84"/>
    <sheet name="3.4.2" sheetId="25" r:id="rId85"/>
    <sheet name="3.4.3" sheetId="26" r:id="rId86"/>
    <sheet name="3.4.4" sheetId="27" r:id="rId87"/>
    <sheet name="3.4.5" sheetId="28" r:id="rId88"/>
    <sheet name="3.4.6" sheetId="29" r:id="rId89"/>
    <sheet name="4.1.1" sheetId="317" r:id="rId90"/>
    <sheet name="4.1.2" sheetId="319" r:id="rId91"/>
    <sheet name="4.1.3 " sheetId="320" r:id="rId92"/>
    <sheet name="4.1.4" sheetId="321" r:id="rId93"/>
    <sheet name="4.1.5 " sheetId="322" r:id="rId94"/>
    <sheet name="4.2.1 " sheetId="323" r:id="rId95"/>
    <sheet name="4.2.2 " sheetId="324" r:id="rId96"/>
    <sheet name="4.3.1" sheetId="325" r:id="rId97"/>
    <sheet name="4.3.2 " sheetId="326" r:id="rId98"/>
    <sheet name="4.4.1" sheetId="327" r:id="rId99"/>
    <sheet name="4.5.1" sheetId="328" r:id="rId100"/>
    <sheet name="4.5.2" sheetId="329" r:id="rId101"/>
    <sheet name="4.5.3" sheetId="330" r:id="rId102"/>
    <sheet name="4.6.1" sheetId="331" r:id="rId103"/>
    <sheet name="4.6.2" sheetId="332" r:id="rId104"/>
    <sheet name="5.1.1" sheetId="333" r:id="rId105"/>
    <sheet name="5.1.2" sheetId="334" r:id="rId106"/>
    <sheet name="5.1.3" sheetId="335" r:id="rId107"/>
    <sheet name="5.2.1" sheetId="336" r:id="rId108"/>
    <sheet name="5.2.2" sheetId="413" r:id="rId109"/>
    <sheet name="5.2.3" sheetId="338" r:id="rId110"/>
    <sheet name="5.2.4" sheetId="414" r:id="rId111"/>
    <sheet name="5.2.5" sheetId="339" r:id="rId112"/>
    <sheet name="5.2.6" sheetId="415" r:id="rId113"/>
    <sheet name="5.2.7" sheetId="340" r:id="rId114"/>
    <sheet name="5.2.8" sheetId="341" r:id="rId115"/>
    <sheet name="5.3.1" sheetId="344" r:id="rId116"/>
    <sheet name="6.1.1" sheetId="355" r:id="rId117"/>
    <sheet name="6.2.1" sheetId="356" r:id="rId118"/>
    <sheet name="6.2.2" sheetId="357" r:id="rId119"/>
    <sheet name="6.2.3" sheetId="358" r:id="rId120"/>
    <sheet name="6.2.4" sheetId="359" r:id="rId121"/>
    <sheet name="6.3.1" sheetId="360" r:id="rId122"/>
    <sheet name="6.3.2" sheetId="361" r:id="rId123"/>
    <sheet name="6.4.1" sheetId="362" r:id="rId124"/>
    <sheet name="6.5.1" sheetId="363" r:id="rId125"/>
    <sheet name="7.1.1" sheetId="416" r:id="rId126"/>
    <sheet name="7.1.2" sheetId="273" r:id="rId127"/>
    <sheet name="7.1.3" sheetId="364" r:id="rId128"/>
    <sheet name="7.1.4" sheetId="274" r:id="rId129"/>
    <sheet name="7.2.1" sheetId="417" r:id="rId130"/>
    <sheet name="7.2.2" sheetId="275" r:id="rId131"/>
    <sheet name="7.2.3" sheetId="276" r:id="rId132"/>
    <sheet name="7.2.4" sheetId="277" r:id="rId133"/>
    <sheet name="7.2.5" sheetId="278" r:id="rId134"/>
    <sheet name="7.3.1" sheetId="418" r:id="rId135"/>
    <sheet name="7.3.2" sheetId="279" r:id="rId136"/>
    <sheet name="7.3.3" sheetId="280" r:id="rId137"/>
    <sheet name="7.4.1 " sheetId="281" r:id="rId138"/>
    <sheet name="7.4.2" sheetId="283" r:id="rId139"/>
    <sheet name="7.4.3" sheetId="284" r:id="rId140"/>
    <sheet name="7.5.1" sheetId="285" r:id="rId141"/>
    <sheet name="7.5.2" sheetId="286" r:id="rId142"/>
    <sheet name="7.5.3" sheetId="282" r:id="rId143"/>
    <sheet name="8.1.1" sheetId="30" r:id="rId144"/>
    <sheet name="8.1.2" sheetId="31" r:id="rId145"/>
    <sheet name="8.2.1" sheetId="32" r:id="rId146"/>
    <sheet name="8.2.2" sheetId="33" r:id="rId147"/>
    <sheet name="8.2.3" sheetId="34" r:id="rId148"/>
    <sheet name="8.3.1" sheetId="419" r:id="rId149"/>
    <sheet name="8.3.2" sheetId="420" r:id="rId150"/>
    <sheet name="8.3.3" sheetId="35" r:id="rId151"/>
    <sheet name="8.3.4" sheetId="421" r:id="rId152"/>
    <sheet name="8.3.5" sheetId="422" r:id="rId153"/>
    <sheet name="8.3.6" sheetId="36" r:id="rId154"/>
    <sheet name="8.3.7" sheetId="423" r:id="rId155"/>
    <sheet name="8.3.8" sheetId="424" r:id="rId156"/>
    <sheet name="8.3.9" sheetId="37" r:id="rId157"/>
    <sheet name="8.4.1" sheetId="125" r:id="rId158"/>
    <sheet name="8.4.2" sheetId="126" r:id="rId159"/>
    <sheet name="8.4.3" sheetId="127" r:id="rId160"/>
    <sheet name="8.4.4" sheetId="128" r:id="rId161"/>
    <sheet name="8.4.5" sheetId="129" r:id="rId162"/>
    <sheet name="8.4.6" sheetId="131" r:id="rId163"/>
    <sheet name="8.4.7" sheetId="132" r:id="rId164"/>
    <sheet name="8.5.1" sheetId="425" r:id="rId165"/>
    <sheet name="8.5.2" sheetId="426" r:id="rId166"/>
    <sheet name="8.5.3" sheetId="427" r:id="rId167"/>
    <sheet name="8.5.4" sheetId="133" r:id="rId168"/>
    <sheet name="8.5.5" sheetId="137" r:id="rId169"/>
    <sheet name="8.5.6" sheetId="138" r:id="rId170"/>
    <sheet name="8.5.7" sheetId="139" r:id="rId171"/>
    <sheet name="8.5.8" sheetId="140" r:id="rId172"/>
    <sheet name="8.5.9" sheetId="141" r:id="rId173"/>
    <sheet name="8.5.10" sheetId="142" r:id="rId174"/>
    <sheet name="8.6.1" sheetId="143" r:id="rId175"/>
    <sheet name="8.6.2" sheetId="144" r:id="rId176"/>
  </sheets>
  <externalReferences>
    <externalReference r:id="rId177"/>
    <externalReference r:id="rId178"/>
    <externalReference r:id="rId179"/>
  </externalReferences>
  <definedNames>
    <definedName name="_xlnm._FilterDatabase" localSheetId="55" hidden="1">'3.1.3'!$B$16:$C$39</definedName>
    <definedName name="_xlnm._FilterDatabase" localSheetId="105" hidden="1">'5.1.2'!$A$11:$K$40</definedName>
    <definedName name="_xlnm._FilterDatabase" localSheetId="106" hidden="1">'5.1.3'!$A$7:$K$46</definedName>
    <definedName name="_xlnm._FilterDatabase" localSheetId="174" hidden="1">'8.6.1'!#REF!</definedName>
    <definedName name="_xlnm._FilterDatabase" localSheetId="175" hidden="1">'8.6.2'!#REF!</definedName>
    <definedName name="A_IMPRESIÚN_IM" localSheetId="1">[1]IPCO1!#REF!</definedName>
    <definedName name="A_IMPRESIÚN_IM" localSheetId="2">[1]IPCO1!#REF!</definedName>
    <definedName name="A_IMPRESIÚN_IM" localSheetId="4">[1]IPCO1!#REF!</definedName>
    <definedName name="A_IMPRESIÚN_IM" localSheetId="5">[1]IPCO1!#REF!</definedName>
    <definedName name="A_IMPRESIÚN_IM" localSheetId="6">[1]IPCO1!#REF!</definedName>
    <definedName name="A_IMPRESIÚN_IM" localSheetId="7">[1]IPCO1!#REF!</definedName>
    <definedName name="A_IMPRESIÚN_IM" localSheetId="8">[1]IPCO1!#REF!</definedName>
    <definedName name="A_IMPRESIÚN_IM" localSheetId="9">[1]IPCO1!#REF!</definedName>
    <definedName name="A_IMPRESIÚN_IM" localSheetId="10">[1]IPCO1!#REF!</definedName>
    <definedName name="A_IMPRESIÚN_IM" localSheetId="11">[1]IPCO1!#REF!</definedName>
    <definedName name="A_IMPRESIÚN_IM" localSheetId="12">[1]IPCO1!#REF!</definedName>
    <definedName name="A_IMPRESIÚN_IM" localSheetId="13">[1]IPCO1!#REF!</definedName>
    <definedName name="A_IMPRESIÚN_IM" localSheetId="16">[1]IPCO1!#REF!</definedName>
    <definedName name="A_IMPRESIÚN_IM" localSheetId="24">[1]IPCO1!#REF!</definedName>
    <definedName name="A_IMPRESIÚN_IM" localSheetId="25">[1]IPCO1!#REF!</definedName>
    <definedName name="A_IMPRESIÚN_IM" localSheetId="26">[1]IPCO1!#REF!</definedName>
    <definedName name="A_IMPRESIÚN_IM" localSheetId="35">[1]IPCO1!#REF!</definedName>
    <definedName name="A_IMPRESIÚN_IM" localSheetId="36">[1]IPCO1!#REF!</definedName>
    <definedName name="A_IMPRESIÚN_IM" localSheetId="37">[1]IPCO1!#REF!</definedName>
    <definedName name="A_IMPRESIÚN_IM" localSheetId="38">[1]IPCO1!#REF!</definedName>
    <definedName name="A_IMPRESIÚN_IM" localSheetId="39">[1]IPCO1!#REF!</definedName>
    <definedName name="A_IMPRESIÚN_IM" localSheetId="40">[1]IPCO1!#REF!</definedName>
    <definedName name="A_IMPRESIÚN_IM" localSheetId="27">[1]IPCO1!#REF!</definedName>
    <definedName name="A_IMPRESIÚN_IM" localSheetId="28">[1]IPCO1!#REF!</definedName>
    <definedName name="A_IMPRESIÚN_IM" localSheetId="29">[1]IPCO1!#REF!</definedName>
    <definedName name="A_IMPRESIÚN_IM" localSheetId="30">[1]IPCO1!#REF!</definedName>
    <definedName name="A_IMPRESIÚN_IM" localSheetId="31">[1]IPCO1!#REF!</definedName>
    <definedName name="A_IMPRESIÚN_IM" localSheetId="32">[1]IPCO1!#REF!</definedName>
    <definedName name="A_IMPRESIÚN_IM" localSheetId="33">[1]IPCO1!#REF!</definedName>
    <definedName name="A_IMPRESIÚN_IM" localSheetId="34">[1]IPCO1!#REF!</definedName>
    <definedName name="A_IMPRESIÚN_IM" localSheetId="41">[1]IPCO1!#REF!</definedName>
    <definedName name="A_IMPRESIÚN_IM" localSheetId="42">[1]IPCO1!#REF!</definedName>
    <definedName name="A_IMPRESIÚN_IM" localSheetId="43">[1]IPCO1!#REF!</definedName>
    <definedName name="A_IMPRESIÚN_IM" localSheetId="44">[1]IPCO1!#REF!</definedName>
    <definedName name="A_IMPRESIÚN_IM" localSheetId="45">[1]IPCO1!#REF!</definedName>
    <definedName name="A_IMPRESIÚN_IM" localSheetId="46">[1]IPCO1!#REF!</definedName>
    <definedName name="A_IMPRESIÚN_IM" localSheetId="47">[1]IPCO1!#REF!</definedName>
    <definedName name="A_IMPRESIÚN_IM" localSheetId="48">[1]IPCO1!#REF!</definedName>
    <definedName name="A_IMPRESIÚN_IM" localSheetId="49">[1]IPCO1!#REF!</definedName>
    <definedName name="A_IMPRESIÚN_IM" localSheetId="50">[1]IPCO1!#REF!</definedName>
    <definedName name="A_IMPRESIÚN_IM" localSheetId="51">[1]IPCO1!#REF!</definedName>
    <definedName name="A_IMPRESIÚN_IM" localSheetId="52">[1]IPCO1!#REF!</definedName>
    <definedName name="A_IMPRESIÚN_IM" localSheetId="53">[1]IPCO1!#REF!</definedName>
    <definedName name="A_IMPRESIÚN_IM" localSheetId="56">[1]IPCO1!#REF!</definedName>
    <definedName name="A_IMPRESIÚN_IM" localSheetId="57">[1]IPCO1!#REF!</definedName>
    <definedName name="A_IMPRESIÚN_IM" localSheetId="58">[1]IPCO1!#REF!</definedName>
    <definedName name="A_IMPRESIÚN_IM" localSheetId="60">[1]IPCO1!#REF!</definedName>
    <definedName name="A_IMPRESIÚN_IM" localSheetId="61">[1]IPCO1!#REF!</definedName>
    <definedName name="A_IMPRESIÚN_IM" localSheetId="62">[1]IPCO1!#REF!</definedName>
    <definedName name="A_IMPRESIÚN_IM" localSheetId="63">[1]IPCO1!#REF!</definedName>
    <definedName name="A_IMPRESIÚN_IM" localSheetId="64">[1]IPCO1!#REF!</definedName>
    <definedName name="A_IMPRESIÚN_IM" localSheetId="65">[1]IPCO1!#REF!</definedName>
    <definedName name="A_IMPRESIÚN_IM" localSheetId="66">[1]IPCO1!#REF!</definedName>
    <definedName name="A_IMPRESIÚN_IM" localSheetId="67">[1]IPCO1!#REF!</definedName>
    <definedName name="A_IMPRESIÚN_IM" localSheetId="76">[1]IPCO1!#REF!</definedName>
    <definedName name="A_IMPRESIÚN_IM" localSheetId="77">[1]IPCO1!#REF!</definedName>
    <definedName name="A_IMPRESIÚN_IM" localSheetId="79">[1]IPCO1!#REF!</definedName>
    <definedName name="A_IMPRESIÚN_IM" localSheetId="80">[1]IPCO1!#REF!</definedName>
    <definedName name="A_IMPRESIÚN_IM" localSheetId="81">[1]IPCO1!#REF!</definedName>
    <definedName name="A_IMPRESIÚN_IM" localSheetId="82">[1]IPCO1!#REF!</definedName>
    <definedName name="A_IMPRESIÚN_IM" localSheetId="69">[1]IPCO1!#REF!</definedName>
    <definedName name="A_IMPRESIÚN_IM" localSheetId="70">[1]IPCO1!#REF!</definedName>
    <definedName name="A_IMPRESIÚN_IM" localSheetId="72">[1]IPCO1!#REF!</definedName>
    <definedName name="A_IMPRESIÚN_IM" localSheetId="89">[1]IPCO1!#REF!</definedName>
    <definedName name="A_IMPRESIÚN_IM" localSheetId="91">[1]IPCO1!#REF!</definedName>
    <definedName name="A_IMPRESIÚN_IM" localSheetId="92">[1]IPCO1!#REF!</definedName>
    <definedName name="A_IMPRESIÚN_IM" localSheetId="93">[1]IPCO1!#REF!</definedName>
    <definedName name="A_IMPRESIÚN_IM" localSheetId="94">[1]IPCO1!#REF!</definedName>
    <definedName name="A_IMPRESIÚN_IM" localSheetId="95">[1]IPCO1!#REF!</definedName>
    <definedName name="A_IMPRESIÚN_IM" localSheetId="96">[1]IPCO1!#REF!</definedName>
    <definedName name="A_IMPRESIÚN_IM" localSheetId="97">[1]IPCO1!#REF!</definedName>
    <definedName name="A_IMPRESIÚN_IM" localSheetId="98">[1]IPCO1!#REF!</definedName>
    <definedName name="A_IMPRESIÚN_IM" localSheetId="99">[1]IPCO1!#REF!</definedName>
    <definedName name="A_IMPRESIÚN_IM" localSheetId="100">[1]IPCO1!#REF!</definedName>
    <definedName name="A_IMPRESIÚN_IM" localSheetId="101">[1]IPCO1!#REF!</definedName>
    <definedName name="A_IMPRESIÚN_IM" localSheetId="102">[1]IPCO1!#REF!</definedName>
    <definedName name="A_IMPRESIÚN_IM" localSheetId="103">[1]IPCO1!#REF!</definedName>
    <definedName name="A_IMPRESIÚN_IM" localSheetId="104">[1]IPCO1!#REF!</definedName>
    <definedName name="A_IMPRESIÚN_IM" localSheetId="105">[1]IPCO1!#REF!</definedName>
    <definedName name="A_IMPRESIÚN_IM" localSheetId="106">[1]IPCO1!#REF!</definedName>
    <definedName name="A_IMPRESIÚN_IM" localSheetId="107">[1]IPCO1!#REF!</definedName>
    <definedName name="A_IMPRESIÚN_IM" localSheetId="108">[1]IPCO1!#REF!</definedName>
    <definedName name="A_IMPRESIÚN_IM" localSheetId="109">[1]IPCO1!#REF!</definedName>
    <definedName name="A_IMPRESIÚN_IM" localSheetId="110">[1]IPCO1!#REF!</definedName>
    <definedName name="A_IMPRESIÚN_IM" localSheetId="111">[1]IPCO1!#REF!</definedName>
    <definedName name="A_IMPRESIÚN_IM" localSheetId="112">[1]IPCO1!#REF!</definedName>
    <definedName name="A_IMPRESIÚN_IM" localSheetId="113">[1]IPCO1!#REF!</definedName>
    <definedName name="A_IMPRESIÚN_IM" localSheetId="114">[1]IPCO1!#REF!</definedName>
    <definedName name="A_IMPRESIÚN_IM" localSheetId="115">[1]IPCO1!#REF!</definedName>
    <definedName name="A_IMPRESIÚN_IM" localSheetId="116">[1]IPCO1!#REF!</definedName>
    <definedName name="A_IMPRESIÚN_IM" localSheetId="117">[1]IPCO1!#REF!</definedName>
    <definedName name="A_IMPRESIÚN_IM" localSheetId="118">[1]IPCO1!#REF!</definedName>
    <definedName name="A_IMPRESIÚN_IM" localSheetId="119">[1]IPCO1!#REF!</definedName>
    <definedName name="A_IMPRESIÚN_IM" localSheetId="120">[1]IPCO1!#REF!</definedName>
    <definedName name="A_IMPRESIÚN_IM" localSheetId="121">[1]IPCO1!#REF!</definedName>
    <definedName name="A_IMPRESIÚN_IM" localSheetId="122">[1]IPCO1!#REF!</definedName>
    <definedName name="A_IMPRESIÚN_IM" localSheetId="123">[1]IPCO1!#REF!</definedName>
    <definedName name="A_IMPRESIÚN_IM" localSheetId="124">[1]IPCO1!#REF!</definedName>
    <definedName name="A_IMPRESIÚN_IM" localSheetId="125">[1]IPCO1!#REF!</definedName>
    <definedName name="A_IMPRESIÚN_IM" localSheetId="128">[1]IPCO1!#REF!</definedName>
    <definedName name="A_IMPRESIÚN_IM" localSheetId="129">[1]IPCO1!#REF!</definedName>
    <definedName name="A_IMPRESIÚN_IM" localSheetId="133">[1]IPCO1!#REF!</definedName>
    <definedName name="A_IMPRESIÚN_IM" localSheetId="134">[1]IPCO1!#REF!</definedName>
    <definedName name="A_IMPRESIÚN_IM" localSheetId="137">[1]IPCO1!#REF!</definedName>
    <definedName name="A_IMPRESIÚN_IM" localSheetId="148">[1]IPCO1!#REF!</definedName>
    <definedName name="A_IMPRESIÚN_IM" localSheetId="149">[1]IPCO1!#REF!</definedName>
    <definedName name="A_IMPRESIÚN_IM" localSheetId="151">[1]IPCO1!#REF!</definedName>
    <definedName name="A_IMPRESIÚN_IM" localSheetId="152">[1]IPCO1!#REF!</definedName>
    <definedName name="A_IMPRESIÚN_IM" localSheetId="154">[1]IPCO1!#REF!</definedName>
    <definedName name="A_IMPRESIÚN_IM" localSheetId="155">[1]IPCO1!#REF!</definedName>
    <definedName name="A_IMPRESIÚN_IM" localSheetId="157">[1]IPCO1!#REF!</definedName>
    <definedName name="A_IMPRESIÚN_IM" localSheetId="158">[1]IPCO1!#REF!</definedName>
    <definedName name="A_IMPRESIÚN_IM" localSheetId="164">[1]IPCO1!#REF!</definedName>
    <definedName name="A_IMPRESIÚN_IM" localSheetId="165">[1]IPCO1!#REF!</definedName>
    <definedName name="A_IMPRESIÚN_IM" localSheetId="166">[1]IPCO1!#REF!</definedName>
    <definedName name="A_IMPRESIÚN_IM">[1]IPCO1!#REF!</definedName>
    <definedName name="_xlnm.Print_Area" localSheetId="14">'1.2.2'!$A$2:$M$30</definedName>
    <definedName name="_xlnm.Print_Area" localSheetId="15">'1.2.3'!$A$5:$U$27</definedName>
    <definedName name="_xlnm.Print_Area" localSheetId="17">'1.3.2'!$A$3:$E$55</definedName>
    <definedName name="_xlnm.Print_Area" localSheetId="18">'1.3.3'!$A$6:$F$47</definedName>
    <definedName name="_xlnm.Print_Area" localSheetId="19">'1.3.4'!$A$2:$F$48</definedName>
    <definedName name="_xlnm.Print_Area" localSheetId="20">'1.3.5'!$A$2:$F$48</definedName>
    <definedName name="_xlnm.Print_Area" localSheetId="21">'1.3.6'!$A$2:$H$52</definedName>
    <definedName name="_xlnm.Print_Area" localSheetId="22">'1.3.7'!$A$2:$F$45</definedName>
    <definedName name="_xlnm.Print_Area" localSheetId="23">'1.4.1'!$A$2:$J$24</definedName>
    <definedName name="_xlnm.Print_Area" localSheetId="25">'1.5.1 '!$A$1:$F$56</definedName>
    <definedName name="_xlnm.Print_Area" localSheetId="26">'2.1.1 '!$A$6:$G$40</definedName>
    <definedName name="_xlnm.Print_Area" localSheetId="35">'2.1.10'!$A$6:$H$33</definedName>
    <definedName name="_xlnm.Print_Area" localSheetId="36">'2.1.11'!$A$2:$H$49</definedName>
    <definedName name="_xlnm.Print_Area" localSheetId="37">'2.1.12'!$A$2:$H$32</definedName>
    <definedName name="_xlnm.Print_Area" localSheetId="27">'2.1.2 '!$A$2:$G$54</definedName>
    <definedName name="_xlnm.Print_Area" localSheetId="28">'2.1.3'!$A$2:$G$36</definedName>
    <definedName name="_xlnm.Print_Area" localSheetId="53">'3.1.1'!$A$6:$J$22</definedName>
    <definedName name="_xlnm.Print_Area" localSheetId="54">'3.1.2'!$A$2:$J$27</definedName>
    <definedName name="_xlnm.Print_Area" localSheetId="55">'3.1.3'!$A$6:$E$43</definedName>
    <definedName name="_xlnm.Print_Area" localSheetId="56">'3.1.4'!$A$6:$E$30</definedName>
    <definedName name="_xlnm.Print_Area" localSheetId="57">'3.1.5'!$A$2:$E$27</definedName>
    <definedName name="_xlnm.Print_Area" localSheetId="58">'3.1.6'!$A$2:$E$43</definedName>
    <definedName name="_xlnm.Print_Area" localSheetId="59">'3.1.7'!$A$2:$E$25</definedName>
    <definedName name="_xlnm.Print_Area" localSheetId="62">'3.2.3'!$A$4:$E$18</definedName>
    <definedName name="_xlnm.Print_Area" localSheetId="63">'3.2.4'!$A$2:$E$24</definedName>
    <definedName name="_xlnm.Print_Area" localSheetId="64">'3.2.5'!$A$2:$E$19</definedName>
    <definedName name="_xlnm.Print_Area" localSheetId="65">'3.2.6 '!$A$2:$E$21</definedName>
    <definedName name="_xlnm.Print_Area" localSheetId="67">'3.3.1'!$A$2:$G$20</definedName>
    <definedName name="_xlnm.Print_Area" localSheetId="76">'3.3.10'!$A$2:$H$27</definedName>
    <definedName name="_xlnm.Print_Area" localSheetId="77">'3.3.11'!$A$2:$H$40</definedName>
    <definedName name="_xlnm.Print_Area" localSheetId="78">'3.3.12'!#REF!</definedName>
    <definedName name="_xlnm.Print_Area" localSheetId="68">'3.3.2 '!$A$2:$G$26</definedName>
    <definedName name="_xlnm.Print_Area" localSheetId="69">'3.3.3'!$A$2:$G$43</definedName>
    <definedName name="_xlnm.Print_Area" localSheetId="70">'3.3.4'!$A$2:$G$25</definedName>
    <definedName name="_xlnm.Print_Area" localSheetId="71">'3.3.5'!#REF!</definedName>
    <definedName name="_xlnm.Print_Area" localSheetId="72">'3.3.6'!$A$2:$I$29</definedName>
    <definedName name="_xlnm.Print_Area" localSheetId="73">'3.3.7'!#REF!</definedName>
    <definedName name="_xlnm.Print_Area" localSheetId="74">'3.3.8'!$A$2:$I$24</definedName>
    <definedName name="_xlnm.Print_Area" localSheetId="75">'3.3.9'!$A$2:$Q$40</definedName>
    <definedName name="_xlnm.Print_Area" localSheetId="89">'4.1.1'!$A$1:$AB$43</definedName>
    <definedName name="_xlnm.Print_Area" localSheetId="93">'4.1.5 '!$A$1:$AB$43</definedName>
    <definedName name="_xlnm.Print_Area" localSheetId="94">'4.2.1 '!$A$1:$E$48</definedName>
    <definedName name="_xlnm.Print_Area" localSheetId="95">'4.2.2 '!$A$1:$E$48</definedName>
    <definedName name="_xlnm.Print_Area" localSheetId="96">'4.3.1'!$A$1:$N$41</definedName>
    <definedName name="_xlnm.Print_Area" localSheetId="97">'4.3.2 '!$A$1:$L$41</definedName>
    <definedName name="_xlnm.Print_Area" localSheetId="98">'4.4.1'!$A$1:$L$41</definedName>
    <definedName name="_xlnm.Print_Area" localSheetId="99">'4.5.1'!$A$1:$W$41</definedName>
    <definedName name="_xlnm.Print_Area" localSheetId="100">'4.5.2'!$A$1:$W$41</definedName>
    <definedName name="_xlnm.Print_Area" localSheetId="101">'4.5.3'!$A$1:$X$41</definedName>
    <definedName name="_xlnm.Print_Area" localSheetId="102">'4.6.1'!$A$1:$J$44</definedName>
    <definedName name="_xlnm.Print_Area" localSheetId="103">'4.6.2'!$A$1:$AH$43</definedName>
    <definedName name="_xlnm.Print_Area" localSheetId="104">'5.1.1'!$1:$60</definedName>
    <definedName name="_xlnm.Print_Area" localSheetId="106">'5.1.3'!$A$1:$I$46</definedName>
    <definedName name="_xlnm.Print_Area" localSheetId="115">'5.3.1'!$A$1:$O$47</definedName>
    <definedName name="_xlnm.Print_Area" localSheetId="116">'6.1.1'!$A$2:$K$41</definedName>
    <definedName name="_xlnm.Print_Area" localSheetId="117">'6.2.1'!$A$2:$H$39</definedName>
    <definedName name="_xlnm.Print_Area" localSheetId="118">'6.2.2'!$A$2:$M$40</definedName>
    <definedName name="_xlnm.Print_Area" localSheetId="119">'6.2.3'!$A$3:$G$51</definedName>
    <definedName name="_xlnm.Print_Area" localSheetId="120">'6.2.4'!$A$2:$K$66</definedName>
    <definedName name="_xlnm.Print_Area" localSheetId="121">'6.3.1'!$A$3:$L$39</definedName>
    <definedName name="_xlnm.Print_Area" localSheetId="122">'6.3.2'!$A$3:$H$38</definedName>
    <definedName name="_xlnm.Print_Area" localSheetId="123">'6.4.1'!$A$3:$N$38</definedName>
    <definedName name="_xlnm.Print_Area" localSheetId="124">'6.5.1'!$A$2:$J$45</definedName>
    <definedName name="_xlnm.Print_Area" localSheetId="145">'8.2.1'!$A$6:$K$63</definedName>
    <definedName name="_xlnm.Print_Area" localSheetId="157">'8.4.1'!$A$1:$E$20</definedName>
    <definedName name="_xlnm.Print_Area" localSheetId="158">'8.4.2'!$A$1:$E$18</definedName>
    <definedName name="_xlnm.Print_Area" localSheetId="159">'8.4.3'!$A$1:$E$13</definedName>
    <definedName name="_xlnm.Print_Area" localSheetId="160">'8.4.4'!$A$1:$I$14</definedName>
    <definedName name="_xlnm.Print_Area" localSheetId="161">'8.4.5'!$A$1:$E$20</definedName>
    <definedName name="_xlnm.Print_Area" localSheetId="162">'8.4.6'!$A$1:$M$20</definedName>
    <definedName name="_xlnm.Print_Area" localSheetId="163">'8.4.7'!$A$1:$K$14</definedName>
    <definedName name="_xlnm.Print_Area" localSheetId="174">'8.6.1'!$A$2:$M$43</definedName>
    <definedName name="canasta" localSheetId="8">#REF!</definedName>
    <definedName name="canasta" localSheetId="9">#REF!</definedName>
    <definedName name="canasta" localSheetId="14">#REF!</definedName>
    <definedName name="canasta" localSheetId="25">#REF!</definedName>
    <definedName name="canasta" localSheetId="26">#REF!</definedName>
    <definedName name="canasta" localSheetId="35">#REF!</definedName>
    <definedName name="canasta" localSheetId="36">#REF!</definedName>
    <definedName name="canasta" localSheetId="38">#REF!</definedName>
    <definedName name="canasta" localSheetId="39">#REF!</definedName>
    <definedName name="canasta" localSheetId="27">#REF!</definedName>
    <definedName name="canasta" localSheetId="29">#REF!</definedName>
    <definedName name="canasta" localSheetId="30">#REF!</definedName>
    <definedName name="canasta" localSheetId="32">#REF!</definedName>
    <definedName name="canasta" localSheetId="33">#REF!</definedName>
    <definedName name="canasta" localSheetId="41">#REF!</definedName>
    <definedName name="canasta" localSheetId="42">#REF!</definedName>
    <definedName name="canasta" localSheetId="44">#REF!</definedName>
    <definedName name="canasta" localSheetId="45">#REF!</definedName>
    <definedName name="canasta" localSheetId="47">#REF!</definedName>
    <definedName name="canasta" localSheetId="48">#REF!</definedName>
    <definedName name="canasta" localSheetId="50">#REF!</definedName>
    <definedName name="canasta" localSheetId="51">#REF!</definedName>
    <definedName name="canasta" localSheetId="53">#REF!</definedName>
    <definedName name="canasta" localSheetId="56">#REF!</definedName>
    <definedName name="canasta" localSheetId="57">#REF!</definedName>
    <definedName name="canasta" localSheetId="58">#REF!</definedName>
    <definedName name="canasta" localSheetId="62">#REF!</definedName>
    <definedName name="canasta" localSheetId="63">#REF!</definedName>
    <definedName name="canasta" localSheetId="64">#REF!</definedName>
    <definedName name="canasta" localSheetId="67">#REF!</definedName>
    <definedName name="canasta" localSheetId="76">#REF!</definedName>
    <definedName name="canasta" localSheetId="77">#REF!</definedName>
    <definedName name="canasta" localSheetId="79">#REF!</definedName>
    <definedName name="canasta" localSheetId="80">#REF!</definedName>
    <definedName name="canasta" localSheetId="81">#REF!</definedName>
    <definedName name="canasta" localSheetId="69">#REF!</definedName>
    <definedName name="canasta" localSheetId="70">#REF!</definedName>
    <definedName name="canasta" localSheetId="72">#REF!</definedName>
    <definedName name="canasta" localSheetId="91">#REF!</definedName>
    <definedName name="canasta" localSheetId="92">#REF!</definedName>
    <definedName name="canasta" localSheetId="93">#REF!</definedName>
    <definedName name="canasta" localSheetId="94">#REF!</definedName>
    <definedName name="canasta" localSheetId="95">#REF!</definedName>
    <definedName name="canasta" localSheetId="96">#REF!</definedName>
    <definedName name="canasta" localSheetId="97">#REF!</definedName>
    <definedName name="canasta" localSheetId="98">#REF!</definedName>
    <definedName name="canasta" localSheetId="99">#REF!</definedName>
    <definedName name="canasta" localSheetId="100">#REF!</definedName>
    <definedName name="canasta" localSheetId="101">#REF!</definedName>
    <definedName name="canasta" localSheetId="102">#REF!</definedName>
    <definedName name="canasta" localSheetId="103">#REF!</definedName>
    <definedName name="canasta" localSheetId="104">#REF!</definedName>
    <definedName name="canasta" localSheetId="105">#REF!</definedName>
    <definedName name="canasta" localSheetId="106">#REF!</definedName>
    <definedName name="canasta" localSheetId="107">#REF!</definedName>
    <definedName name="canasta" localSheetId="108">#REF!</definedName>
    <definedName name="canasta" localSheetId="109">#REF!</definedName>
    <definedName name="canasta" localSheetId="110">#REF!</definedName>
    <definedName name="canasta" localSheetId="111">#REF!</definedName>
    <definedName name="canasta" localSheetId="112">#REF!</definedName>
    <definedName name="canasta" localSheetId="113">#REF!</definedName>
    <definedName name="canasta" localSheetId="114">#REF!</definedName>
    <definedName name="canasta" localSheetId="115">#REF!</definedName>
    <definedName name="canasta" localSheetId="125">#REF!</definedName>
    <definedName name="canasta" localSheetId="129">#REF!</definedName>
    <definedName name="canasta" localSheetId="134">#REF!</definedName>
    <definedName name="canasta" localSheetId="148">#REF!</definedName>
    <definedName name="canasta" localSheetId="149">#REF!</definedName>
    <definedName name="canasta" localSheetId="151">#REF!</definedName>
    <definedName name="canasta" localSheetId="152">#REF!</definedName>
    <definedName name="canasta" localSheetId="154">#REF!</definedName>
    <definedName name="canasta" localSheetId="155">#REF!</definedName>
    <definedName name="canasta" localSheetId="164">#REF!</definedName>
    <definedName name="canasta" localSheetId="165">#REF!</definedName>
    <definedName name="canasta" localSheetId="166">#REF!</definedName>
    <definedName name="canasta">#REF!</definedName>
    <definedName name="Inicio" localSheetId="1">#REF!</definedName>
    <definedName name="Inicio" localSheetId="2">#REF!</definedName>
    <definedName name="Inicio" localSheetId="4">#REF!</definedName>
    <definedName name="Inicio" localSheetId="5">#REF!</definedName>
    <definedName name="Inicio" localSheetId="6">#REF!</definedName>
    <definedName name="Inicio" localSheetId="7">#REF!</definedName>
    <definedName name="Inicio" localSheetId="8">#REF!</definedName>
    <definedName name="Inicio" localSheetId="9">#REF!</definedName>
    <definedName name="Inicio" localSheetId="10">#REF!</definedName>
    <definedName name="Inicio" localSheetId="11">#REF!</definedName>
    <definedName name="Inicio" localSheetId="12">#REF!</definedName>
    <definedName name="Inicio" localSheetId="13">#REF!</definedName>
    <definedName name="Inicio" localSheetId="14">#REF!</definedName>
    <definedName name="Inicio" localSheetId="15">#REF!</definedName>
    <definedName name="Inicio" localSheetId="16">#REF!</definedName>
    <definedName name="Inicio" localSheetId="17">#REF!</definedName>
    <definedName name="Inicio" localSheetId="18">#REF!</definedName>
    <definedName name="Inicio" localSheetId="19">#REF!</definedName>
    <definedName name="Inicio" localSheetId="20">#REF!</definedName>
    <definedName name="Inicio" localSheetId="21">#REF!</definedName>
    <definedName name="Inicio" localSheetId="22">#REF!</definedName>
    <definedName name="Inicio" localSheetId="23">#REF!</definedName>
    <definedName name="Inicio" localSheetId="24">#REF!</definedName>
    <definedName name="Inicio" localSheetId="25">#REF!</definedName>
    <definedName name="Inicio" localSheetId="26">#REF!</definedName>
    <definedName name="Inicio" localSheetId="35">#REF!</definedName>
    <definedName name="Inicio" localSheetId="36">#REF!</definedName>
    <definedName name="Inicio" localSheetId="37">#REF!</definedName>
    <definedName name="Inicio" localSheetId="38">#REF!</definedName>
    <definedName name="Inicio" localSheetId="39">#REF!</definedName>
    <definedName name="Inicio" localSheetId="40">#REF!</definedName>
    <definedName name="Inicio" localSheetId="27">#REF!</definedName>
    <definedName name="Inicio" localSheetId="28">#REF!</definedName>
    <definedName name="Inicio" localSheetId="29">#REF!</definedName>
    <definedName name="Inicio" localSheetId="30">#REF!</definedName>
    <definedName name="Inicio" localSheetId="31">#REF!</definedName>
    <definedName name="Inicio" localSheetId="32">#REF!</definedName>
    <definedName name="Inicio" localSheetId="33">#REF!</definedName>
    <definedName name="Inicio" localSheetId="34">#REF!</definedName>
    <definedName name="Inicio" localSheetId="41">#REF!</definedName>
    <definedName name="Inicio" localSheetId="42">#REF!</definedName>
    <definedName name="Inicio" localSheetId="43">#REF!</definedName>
    <definedName name="Inicio" localSheetId="44">#REF!</definedName>
    <definedName name="Inicio" localSheetId="45">#REF!</definedName>
    <definedName name="Inicio" localSheetId="46">#REF!</definedName>
    <definedName name="Inicio" localSheetId="47">#REF!</definedName>
    <definedName name="Inicio" localSheetId="48">#REF!</definedName>
    <definedName name="Inicio" localSheetId="49">#REF!</definedName>
    <definedName name="Inicio" localSheetId="50">#REF!</definedName>
    <definedName name="Inicio" localSheetId="51">#REF!</definedName>
    <definedName name="Inicio" localSheetId="52">#REF!</definedName>
    <definedName name="Inicio" localSheetId="53">#REF!</definedName>
    <definedName name="Inicio" localSheetId="56">#REF!</definedName>
    <definedName name="Inicio" localSheetId="57">#REF!</definedName>
    <definedName name="Inicio" localSheetId="58">#REF!</definedName>
    <definedName name="Inicio" localSheetId="60">#REF!</definedName>
    <definedName name="Inicio" localSheetId="61">#REF!</definedName>
    <definedName name="Inicio" localSheetId="62">#REF!</definedName>
    <definedName name="Inicio" localSheetId="63">#REF!</definedName>
    <definedName name="Inicio" localSheetId="64">#REF!</definedName>
    <definedName name="Inicio" localSheetId="65">#REF!</definedName>
    <definedName name="Inicio" localSheetId="66">#REF!</definedName>
    <definedName name="Inicio" localSheetId="67">#REF!</definedName>
    <definedName name="Inicio" localSheetId="76">#REF!</definedName>
    <definedName name="Inicio" localSheetId="77">#REF!</definedName>
    <definedName name="Inicio" localSheetId="78">#REF!</definedName>
    <definedName name="Inicio" localSheetId="79">#REF!</definedName>
    <definedName name="Inicio" localSheetId="80">#REF!</definedName>
    <definedName name="Inicio" localSheetId="81">#REF!</definedName>
    <definedName name="Inicio" localSheetId="82">#REF!</definedName>
    <definedName name="Inicio" localSheetId="68">#REF!</definedName>
    <definedName name="Inicio" localSheetId="69">#REF!</definedName>
    <definedName name="Inicio" localSheetId="70">#REF!</definedName>
    <definedName name="Inicio" localSheetId="71">#REF!</definedName>
    <definedName name="Inicio" localSheetId="72">#REF!</definedName>
    <definedName name="Inicio" localSheetId="73">#REF!</definedName>
    <definedName name="Inicio" localSheetId="74">#REF!</definedName>
    <definedName name="Inicio" localSheetId="75">#REF!</definedName>
    <definedName name="Inicio" localSheetId="89">#REF!</definedName>
    <definedName name="Inicio" localSheetId="91">#REF!</definedName>
    <definedName name="Inicio" localSheetId="92">#REF!</definedName>
    <definedName name="Inicio" localSheetId="93">#REF!</definedName>
    <definedName name="Inicio" localSheetId="94">#REF!</definedName>
    <definedName name="Inicio" localSheetId="95">#REF!</definedName>
    <definedName name="Inicio" localSheetId="96">#REF!</definedName>
    <definedName name="Inicio" localSheetId="97">#REF!</definedName>
    <definedName name="Inicio" localSheetId="98">#REF!</definedName>
    <definedName name="Inicio" localSheetId="99">#REF!</definedName>
    <definedName name="Inicio" localSheetId="100">#REF!</definedName>
    <definedName name="Inicio" localSheetId="101">#REF!</definedName>
    <definedName name="Inicio" localSheetId="102">#REF!</definedName>
    <definedName name="Inicio" localSheetId="103">#REF!</definedName>
    <definedName name="Inicio" localSheetId="104">#REF!</definedName>
    <definedName name="Inicio" localSheetId="105">#REF!</definedName>
    <definedName name="Inicio" localSheetId="106">#REF!</definedName>
    <definedName name="Inicio" localSheetId="107">#REF!</definedName>
    <definedName name="Inicio" localSheetId="108">#REF!</definedName>
    <definedName name="Inicio" localSheetId="109">#REF!</definedName>
    <definedName name="Inicio" localSheetId="110">#REF!</definedName>
    <definedName name="Inicio" localSheetId="111">#REF!</definedName>
    <definedName name="Inicio" localSheetId="112">#REF!</definedName>
    <definedName name="Inicio" localSheetId="113">#REF!</definedName>
    <definedName name="Inicio" localSheetId="114">#REF!</definedName>
    <definedName name="Inicio" localSheetId="115">#REF!</definedName>
    <definedName name="Inicio" localSheetId="116">#REF!</definedName>
    <definedName name="Inicio" localSheetId="117">#REF!</definedName>
    <definedName name="Inicio" localSheetId="118">#REF!</definedName>
    <definedName name="Inicio" localSheetId="119">#REF!</definedName>
    <definedName name="Inicio" localSheetId="120">#REF!</definedName>
    <definedName name="Inicio" localSheetId="121">#REF!</definedName>
    <definedName name="Inicio" localSheetId="122">#REF!</definedName>
    <definedName name="Inicio" localSheetId="123">#REF!</definedName>
    <definedName name="Inicio" localSheetId="124">#REF!</definedName>
    <definedName name="Inicio" localSheetId="125">#REF!</definedName>
    <definedName name="Inicio" localSheetId="128">#REF!</definedName>
    <definedName name="Inicio" localSheetId="129">#REF!</definedName>
    <definedName name="Inicio" localSheetId="133">#REF!</definedName>
    <definedName name="Inicio" localSheetId="134">#REF!</definedName>
    <definedName name="Inicio" localSheetId="137">#REF!</definedName>
    <definedName name="Inicio" localSheetId="148">#REF!</definedName>
    <definedName name="Inicio" localSheetId="149">#REF!</definedName>
    <definedName name="Inicio" localSheetId="151">#REF!</definedName>
    <definedName name="Inicio" localSheetId="152">#REF!</definedName>
    <definedName name="Inicio" localSheetId="154">#REF!</definedName>
    <definedName name="Inicio" localSheetId="155">#REF!</definedName>
    <definedName name="Inicio" localSheetId="164">#REF!</definedName>
    <definedName name="Inicio" localSheetId="165">#REF!</definedName>
    <definedName name="Inicio" localSheetId="166">#REF!</definedName>
    <definedName name="Inicio">#REF!</definedName>
    <definedName name="OLE_LINK1" localSheetId="157">'8.4.1'!#REF!</definedName>
    <definedName name="OLE_LINK1" localSheetId="158">'8.4.2'!#REF!</definedName>
    <definedName name="_xlnm.Print_Titles" localSheetId="23">'1.4.1'!$2:$4</definedName>
  </definedNames>
  <calcPr calcId="145621"/>
</workbook>
</file>

<file path=xl/calcChain.xml><?xml version="1.0" encoding="utf-8"?>
<calcChain xmlns="http://schemas.openxmlformats.org/spreadsheetml/2006/main">
  <c r="D9" i="427" l="1"/>
  <c r="C9" i="427"/>
  <c r="B9" i="427"/>
  <c r="D8" i="427"/>
  <c r="C8" i="427"/>
  <c r="B8" i="427"/>
  <c r="D9" i="426"/>
  <c r="C9" i="426"/>
  <c r="B9" i="426"/>
  <c r="D8" i="426"/>
  <c r="C8" i="426"/>
  <c r="B8" i="426"/>
  <c r="D9" i="425"/>
  <c r="C9" i="425"/>
  <c r="B9" i="425"/>
  <c r="D8" i="425"/>
  <c r="C8" i="425"/>
  <c r="B8" i="425"/>
  <c r="O24" i="417"/>
  <c r="M24" i="417"/>
  <c r="K24" i="417"/>
  <c r="I24" i="417"/>
  <c r="G24" i="417"/>
  <c r="E24" i="417"/>
  <c r="C24" i="417"/>
  <c r="O23" i="417"/>
  <c r="M23" i="417"/>
  <c r="K23" i="417"/>
  <c r="I23" i="417"/>
  <c r="C23" i="417" s="1"/>
  <c r="G23" i="417"/>
  <c r="E23" i="417"/>
  <c r="O22" i="417"/>
  <c r="M22" i="417"/>
  <c r="K22" i="417"/>
  <c r="I22" i="417"/>
  <c r="G22" i="417"/>
  <c r="E22" i="417"/>
  <c r="O21" i="417"/>
  <c r="M21" i="417"/>
  <c r="K21" i="417"/>
  <c r="I21" i="417"/>
  <c r="G21" i="417"/>
  <c r="E21" i="417"/>
  <c r="O20" i="417"/>
  <c r="M20" i="417"/>
  <c r="K20" i="417"/>
  <c r="I20" i="417"/>
  <c r="G20" i="417"/>
  <c r="E20" i="417"/>
  <c r="C20" i="417" s="1"/>
  <c r="O19" i="417"/>
  <c r="M19" i="417"/>
  <c r="K19" i="417"/>
  <c r="I19" i="417"/>
  <c r="G19" i="417"/>
  <c r="E19" i="417"/>
  <c r="O18" i="417"/>
  <c r="M18" i="417"/>
  <c r="K18" i="417"/>
  <c r="I18" i="417"/>
  <c r="G18" i="417"/>
  <c r="E18" i="417"/>
  <c r="O17" i="417"/>
  <c r="M17" i="417"/>
  <c r="K17" i="417"/>
  <c r="I17" i="417"/>
  <c r="G17" i="417"/>
  <c r="E17" i="417"/>
  <c r="O16" i="417"/>
  <c r="M16" i="417"/>
  <c r="I16" i="417"/>
  <c r="G16" i="417"/>
  <c r="E16" i="417"/>
  <c r="O15" i="417"/>
  <c r="M15" i="417"/>
  <c r="I15" i="417"/>
  <c r="G15" i="417"/>
  <c r="E15" i="417"/>
  <c r="O14" i="417"/>
  <c r="M14" i="417"/>
  <c r="G14" i="417"/>
  <c r="E14" i="417"/>
  <c r="O13" i="417"/>
  <c r="M13" i="417"/>
  <c r="E13" i="417"/>
  <c r="O12" i="417"/>
  <c r="M12" i="417"/>
  <c r="E12" i="417"/>
  <c r="O11" i="417"/>
  <c r="M11" i="417"/>
  <c r="E11" i="417"/>
  <c r="M10" i="417"/>
  <c r="E10" i="417"/>
  <c r="C10" i="417" s="1"/>
  <c r="C12" i="417" l="1"/>
  <c r="C18" i="417"/>
  <c r="C14" i="417"/>
  <c r="C11" i="417"/>
  <c r="C15" i="417"/>
  <c r="C19" i="417"/>
  <c r="C13" i="417"/>
  <c r="C17" i="417"/>
  <c r="C22" i="417"/>
  <c r="C16" i="417"/>
  <c r="C21" i="417"/>
  <c r="K40" i="382"/>
  <c r="K39" i="382"/>
  <c r="K38" i="382"/>
  <c r="K37" i="382"/>
  <c r="K36" i="382"/>
  <c r="K35" i="382"/>
  <c r="K34" i="382"/>
  <c r="K32" i="382"/>
  <c r="K31" i="382"/>
  <c r="K30" i="382"/>
  <c r="K29" i="382"/>
  <c r="K28" i="382"/>
  <c r="K27" i="382"/>
  <c r="K26" i="382"/>
  <c r="K24" i="382"/>
  <c r="K23" i="382"/>
  <c r="K22" i="382"/>
  <c r="K21" i="382"/>
  <c r="K20" i="382"/>
  <c r="K19" i="382"/>
  <c r="K18" i="382"/>
  <c r="K16" i="382"/>
  <c r="K15" i="382"/>
  <c r="K14" i="382"/>
  <c r="K13" i="382"/>
  <c r="K11" i="382"/>
  <c r="K24" i="381"/>
  <c r="K23" i="381"/>
  <c r="K22" i="381"/>
  <c r="K21" i="381"/>
  <c r="K20" i="381"/>
  <c r="K19" i="381"/>
  <c r="K18" i="381"/>
  <c r="K16" i="381"/>
  <c r="K15" i="381"/>
  <c r="K14" i="381"/>
  <c r="K13" i="381"/>
  <c r="K11" i="381"/>
  <c r="G49" i="370" l="1"/>
  <c r="F49" i="370"/>
  <c r="G42" i="370"/>
  <c r="F42" i="370"/>
  <c r="G35" i="370"/>
  <c r="F35" i="370"/>
  <c r="G23" i="370"/>
  <c r="G9" i="368"/>
  <c r="F9" i="368"/>
  <c r="E9" i="368"/>
  <c r="D9" i="368"/>
  <c r="C9" i="368"/>
  <c r="B9" i="368"/>
  <c r="M22" i="365" l="1"/>
  <c r="L22" i="365"/>
  <c r="K22" i="365"/>
  <c r="J22" i="365"/>
  <c r="M21" i="365"/>
  <c r="L21" i="365"/>
  <c r="K21" i="365"/>
  <c r="J21" i="365"/>
  <c r="M20" i="365"/>
  <c r="L20" i="365"/>
  <c r="K20" i="365"/>
  <c r="J20" i="365"/>
  <c r="M19" i="365"/>
  <c r="L19" i="365"/>
  <c r="K19" i="365"/>
  <c r="J19" i="365"/>
  <c r="M18" i="365"/>
  <c r="L18" i="365"/>
  <c r="K18" i="365"/>
  <c r="J18" i="365"/>
  <c r="M17" i="365"/>
  <c r="L17" i="365"/>
  <c r="K17" i="365"/>
  <c r="J17" i="365"/>
  <c r="M16" i="365"/>
  <c r="L16" i="365"/>
  <c r="K16" i="365"/>
  <c r="J16" i="365"/>
  <c r="M15" i="365"/>
  <c r="L15" i="365"/>
  <c r="K15" i="365"/>
  <c r="J15" i="365"/>
  <c r="M14" i="365"/>
  <c r="L14" i="365"/>
  <c r="K14" i="365"/>
  <c r="J14" i="365"/>
  <c r="M13" i="365"/>
  <c r="L13" i="365"/>
  <c r="K13" i="365"/>
  <c r="J13" i="365"/>
  <c r="M12" i="365"/>
  <c r="L12" i="365"/>
  <c r="K12" i="365"/>
  <c r="J12" i="365"/>
  <c r="M11" i="365"/>
  <c r="L11" i="365"/>
  <c r="K11" i="365"/>
  <c r="J11" i="365"/>
  <c r="M10" i="365"/>
  <c r="L10" i="365"/>
  <c r="K10" i="365"/>
  <c r="J10" i="365"/>
  <c r="M9" i="365"/>
  <c r="L9" i="365"/>
  <c r="K9" i="365"/>
  <c r="J9" i="365"/>
  <c r="M8" i="365"/>
  <c r="L8" i="365"/>
  <c r="K8" i="365"/>
  <c r="J8" i="365"/>
  <c r="N35" i="362" l="1"/>
  <c r="N34" i="362"/>
  <c r="N33" i="362"/>
  <c r="N32" i="362"/>
  <c r="N31" i="362"/>
  <c r="N30" i="362"/>
  <c r="N29" i="362"/>
  <c r="N28" i="362"/>
  <c r="N27" i="362"/>
  <c r="N26" i="362"/>
  <c r="N25" i="362"/>
  <c r="N24" i="362"/>
  <c r="N23" i="362"/>
  <c r="N22" i="362"/>
  <c r="N21" i="362"/>
  <c r="N20" i="362"/>
  <c r="N19" i="362"/>
  <c r="N18" i="362"/>
  <c r="N17" i="362"/>
  <c r="N16" i="362"/>
  <c r="N15" i="362"/>
  <c r="N14" i="362"/>
  <c r="N13" i="362"/>
  <c r="N12" i="362"/>
  <c r="N11" i="362"/>
  <c r="N10" i="362"/>
  <c r="N9" i="362"/>
  <c r="N8" i="362"/>
  <c r="D32" i="353" l="1"/>
  <c r="B31" i="353"/>
  <c r="D30" i="353"/>
  <c r="B29" i="353"/>
  <c r="D29" i="353" s="1"/>
  <c r="D28" i="353"/>
  <c r="D27" i="353"/>
  <c r="B26" i="353"/>
  <c r="D25" i="353"/>
  <c r="D24" i="353"/>
  <c r="D23" i="353"/>
  <c r="D22" i="353"/>
  <c r="D21" i="353"/>
  <c r="D20" i="353"/>
  <c r="D19" i="353"/>
  <c r="D18" i="353"/>
  <c r="D17" i="353"/>
  <c r="D16" i="353"/>
  <c r="D15" i="353"/>
  <c r="D14" i="353"/>
  <c r="D13" i="353"/>
  <c r="D12" i="353"/>
  <c r="D11" i="353"/>
  <c r="D10" i="353"/>
  <c r="D9" i="353"/>
  <c r="B9" i="353"/>
  <c r="G37" i="352"/>
  <c r="F37" i="352"/>
  <c r="G36" i="352"/>
  <c r="F36" i="352"/>
  <c r="G35" i="352"/>
  <c r="F35" i="352"/>
  <c r="G34" i="352"/>
  <c r="F34" i="352"/>
  <c r="G33" i="352"/>
  <c r="F33" i="352"/>
  <c r="G32" i="352"/>
  <c r="F32" i="352"/>
  <c r="G31" i="352"/>
  <c r="F31" i="352"/>
  <c r="G30" i="352"/>
  <c r="F30" i="352"/>
  <c r="G29" i="352"/>
  <c r="F29" i="352"/>
  <c r="G28" i="352"/>
  <c r="F28" i="352"/>
  <c r="G27" i="352"/>
  <c r="F27" i="352"/>
  <c r="G26" i="352"/>
  <c r="F26" i="352"/>
  <c r="G25" i="352"/>
  <c r="F25" i="352"/>
  <c r="G24" i="352"/>
  <c r="F24" i="352"/>
  <c r="G23" i="352"/>
  <c r="F23" i="352"/>
  <c r="G22" i="352"/>
  <c r="F22" i="352"/>
  <c r="G21" i="352"/>
  <c r="F21" i="352"/>
  <c r="G20" i="352"/>
  <c r="F20" i="352"/>
  <c r="G19" i="352"/>
  <c r="F19" i="352"/>
  <c r="G18" i="352"/>
  <c r="F18" i="352"/>
  <c r="G17" i="352"/>
  <c r="F17" i="352"/>
  <c r="G16" i="352"/>
  <c r="F16" i="352"/>
  <c r="G15" i="352"/>
  <c r="F15" i="352"/>
  <c r="G14" i="352"/>
  <c r="F14" i="352"/>
  <c r="G13" i="352"/>
  <c r="F13" i="352"/>
  <c r="G12" i="352"/>
  <c r="F12" i="352"/>
  <c r="G11" i="352"/>
  <c r="F11" i="352"/>
  <c r="G10" i="352"/>
  <c r="F10" i="352"/>
  <c r="F9" i="352"/>
  <c r="E37" i="351"/>
  <c r="D37" i="351"/>
  <c r="E36" i="351"/>
  <c r="D36" i="351"/>
  <c r="E35" i="351"/>
  <c r="D35" i="351"/>
  <c r="E34" i="351"/>
  <c r="D34" i="351"/>
  <c r="E33" i="351"/>
  <c r="D33" i="351"/>
  <c r="E32" i="351"/>
  <c r="D32" i="351"/>
  <c r="E31" i="351"/>
  <c r="D31" i="351"/>
  <c r="E30" i="351"/>
  <c r="D30" i="351"/>
  <c r="E29" i="351"/>
  <c r="D29" i="351"/>
  <c r="E28" i="351"/>
  <c r="D28" i="351"/>
  <c r="E27" i="351"/>
  <c r="D27" i="351"/>
  <c r="E26" i="351"/>
  <c r="D26" i="351"/>
  <c r="E25" i="351"/>
  <c r="D25" i="351"/>
  <c r="E24" i="351"/>
  <c r="D24" i="351"/>
  <c r="E23" i="351"/>
  <c r="D23" i="351"/>
  <c r="E22" i="351"/>
  <c r="D22" i="351"/>
  <c r="E21" i="351"/>
  <c r="D21" i="351"/>
  <c r="E20" i="351"/>
  <c r="D20" i="351"/>
  <c r="E19" i="351"/>
  <c r="D19" i="351"/>
  <c r="E18" i="351"/>
  <c r="D18" i="351"/>
  <c r="E17" i="351"/>
  <c r="D17" i="351"/>
  <c r="E16" i="351"/>
  <c r="D16" i="351"/>
  <c r="E15" i="351"/>
  <c r="D15" i="351"/>
  <c r="E14" i="351"/>
  <c r="D14" i="351"/>
  <c r="E13" i="351"/>
  <c r="D13" i="351"/>
  <c r="E12" i="351"/>
  <c r="D12" i="351"/>
  <c r="E11" i="351"/>
  <c r="D11" i="351"/>
  <c r="C9" i="351"/>
  <c r="E37" i="350"/>
  <c r="D37" i="350"/>
  <c r="E36" i="350"/>
  <c r="D36" i="350"/>
  <c r="E35" i="350"/>
  <c r="D35" i="350"/>
  <c r="E34" i="350"/>
  <c r="D34" i="350"/>
  <c r="E33" i="350"/>
  <c r="D33" i="350"/>
  <c r="E32" i="350"/>
  <c r="D32" i="350"/>
  <c r="E31" i="350"/>
  <c r="D31" i="350"/>
  <c r="E30" i="350"/>
  <c r="D30" i="350"/>
  <c r="E29" i="350"/>
  <c r="D29" i="350"/>
  <c r="E28" i="350"/>
  <c r="D28" i="350"/>
  <c r="E27" i="350"/>
  <c r="D27" i="350"/>
  <c r="E26" i="350"/>
  <c r="D26" i="350"/>
  <c r="E25" i="350"/>
  <c r="D25" i="350"/>
  <c r="E24" i="350"/>
  <c r="D24" i="350"/>
  <c r="E23" i="350"/>
  <c r="D23" i="350"/>
  <c r="E22" i="350"/>
  <c r="D22" i="350"/>
  <c r="E21" i="350"/>
  <c r="D21" i="350"/>
  <c r="E20" i="350"/>
  <c r="D20" i="350"/>
  <c r="E19" i="350"/>
  <c r="D19" i="350"/>
  <c r="E18" i="350"/>
  <c r="D18" i="350"/>
  <c r="E17" i="350"/>
  <c r="D17" i="350"/>
  <c r="E16" i="350"/>
  <c r="D16" i="350"/>
  <c r="E15" i="350"/>
  <c r="D15" i="350"/>
  <c r="E14" i="350"/>
  <c r="D14" i="350"/>
  <c r="E13" i="350"/>
  <c r="D13" i="350"/>
  <c r="E12" i="350"/>
  <c r="D12" i="350"/>
  <c r="E11" i="350"/>
  <c r="D11" i="350"/>
  <c r="C9" i="350"/>
  <c r="E37" i="349"/>
  <c r="D37" i="349"/>
  <c r="E36" i="349"/>
  <c r="D36" i="349"/>
  <c r="E35" i="349"/>
  <c r="D35" i="349"/>
  <c r="E34" i="349"/>
  <c r="D34" i="349"/>
  <c r="E33" i="349"/>
  <c r="D33" i="349"/>
  <c r="E32" i="349"/>
  <c r="D32" i="349"/>
  <c r="E31" i="349"/>
  <c r="D31" i="349"/>
  <c r="E30" i="349"/>
  <c r="D30" i="349"/>
  <c r="E29" i="349"/>
  <c r="D29" i="349"/>
  <c r="E28" i="349"/>
  <c r="D28" i="349"/>
  <c r="E27" i="349"/>
  <c r="D27" i="349"/>
  <c r="E26" i="349"/>
  <c r="D26" i="349"/>
  <c r="E25" i="349"/>
  <c r="D25" i="349"/>
  <c r="E24" i="349"/>
  <c r="D24" i="349"/>
  <c r="E23" i="349"/>
  <c r="D23" i="349"/>
  <c r="E22" i="349"/>
  <c r="D22" i="349"/>
  <c r="E21" i="349"/>
  <c r="D21" i="349"/>
  <c r="E20" i="349"/>
  <c r="D20" i="349"/>
  <c r="E19" i="349"/>
  <c r="D19" i="349"/>
  <c r="E18" i="349"/>
  <c r="D18" i="349"/>
  <c r="E17" i="349"/>
  <c r="D17" i="349"/>
  <c r="E16" i="349"/>
  <c r="D16" i="349"/>
  <c r="E15" i="349"/>
  <c r="D15" i="349"/>
  <c r="E14" i="349"/>
  <c r="D14" i="349"/>
  <c r="E13" i="349"/>
  <c r="D13" i="349"/>
  <c r="E12" i="349"/>
  <c r="D12" i="349"/>
  <c r="E11" i="349"/>
  <c r="D11" i="349"/>
  <c r="C9" i="349"/>
  <c r="B8" i="353" l="1"/>
  <c r="B33" i="353" s="1"/>
  <c r="C32" i="353" s="1"/>
  <c r="C31" i="353"/>
  <c r="C13" i="353"/>
  <c r="C19" i="353"/>
  <c r="C23" i="353"/>
  <c r="D26" i="353"/>
  <c r="C30" i="353"/>
  <c r="D31" i="353"/>
  <c r="D8" i="353"/>
  <c r="C27" i="353"/>
  <c r="C12" i="353"/>
  <c r="C16" i="353"/>
  <c r="C18" i="353"/>
  <c r="C20" i="353"/>
  <c r="C24" i="353"/>
  <c r="C29" i="353"/>
  <c r="C28" i="353"/>
  <c r="C15" i="353" l="1"/>
  <c r="D33" i="353"/>
  <c r="C22" i="353"/>
  <c r="C14" i="353"/>
  <c r="C21" i="353"/>
  <c r="C11" i="353"/>
  <c r="C10" i="353"/>
  <c r="C25" i="353"/>
  <c r="C17" i="353"/>
  <c r="C9" i="353"/>
  <c r="C26" i="353"/>
  <c r="M18" i="344"/>
  <c r="M15" i="344"/>
  <c r="B8" i="344"/>
  <c r="G38" i="331"/>
  <c r="F38" i="331"/>
  <c r="G37" i="331"/>
  <c r="F37" i="331"/>
  <c r="G36" i="331"/>
  <c r="F36" i="331"/>
  <c r="G35" i="331"/>
  <c r="F35" i="331"/>
  <c r="G34" i="331"/>
  <c r="F34" i="331"/>
  <c r="G33" i="331"/>
  <c r="F33" i="331"/>
  <c r="G32" i="331"/>
  <c r="F32" i="331"/>
  <c r="G31" i="331"/>
  <c r="F31" i="331"/>
  <c r="G30" i="331"/>
  <c r="F30" i="331"/>
  <c r="G29" i="331"/>
  <c r="F29" i="331"/>
  <c r="G28" i="331"/>
  <c r="F28" i="331"/>
  <c r="G27" i="331"/>
  <c r="F27" i="331"/>
  <c r="D44" i="324"/>
  <c r="E44" i="324" s="1"/>
  <c r="F44" i="324" s="1"/>
  <c r="D43" i="324"/>
  <c r="E43" i="324" s="1"/>
  <c r="F43" i="324" s="1"/>
  <c r="D42" i="324"/>
  <c r="E42" i="324" s="1"/>
  <c r="F42" i="324" s="1"/>
  <c r="D41" i="324"/>
  <c r="E41" i="324" s="1"/>
  <c r="F41" i="324" s="1"/>
  <c r="D40" i="324"/>
  <c r="E40" i="324" s="1"/>
  <c r="F40" i="324" s="1"/>
  <c r="D39" i="324"/>
  <c r="E39" i="324" s="1"/>
  <c r="F39" i="324" s="1"/>
  <c r="D38" i="324"/>
  <c r="E38" i="324" s="1"/>
  <c r="F38" i="324" s="1"/>
  <c r="D37" i="324"/>
  <c r="E37" i="324" s="1"/>
  <c r="F37" i="324" s="1"/>
  <c r="D36" i="324"/>
  <c r="E36" i="324" s="1"/>
  <c r="F36" i="324" s="1"/>
  <c r="E35" i="324"/>
  <c r="F35" i="324" s="1"/>
  <c r="D35" i="324"/>
  <c r="D34" i="324"/>
  <c r="E34" i="324" s="1"/>
  <c r="F34" i="324" s="1"/>
  <c r="D33" i="324"/>
  <c r="E33" i="324" s="1"/>
  <c r="F33" i="324" s="1"/>
  <c r="D32" i="324"/>
  <c r="E32" i="324" s="1"/>
  <c r="F32" i="324" s="1"/>
  <c r="D31" i="324"/>
  <c r="E31" i="324" s="1"/>
  <c r="F31" i="324" s="1"/>
  <c r="D30" i="324"/>
  <c r="E30" i="324" s="1"/>
  <c r="F30" i="324" s="1"/>
  <c r="D29" i="324"/>
  <c r="E29" i="324" s="1"/>
  <c r="F29" i="324" s="1"/>
  <c r="D28" i="324"/>
  <c r="E28" i="324" s="1"/>
  <c r="F28" i="324" s="1"/>
  <c r="D27" i="324"/>
  <c r="E27" i="324" s="1"/>
  <c r="F27" i="324" s="1"/>
  <c r="D26" i="324"/>
  <c r="E26" i="324" s="1"/>
  <c r="F26" i="324" s="1"/>
  <c r="D25" i="324"/>
  <c r="E25" i="324" s="1"/>
  <c r="F25" i="324" s="1"/>
  <c r="D24" i="324"/>
  <c r="E24" i="324" s="1"/>
  <c r="F24" i="324" s="1"/>
  <c r="D23" i="324"/>
  <c r="E23" i="324" s="1"/>
  <c r="F23" i="324" s="1"/>
  <c r="D22" i="324"/>
  <c r="E22" i="324" s="1"/>
  <c r="F22" i="324" s="1"/>
  <c r="D21" i="324"/>
  <c r="E21" i="324" s="1"/>
  <c r="F21" i="324" s="1"/>
  <c r="D20" i="324"/>
  <c r="E20" i="324" s="1"/>
  <c r="F20" i="324" s="1"/>
  <c r="E19" i="324"/>
  <c r="F19" i="324" s="1"/>
  <c r="D19" i="324"/>
  <c r="D18" i="324"/>
  <c r="E18" i="324" s="1"/>
  <c r="F18" i="324" s="1"/>
  <c r="D17" i="324"/>
  <c r="E17" i="324" s="1"/>
  <c r="F17" i="324" s="1"/>
  <c r="D16" i="324"/>
  <c r="E16" i="324" s="1"/>
  <c r="F16" i="324" s="1"/>
  <c r="D15" i="324"/>
  <c r="E15" i="324" s="1"/>
  <c r="F15" i="324" s="1"/>
  <c r="D44" i="323"/>
  <c r="E44" i="323" s="1"/>
  <c r="F44" i="323" s="1"/>
  <c r="D43" i="323"/>
  <c r="E43" i="323" s="1"/>
  <c r="F43" i="323" s="1"/>
  <c r="D42" i="323"/>
  <c r="E42" i="323" s="1"/>
  <c r="F42" i="323" s="1"/>
  <c r="D41" i="323"/>
  <c r="E41" i="323" s="1"/>
  <c r="F41" i="323" s="1"/>
  <c r="D40" i="323"/>
  <c r="E40" i="323" s="1"/>
  <c r="F40" i="323" s="1"/>
  <c r="D39" i="323"/>
  <c r="E39" i="323" s="1"/>
  <c r="F39" i="323" s="1"/>
  <c r="D38" i="323"/>
  <c r="E38" i="323" s="1"/>
  <c r="F38" i="323" s="1"/>
  <c r="D37" i="323"/>
  <c r="E37" i="323" s="1"/>
  <c r="F37" i="323" s="1"/>
  <c r="D36" i="323"/>
  <c r="E36" i="323" s="1"/>
  <c r="F36" i="323" s="1"/>
  <c r="D35" i="323"/>
  <c r="E35" i="323" s="1"/>
  <c r="F35" i="323" s="1"/>
  <c r="D34" i="323"/>
  <c r="E34" i="323" s="1"/>
  <c r="F34" i="323" s="1"/>
  <c r="D33" i="323"/>
  <c r="E33" i="323" s="1"/>
  <c r="F33" i="323" s="1"/>
  <c r="D32" i="323"/>
  <c r="E32" i="323" s="1"/>
  <c r="F32" i="323" s="1"/>
  <c r="D31" i="323"/>
  <c r="E31" i="323" s="1"/>
  <c r="F31" i="323" s="1"/>
  <c r="D30" i="323"/>
  <c r="E30" i="323" s="1"/>
  <c r="F30" i="323" s="1"/>
  <c r="D29" i="323"/>
  <c r="E29" i="323" s="1"/>
  <c r="F29" i="323" s="1"/>
  <c r="D28" i="323"/>
  <c r="E28" i="323" s="1"/>
  <c r="F28" i="323" s="1"/>
  <c r="D27" i="323"/>
  <c r="E27" i="323" s="1"/>
  <c r="F27" i="323" s="1"/>
  <c r="D26" i="323"/>
  <c r="E26" i="323" s="1"/>
  <c r="F26" i="323" s="1"/>
  <c r="D25" i="323"/>
  <c r="E25" i="323" s="1"/>
  <c r="F25" i="323" s="1"/>
  <c r="D24" i="323"/>
  <c r="E24" i="323" s="1"/>
  <c r="F24" i="323" s="1"/>
  <c r="D23" i="323"/>
  <c r="E23" i="323" s="1"/>
  <c r="F23" i="323" s="1"/>
  <c r="D22" i="323"/>
  <c r="E22" i="323" s="1"/>
  <c r="F22" i="323" s="1"/>
  <c r="D21" i="323"/>
  <c r="E21" i="323" s="1"/>
  <c r="F21" i="323" s="1"/>
  <c r="D20" i="323"/>
  <c r="E20" i="323" s="1"/>
  <c r="F20" i="323" s="1"/>
  <c r="D19" i="323"/>
  <c r="E19" i="323" s="1"/>
  <c r="F19" i="323" s="1"/>
  <c r="D18" i="323"/>
  <c r="E18" i="323" s="1"/>
  <c r="F18" i="323" s="1"/>
  <c r="D17" i="323"/>
  <c r="E17" i="323" s="1"/>
  <c r="F17" i="323" s="1"/>
  <c r="D16" i="323"/>
  <c r="E16" i="323" s="1"/>
  <c r="F16" i="323" s="1"/>
  <c r="D15" i="323"/>
  <c r="E15" i="323" s="1"/>
  <c r="F15" i="323" s="1"/>
  <c r="K24" i="308" l="1"/>
  <c r="K23" i="308"/>
  <c r="K22" i="308"/>
  <c r="K21" i="308"/>
  <c r="K20" i="308"/>
  <c r="K19" i="308"/>
  <c r="K18" i="308"/>
  <c r="K16" i="308"/>
  <c r="K15" i="308"/>
  <c r="K14" i="308"/>
  <c r="K13" i="308"/>
  <c r="K11" i="308"/>
  <c r="T34" i="298" l="1"/>
  <c r="T33" i="298"/>
  <c r="T32" i="298"/>
  <c r="T31" i="298"/>
  <c r="T30" i="298"/>
  <c r="T29" i="298"/>
  <c r="T28" i="298"/>
  <c r="T27" i="298"/>
  <c r="T26" i="298"/>
  <c r="T25" i="298"/>
  <c r="T24" i="298"/>
  <c r="T23" i="298"/>
  <c r="T22" i="298"/>
  <c r="T21" i="298"/>
  <c r="T20" i="298"/>
  <c r="T19" i="298"/>
  <c r="T18" i="298"/>
  <c r="T17" i="298"/>
  <c r="T16" i="298"/>
  <c r="T15" i="298"/>
  <c r="T14" i="298"/>
  <c r="T13" i="298"/>
  <c r="T12" i="298"/>
  <c r="T11" i="298"/>
  <c r="T10" i="298"/>
  <c r="T69" i="297"/>
  <c r="T68" i="297"/>
  <c r="T67" i="297"/>
  <c r="T66" i="297"/>
  <c r="T65" i="297"/>
  <c r="T64" i="297"/>
  <c r="T63" i="297"/>
  <c r="T62" i="297"/>
  <c r="T61" i="297"/>
  <c r="T60" i="297"/>
  <c r="T59" i="297"/>
  <c r="T58" i="297"/>
  <c r="T57" i="297"/>
  <c r="T56" i="297"/>
  <c r="T55" i="297"/>
  <c r="T54" i="297"/>
  <c r="T53" i="297"/>
  <c r="T52" i="297"/>
  <c r="T51" i="297"/>
  <c r="T50" i="297"/>
  <c r="T49" i="297"/>
  <c r="T48" i="297"/>
  <c r="T47" i="297"/>
  <c r="T46" i="297"/>
  <c r="T45" i="297"/>
  <c r="T34" i="297"/>
  <c r="T33" i="297"/>
  <c r="T32" i="297"/>
  <c r="T31" i="297"/>
  <c r="T30" i="297"/>
  <c r="T29" i="297"/>
  <c r="T28" i="297"/>
  <c r="T27" i="297"/>
  <c r="T26" i="297"/>
  <c r="T25" i="297"/>
  <c r="T24" i="297"/>
  <c r="T23" i="297"/>
  <c r="T22" i="297"/>
  <c r="T21" i="297"/>
  <c r="T20" i="297"/>
  <c r="T19" i="297"/>
  <c r="T18" i="297"/>
  <c r="T17" i="297"/>
  <c r="T16" i="297"/>
  <c r="T15" i="297"/>
  <c r="T14" i="297"/>
  <c r="T13" i="297"/>
  <c r="T12" i="297"/>
  <c r="T11" i="297"/>
  <c r="T10" i="297"/>
  <c r="T69" i="296"/>
  <c r="T68" i="296"/>
  <c r="T67" i="296"/>
  <c r="T66" i="296"/>
  <c r="T65" i="296"/>
  <c r="T64" i="296"/>
  <c r="T63" i="296"/>
  <c r="T62" i="296"/>
  <c r="T61" i="296"/>
  <c r="T60" i="296"/>
  <c r="T59" i="296"/>
  <c r="T58" i="296"/>
  <c r="T57" i="296"/>
  <c r="T56" i="296"/>
  <c r="T55" i="296"/>
  <c r="T54" i="296"/>
  <c r="T53" i="296"/>
  <c r="T52" i="296"/>
  <c r="T51" i="296"/>
  <c r="T50" i="296"/>
  <c r="T49" i="296"/>
  <c r="T48" i="296"/>
  <c r="T47" i="296"/>
  <c r="T46" i="296"/>
  <c r="T45" i="296"/>
  <c r="T34" i="296"/>
  <c r="T33" i="296"/>
  <c r="T32" i="296"/>
  <c r="T31" i="296"/>
  <c r="T30" i="296"/>
  <c r="T29" i="296"/>
  <c r="T28" i="296"/>
  <c r="T27" i="296"/>
  <c r="T26" i="296"/>
  <c r="T25" i="296"/>
  <c r="T24" i="296"/>
  <c r="T23" i="296"/>
  <c r="T22" i="296"/>
  <c r="T21" i="296"/>
  <c r="T20" i="296"/>
  <c r="T19" i="296"/>
  <c r="T18" i="296"/>
  <c r="T17" i="296"/>
  <c r="T16" i="296"/>
  <c r="T15" i="296"/>
  <c r="T14" i="296"/>
  <c r="T13" i="296"/>
  <c r="T12" i="296"/>
  <c r="T11" i="296"/>
  <c r="T10" i="296"/>
  <c r="T69" i="295"/>
  <c r="T68" i="295"/>
  <c r="T67" i="295"/>
  <c r="T66" i="295"/>
  <c r="T65" i="295"/>
  <c r="T64" i="295"/>
  <c r="T63" i="295"/>
  <c r="T62" i="295"/>
  <c r="T61" i="295"/>
  <c r="T60" i="295"/>
  <c r="T59" i="295"/>
  <c r="T58" i="295"/>
  <c r="T57" i="295"/>
  <c r="T56" i="295"/>
  <c r="T55" i="295"/>
  <c r="T54" i="295"/>
  <c r="T53" i="295"/>
  <c r="T52" i="295"/>
  <c r="T51" i="295"/>
  <c r="T50" i="295"/>
  <c r="T49" i="295"/>
  <c r="T48" i="295"/>
  <c r="T47" i="295"/>
  <c r="T46" i="295"/>
  <c r="T45" i="295"/>
  <c r="T34" i="295"/>
  <c r="T33" i="295"/>
  <c r="T32" i="295"/>
  <c r="T31" i="295"/>
  <c r="T30" i="295"/>
  <c r="T29" i="295"/>
  <c r="T28" i="295"/>
  <c r="T27" i="295"/>
  <c r="T26" i="295"/>
  <c r="T25" i="295"/>
  <c r="T24" i="295"/>
  <c r="T23" i="295"/>
  <c r="T22" i="295"/>
  <c r="T21" i="295"/>
  <c r="T20" i="295"/>
  <c r="T19" i="295"/>
  <c r="T18" i="295"/>
  <c r="T17" i="295"/>
  <c r="T16" i="295"/>
  <c r="T15" i="295"/>
  <c r="T14" i="295"/>
  <c r="T13" i="295"/>
  <c r="T12" i="295"/>
  <c r="T11" i="295"/>
  <c r="T10" i="295"/>
  <c r="T69" i="294"/>
  <c r="T68" i="294"/>
  <c r="T67" i="294"/>
  <c r="T66" i="294"/>
  <c r="T65" i="294"/>
  <c r="T64" i="294"/>
  <c r="T63" i="294"/>
  <c r="T62" i="294"/>
  <c r="T61" i="294"/>
  <c r="T60" i="294"/>
  <c r="T59" i="294"/>
  <c r="T58" i="294"/>
  <c r="T57" i="294"/>
  <c r="T56" i="294"/>
  <c r="T55" i="294"/>
  <c r="T54" i="294"/>
  <c r="T53" i="294"/>
  <c r="T52" i="294"/>
  <c r="T51" i="294"/>
  <c r="T50" i="294"/>
  <c r="T49" i="294"/>
  <c r="T48" i="294"/>
  <c r="T47" i="294"/>
  <c r="T46" i="294"/>
  <c r="T45" i="294"/>
  <c r="T34" i="294"/>
  <c r="T33" i="294"/>
  <c r="T32" i="294"/>
  <c r="T31" i="294"/>
  <c r="T30" i="294"/>
  <c r="T29" i="294"/>
  <c r="T28" i="294"/>
  <c r="T27" i="294"/>
  <c r="T26" i="294"/>
  <c r="T25" i="294"/>
  <c r="T24" i="294"/>
  <c r="T23" i="294"/>
  <c r="T22" i="294"/>
  <c r="T21" i="294"/>
  <c r="T20" i="294"/>
  <c r="T19" i="294"/>
  <c r="T18" i="294"/>
  <c r="T17" i="294"/>
  <c r="T16" i="294"/>
  <c r="T15" i="294"/>
  <c r="T14" i="294"/>
  <c r="T13" i="294"/>
  <c r="T12" i="294"/>
  <c r="T11" i="294"/>
  <c r="T10" i="294"/>
  <c r="Q6" i="277" l="1"/>
  <c r="I8" i="274" l="1"/>
  <c r="D11" i="133" l="1"/>
  <c r="C11" i="133"/>
  <c r="B11" i="133"/>
  <c r="D10" i="133"/>
  <c r="C10" i="133"/>
  <c r="B10" i="133"/>
  <c r="D9" i="133"/>
  <c r="C9" i="133"/>
  <c r="B9" i="133"/>
  <c r="E27" i="126"/>
  <c r="D27" i="126"/>
  <c r="C27" i="126"/>
  <c r="B27" i="126"/>
  <c r="D8" i="133" l="1"/>
  <c r="C8" i="133"/>
  <c r="B8" i="133"/>
  <c r="AA8" i="144" l="1"/>
  <c r="Z169" i="144"/>
  <c r="M169" i="144"/>
  <c r="Z168" i="144"/>
  <c r="M168" i="144"/>
  <c r="Z167" i="144"/>
  <c r="M167" i="144"/>
  <c r="Z166" i="144"/>
  <c r="M166" i="144"/>
  <c r="Z165" i="144"/>
  <c r="M165" i="144"/>
  <c r="Z164" i="144"/>
  <c r="M164" i="144"/>
  <c r="Z163" i="144"/>
  <c r="M163" i="144"/>
  <c r="Z162" i="144"/>
  <c r="M162" i="144"/>
  <c r="Z161" i="144"/>
  <c r="M161" i="144"/>
  <c r="Z160" i="144"/>
  <c r="M160" i="144"/>
  <c r="Z159" i="144"/>
  <c r="M159" i="144"/>
  <c r="Z158" i="144"/>
  <c r="M158" i="144"/>
  <c r="Z157" i="144"/>
  <c r="M157" i="144"/>
  <c r="Z156" i="144"/>
  <c r="M156" i="144"/>
  <c r="Z155" i="144"/>
  <c r="M155" i="144"/>
  <c r="Z154" i="144"/>
  <c r="M154" i="144"/>
  <c r="Z153" i="144"/>
  <c r="M153" i="144"/>
  <c r="Z152" i="144"/>
  <c r="M152" i="144"/>
  <c r="Z151" i="144"/>
  <c r="M151" i="144"/>
  <c r="Z150" i="144"/>
  <c r="M150" i="144"/>
  <c r="Z149" i="144"/>
  <c r="M149" i="144"/>
  <c r="Z148" i="144"/>
  <c r="M148" i="144"/>
  <c r="Z147" i="144"/>
  <c r="M147" i="144"/>
  <c r="Z146" i="144"/>
  <c r="M146" i="144"/>
  <c r="Z145" i="144"/>
  <c r="M145" i="144"/>
  <c r="Z144" i="144"/>
  <c r="M144" i="144"/>
  <c r="Z143" i="144"/>
  <c r="M143" i="144"/>
  <c r="Z142" i="144"/>
  <c r="M142" i="144"/>
  <c r="Z141" i="144"/>
  <c r="M141" i="144"/>
  <c r="Z140" i="144"/>
  <c r="M140" i="144"/>
  <c r="C140" i="144" s="1"/>
  <c r="Z139" i="144"/>
  <c r="M139" i="144"/>
  <c r="Z138" i="144"/>
  <c r="M138" i="144"/>
  <c r="C138" i="144" s="1"/>
  <c r="Z137" i="144"/>
  <c r="M137" i="144"/>
  <c r="Z136" i="144"/>
  <c r="M136" i="144"/>
  <c r="C136" i="144" s="1"/>
  <c r="Z135" i="144"/>
  <c r="M135" i="144"/>
  <c r="Z134" i="144"/>
  <c r="M134" i="144"/>
  <c r="Z133" i="144"/>
  <c r="M133" i="144"/>
  <c r="Z132" i="144"/>
  <c r="M132" i="144"/>
  <c r="Z131" i="144"/>
  <c r="M131" i="144"/>
  <c r="Z130" i="144"/>
  <c r="M130" i="144"/>
  <c r="Z129" i="144"/>
  <c r="M129" i="144"/>
  <c r="Z128" i="144"/>
  <c r="M128" i="144"/>
  <c r="Z127" i="144"/>
  <c r="M127" i="144"/>
  <c r="Z126" i="144"/>
  <c r="M126" i="144"/>
  <c r="Z125" i="144"/>
  <c r="M125" i="144"/>
  <c r="Z124" i="144"/>
  <c r="M124" i="144"/>
  <c r="Z123" i="144"/>
  <c r="M123" i="144"/>
  <c r="Z122" i="144"/>
  <c r="M122" i="144"/>
  <c r="Z114" i="144"/>
  <c r="M114" i="144"/>
  <c r="Z113" i="144"/>
  <c r="M113" i="144"/>
  <c r="Z112" i="144"/>
  <c r="M112" i="144"/>
  <c r="Z111" i="144"/>
  <c r="M111" i="144"/>
  <c r="Z110" i="144"/>
  <c r="M110" i="144"/>
  <c r="Z109" i="144"/>
  <c r="M109" i="144"/>
  <c r="C109" i="144" s="1"/>
  <c r="Z108" i="144"/>
  <c r="M108" i="144"/>
  <c r="Z107" i="144"/>
  <c r="M107" i="144"/>
  <c r="Z106" i="144"/>
  <c r="M106" i="144"/>
  <c r="Z105" i="144"/>
  <c r="M105" i="144"/>
  <c r="Z104" i="144"/>
  <c r="M104" i="144"/>
  <c r="Z103" i="144"/>
  <c r="M103" i="144"/>
  <c r="Z102" i="144"/>
  <c r="M102" i="144"/>
  <c r="Z101" i="144"/>
  <c r="M101" i="144"/>
  <c r="Z100" i="144"/>
  <c r="M100" i="144"/>
  <c r="Z99" i="144"/>
  <c r="M99" i="144"/>
  <c r="Z98" i="144"/>
  <c r="M98" i="144"/>
  <c r="Z97" i="144"/>
  <c r="M97" i="144"/>
  <c r="Z96" i="144"/>
  <c r="M96" i="144"/>
  <c r="Z95" i="144"/>
  <c r="M95" i="144"/>
  <c r="Z94" i="144"/>
  <c r="M94" i="144"/>
  <c r="Z93" i="144"/>
  <c r="M93" i="144"/>
  <c r="Z92" i="144"/>
  <c r="M92" i="144"/>
  <c r="Z91" i="144"/>
  <c r="M91" i="144"/>
  <c r="Z90" i="144"/>
  <c r="M90" i="144"/>
  <c r="Z89" i="144"/>
  <c r="M89" i="144"/>
  <c r="Z88" i="144"/>
  <c r="M88" i="144"/>
  <c r="Z87" i="144"/>
  <c r="M87" i="144"/>
  <c r="Z86" i="144"/>
  <c r="M86" i="144"/>
  <c r="Z85" i="144"/>
  <c r="M85" i="144"/>
  <c r="Z84" i="144"/>
  <c r="M84" i="144"/>
  <c r="Z83" i="144"/>
  <c r="M83" i="144"/>
  <c r="Z82" i="144"/>
  <c r="M82" i="144"/>
  <c r="Z81" i="144"/>
  <c r="M81" i="144"/>
  <c r="Z80" i="144"/>
  <c r="M80" i="144"/>
  <c r="Z79" i="144"/>
  <c r="M79" i="144"/>
  <c r="Z78" i="144"/>
  <c r="M78" i="144"/>
  <c r="Z77" i="144"/>
  <c r="M77" i="144"/>
  <c r="Z76" i="144"/>
  <c r="M76" i="144"/>
  <c r="Z75" i="144"/>
  <c r="M75" i="144"/>
  <c r="Z74" i="144"/>
  <c r="M74" i="144"/>
  <c r="Z73" i="144"/>
  <c r="M73" i="144"/>
  <c r="Z72" i="144"/>
  <c r="M72" i="144"/>
  <c r="Z71" i="144"/>
  <c r="M71" i="144"/>
  <c r="Z70" i="144"/>
  <c r="M70" i="144"/>
  <c r="Z69" i="144"/>
  <c r="M69" i="144"/>
  <c r="Z68" i="144"/>
  <c r="M68" i="144"/>
  <c r="Z67" i="144"/>
  <c r="M67" i="144"/>
  <c r="Z62" i="144"/>
  <c r="M62" i="144"/>
  <c r="Z61" i="144"/>
  <c r="M61" i="144"/>
  <c r="Z60" i="144"/>
  <c r="M60" i="144"/>
  <c r="Z59" i="144"/>
  <c r="M59" i="144"/>
  <c r="Z58" i="144"/>
  <c r="M58" i="144"/>
  <c r="Z57" i="144"/>
  <c r="M57" i="144"/>
  <c r="Z56" i="144"/>
  <c r="M56" i="144"/>
  <c r="Z55" i="144"/>
  <c r="M55" i="144"/>
  <c r="Z54" i="144"/>
  <c r="M54" i="144"/>
  <c r="Z53" i="144"/>
  <c r="M53" i="144"/>
  <c r="Z52" i="144"/>
  <c r="M52" i="144"/>
  <c r="Z51" i="144"/>
  <c r="M51" i="144"/>
  <c r="Z50" i="144"/>
  <c r="M50" i="144"/>
  <c r="Z49" i="144"/>
  <c r="M49" i="144"/>
  <c r="Z48" i="144"/>
  <c r="M48" i="144"/>
  <c r="Z47" i="144"/>
  <c r="M47" i="144"/>
  <c r="Z46" i="144"/>
  <c r="M46" i="144"/>
  <c r="Z45" i="144"/>
  <c r="M45" i="144"/>
  <c r="Z44" i="144"/>
  <c r="M44" i="144"/>
  <c r="Z43" i="144"/>
  <c r="M43" i="144"/>
  <c r="Z42" i="144"/>
  <c r="M42" i="144"/>
  <c r="Z41" i="144"/>
  <c r="M41" i="144"/>
  <c r="Z40" i="144"/>
  <c r="M40" i="144"/>
  <c r="Z39" i="144"/>
  <c r="M39" i="144"/>
  <c r="Z38" i="144"/>
  <c r="M38" i="144"/>
  <c r="Z37" i="144"/>
  <c r="M37" i="144"/>
  <c r="Z36" i="144"/>
  <c r="M36" i="144"/>
  <c r="Z35" i="144"/>
  <c r="M35" i="144"/>
  <c r="Z34" i="144"/>
  <c r="M34" i="144"/>
  <c r="Z33" i="144"/>
  <c r="M33" i="144"/>
  <c r="Z32" i="144"/>
  <c r="M32" i="144"/>
  <c r="Z31" i="144"/>
  <c r="M31" i="144"/>
  <c r="Z30" i="144"/>
  <c r="M30" i="144"/>
  <c r="Z29" i="144"/>
  <c r="M29" i="144"/>
  <c r="Z28" i="144"/>
  <c r="M28" i="144"/>
  <c r="Z27" i="144"/>
  <c r="M27" i="144"/>
  <c r="Z26" i="144"/>
  <c r="M26" i="144"/>
  <c r="Z25" i="144"/>
  <c r="M25" i="144"/>
  <c r="Z24" i="144"/>
  <c r="M24" i="144"/>
  <c r="Z23" i="144"/>
  <c r="M23" i="144"/>
  <c r="Z22" i="144"/>
  <c r="M22" i="144"/>
  <c r="Z21" i="144"/>
  <c r="M21" i="144"/>
  <c r="Z20" i="144"/>
  <c r="M20" i="144"/>
  <c r="Z19" i="144"/>
  <c r="M19" i="144"/>
  <c r="Z18" i="144"/>
  <c r="M18" i="144"/>
  <c r="Z17" i="144"/>
  <c r="M17" i="144"/>
  <c r="Z16" i="144"/>
  <c r="M16" i="144"/>
  <c r="Z15" i="144"/>
  <c r="M15" i="144"/>
  <c r="Z14" i="144"/>
  <c r="M14" i="144"/>
  <c r="Z13" i="144"/>
  <c r="M13" i="144"/>
  <c r="Z12" i="144"/>
  <c r="M12" i="144"/>
  <c r="Z11" i="144"/>
  <c r="M11" i="144"/>
  <c r="Z10" i="144"/>
  <c r="M10" i="144"/>
  <c r="Z9" i="144"/>
  <c r="M9" i="144"/>
  <c r="D15" i="138"/>
  <c r="C15" i="138"/>
  <c r="B15" i="138"/>
  <c r="D14" i="138"/>
  <c r="C14" i="138"/>
  <c r="B14" i="138"/>
  <c r="D13" i="138"/>
  <c r="C13" i="138"/>
  <c r="B13" i="138"/>
  <c r="D12" i="138"/>
  <c r="C12" i="138"/>
  <c r="B12" i="138"/>
  <c r="D11" i="138"/>
  <c r="C11" i="138"/>
  <c r="B11" i="138"/>
  <c r="D10" i="138"/>
  <c r="C10" i="138"/>
  <c r="B10" i="138"/>
  <c r="D22" i="137"/>
  <c r="C22" i="137"/>
  <c r="B22" i="137"/>
  <c r="D21" i="137"/>
  <c r="C21" i="137"/>
  <c r="B21" i="137"/>
  <c r="D20" i="137"/>
  <c r="C20" i="137"/>
  <c r="B20" i="137"/>
  <c r="D19" i="137"/>
  <c r="C19" i="137"/>
  <c r="B19" i="137"/>
  <c r="D18" i="137"/>
  <c r="C18" i="137"/>
  <c r="B18" i="137"/>
  <c r="D17" i="137"/>
  <c r="C17" i="137"/>
  <c r="B17" i="137"/>
  <c r="D16" i="137"/>
  <c r="C16" i="137"/>
  <c r="B16" i="137"/>
  <c r="D15" i="137"/>
  <c r="C15" i="137"/>
  <c r="B15" i="137"/>
  <c r="D14" i="137"/>
  <c r="C14" i="137"/>
  <c r="B14" i="137"/>
  <c r="D13" i="137"/>
  <c r="C13" i="137"/>
  <c r="B13" i="137"/>
  <c r="D12" i="137"/>
  <c r="C12" i="137"/>
  <c r="B12" i="137"/>
  <c r="D11" i="137"/>
  <c r="C11" i="137"/>
  <c r="B11" i="137"/>
  <c r="D10" i="137"/>
  <c r="C10" i="137"/>
  <c r="B10" i="137"/>
  <c r="D9" i="137"/>
  <c r="C9" i="137"/>
  <c r="B9" i="137"/>
  <c r="E10" i="127"/>
  <c r="D10" i="127"/>
  <c r="C10" i="127"/>
  <c r="B10" i="127"/>
  <c r="T69" i="49"/>
  <c r="T68" i="49"/>
  <c r="T67" i="49"/>
  <c r="T66" i="49"/>
  <c r="T65" i="49"/>
  <c r="T64" i="49"/>
  <c r="T63" i="49"/>
  <c r="T62" i="49"/>
  <c r="T61" i="49"/>
  <c r="T60" i="49"/>
  <c r="T59" i="49"/>
  <c r="T58" i="49"/>
  <c r="T57" i="49"/>
  <c r="T56" i="49"/>
  <c r="T55" i="49"/>
  <c r="T54" i="49"/>
  <c r="T53" i="49"/>
  <c r="T52" i="49"/>
  <c r="T51" i="49"/>
  <c r="T50" i="49"/>
  <c r="T49" i="49"/>
  <c r="T48" i="49"/>
  <c r="T47" i="49"/>
  <c r="T46" i="49"/>
  <c r="T45" i="49"/>
  <c r="T34" i="49"/>
  <c r="T33" i="49"/>
  <c r="T32" i="49"/>
  <c r="T31" i="49"/>
  <c r="T30" i="49"/>
  <c r="T29" i="49"/>
  <c r="T28" i="49"/>
  <c r="T27" i="49"/>
  <c r="T26" i="49"/>
  <c r="T25" i="49"/>
  <c r="T24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C142" i="144" l="1"/>
  <c r="C144" i="144"/>
  <c r="C146" i="144"/>
  <c r="C148" i="144"/>
  <c r="C152" i="144"/>
  <c r="C158" i="144"/>
  <c r="C160" i="144"/>
  <c r="C162" i="144"/>
  <c r="C166" i="144"/>
  <c r="C68" i="144"/>
  <c r="C70" i="144"/>
  <c r="C72" i="144"/>
  <c r="C74" i="144"/>
  <c r="C76" i="144"/>
  <c r="C78" i="144"/>
  <c r="C86" i="144"/>
  <c r="C88" i="144"/>
  <c r="C92" i="144"/>
  <c r="C96" i="144"/>
  <c r="C104" i="144"/>
  <c r="C110" i="144"/>
  <c r="C112" i="144"/>
  <c r="C114" i="144"/>
  <c r="C123" i="144"/>
  <c r="C125" i="144"/>
  <c r="C129" i="144"/>
  <c r="C131" i="144"/>
  <c r="C101" i="144"/>
  <c r="C103" i="144"/>
  <c r="C122" i="144"/>
  <c r="C126" i="144"/>
  <c r="C135" i="144"/>
  <c r="C82" i="144"/>
  <c r="C61" i="144"/>
  <c r="C69" i="144"/>
  <c r="C26" i="144"/>
  <c r="C32" i="144"/>
  <c r="C9" i="144"/>
  <c r="C13" i="144"/>
  <c r="C17" i="144"/>
  <c r="C19" i="144"/>
  <c r="C27" i="144"/>
  <c r="C31" i="144"/>
  <c r="C33" i="144"/>
  <c r="C35" i="144"/>
  <c r="C37" i="144"/>
  <c r="C39" i="144"/>
  <c r="C41" i="144"/>
  <c r="C47" i="144"/>
  <c r="C49" i="144"/>
  <c r="C53" i="144"/>
  <c r="C55" i="144"/>
  <c r="C57" i="144"/>
  <c r="C59" i="144"/>
  <c r="C137" i="144"/>
  <c r="C145" i="144"/>
  <c r="C147" i="144"/>
  <c r="C149" i="144"/>
  <c r="C153" i="144"/>
  <c r="C155" i="144"/>
  <c r="C157" i="144"/>
  <c r="C161" i="144"/>
  <c r="C28" i="144"/>
  <c r="C36" i="144"/>
  <c r="C134" i="144"/>
  <c r="C79" i="144"/>
  <c r="C81" i="144"/>
  <c r="C87" i="144"/>
  <c r="C91" i="144"/>
  <c r="C93" i="144"/>
  <c r="C95" i="144"/>
  <c r="C99" i="144"/>
  <c r="C42" i="144"/>
  <c r="C44" i="144"/>
  <c r="C46" i="144"/>
  <c r="C52" i="144"/>
  <c r="C56" i="144"/>
  <c r="C58" i="144"/>
  <c r="C10" i="144"/>
  <c r="C14" i="144"/>
  <c r="C16" i="144"/>
  <c r="C20" i="144"/>
  <c r="C24" i="144"/>
  <c r="B8" i="137"/>
  <c r="C21" i="144"/>
  <c r="C25" i="144"/>
  <c r="C163" i="144"/>
  <c r="C169" i="144"/>
  <c r="C100" i="144"/>
  <c r="C102" i="144"/>
  <c r="C23" i="144"/>
  <c r="C71" i="144"/>
  <c r="C77" i="144"/>
  <c r="C83" i="144"/>
  <c r="C97" i="144"/>
  <c r="C107" i="144"/>
  <c r="C111" i="144"/>
  <c r="C113" i="144"/>
  <c r="C154" i="144"/>
  <c r="C48" i="144"/>
  <c r="C50" i="144"/>
  <c r="C54" i="144"/>
  <c r="C60" i="144"/>
  <c r="C85" i="144"/>
  <c r="C98" i="144"/>
  <c r="C105" i="144"/>
  <c r="C127" i="144"/>
  <c r="C18" i="144"/>
  <c r="C29" i="144"/>
  <c r="C62" i="144"/>
  <c r="C22" i="144"/>
  <c r="C43" i="144"/>
  <c r="C45" i="144"/>
  <c r="C90" i="144"/>
  <c r="C94" i="144"/>
  <c r="C108" i="144"/>
  <c r="C132" i="144"/>
  <c r="C151" i="144"/>
  <c r="C164" i="144"/>
  <c r="C168" i="144"/>
  <c r="C9" i="138"/>
  <c r="D9" i="138"/>
  <c r="C11" i="144"/>
  <c r="C15" i="144"/>
  <c r="C30" i="144"/>
  <c r="C34" i="144"/>
  <c r="C38" i="144"/>
  <c r="C40" i="144"/>
  <c r="C51" i="144"/>
  <c r="C67" i="144"/>
  <c r="C73" i="144"/>
  <c r="C75" i="144"/>
  <c r="C84" i="144"/>
  <c r="C89" i="144"/>
  <c r="C106" i="144"/>
  <c r="C124" i="144"/>
  <c r="C128" i="144"/>
  <c r="C130" i="144"/>
  <c r="C139" i="144"/>
  <c r="C141" i="144"/>
  <c r="C150" i="144"/>
  <c r="C156" i="144"/>
  <c r="C159" i="144"/>
  <c r="C167" i="144"/>
  <c r="C8" i="137"/>
  <c r="B9" i="138"/>
  <c r="C80" i="144"/>
  <c r="C133" i="144"/>
  <c r="D8" i="137"/>
  <c r="C12" i="144"/>
  <c r="C143" i="144"/>
  <c r="C165" i="144"/>
</calcChain>
</file>

<file path=xl/sharedStrings.xml><?xml version="1.0" encoding="utf-8"?>
<sst xmlns="http://schemas.openxmlformats.org/spreadsheetml/2006/main" count="9833" uniqueCount="2642">
  <si>
    <t>%</t>
  </si>
  <si>
    <t>Tabla 1.2.1</t>
  </si>
  <si>
    <t>Tabla 1.4.1</t>
  </si>
  <si>
    <t>Tabla 1.5.1</t>
  </si>
  <si>
    <t>.</t>
  </si>
  <si>
    <t>Tabla 1.3.1</t>
  </si>
  <si>
    <t>PERIODO</t>
  </si>
  <si>
    <t>HOMBRES</t>
  </si>
  <si>
    <t>MUJERES</t>
  </si>
  <si>
    <t>REGIÓN SIERRA</t>
  </si>
  <si>
    <t>AZUAY</t>
  </si>
  <si>
    <t>BOLIVAR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</si>
  <si>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</si>
  <si>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</si>
  <si>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</si>
  <si>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</si>
  <si>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</si>
  <si>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</si>
  <si>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</si>
  <si>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</si>
  <si>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</si>
  <si>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REGIÓN COSTA</t>
  </si>
  <si>
    <t>EL ORO</t>
  </si>
  <si>
    <t>ESMERALDAS</t>
  </si>
  <si>
    <t>GUAYAS</t>
  </si>
  <si>
    <t>LOS RÍOS</t>
  </si>
  <si>
    <t>MANABÍ</t>
  </si>
  <si>
    <t>SANTA ELENA</t>
  </si>
  <si>
    <t>REGIÓN AMAZÓNICA</t>
  </si>
  <si>
    <t>MORONA SANTIAGO</t>
  </si>
  <si>
    <t>NAPO</t>
  </si>
  <si>
    <t>PASTAZA</t>
  </si>
  <si>
    <t>ZAMORA CHINCHIPE</t>
  </si>
  <si>
    <t>SUCUMBÍOS</t>
  </si>
  <si>
    <t>ORELLANA</t>
  </si>
  <si>
    <t>REGIÓN INSULAR</t>
  </si>
  <si>
    <t>GALÁPAGOS</t>
  </si>
  <si>
    <t>ZONAS NO DELIMITADAS</t>
  </si>
  <si>
    <t>EXTERIOR</t>
  </si>
  <si>
    <t>Defunciones</t>
  </si>
  <si>
    <t>Nacimientos</t>
  </si>
  <si>
    <t>Entradas y salidas internacionales</t>
  </si>
  <si>
    <t>Matrimonios y divorcios</t>
  </si>
  <si>
    <t>NÚMERO DE MUERTES</t>
  </si>
  <si>
    <t xml:space="preserve">TASA DE  MORTALIDAD </t>
  </si>
  <si>
    <t>TOTAL</t>
  </si>
  <si>
    <t>MASCULINA</t>
  </si>
  <si>
    <t>FEMENINA</t>
  </si>
  <si>
    <t xml:space="preserve"> INFANTIL</t>
  </si>
  <si>
    <t>MUERTE MATERNA</t>
  </si>
  <si>
    <t>RAZÓN DE MORTALIDAD MATERNA *</t>
  </si>
  <si>
    <t>NÚMERO ESTIMADO DE NACIDOS VIVOS</t>
  </si>
  <si>
    <t>ENTRADA DE ECUATORIANOS</t>
  </si>
  <si>
    <t>SALIDA DE ECUATORIANOS</t>
  </si>
  <si>
    <t>ENTRADA DE EXTRANJEROS</t>
  </si>
  <si>
    <t>SALIDA DE EXTRANJEROS</t>
  </si>
  <si>
    <t>TASA DE SALIDA</t>
  </si>
  <si>
    <t>MUJERES ECUATORIANAS</t>
  </si>
  <si>
    <t>BOLÍVAR</t>
  </si>
  <si>
    <t xml:space="preserve">Tabla 2.1.1 </t>
  </si>
  <si>
    <t>TPB</t>
  </si>
  <si>
    <t>PEI</t>
  </si>
  <si>
    <t>(a)</t>
  </si>
  <si>
    <t>(b)</t>
  </si>
  <si>
    <t>(c)</t>
  </si>
  <si>
    <t>(d)</t>
  </si>
  <si>
    <t>PEA/PT</t>
  </si>
  <si>
    <t>Tabla 2.1.2</t>
  </si>
  <si>
    <t>Tabla 2.1.3</t>
  </si>
  <si>
    <r>
      <t xml:space="preserve">PET </t>
    </r>
    <r>
      <rPr>
        <vertAlign val="superscript"/>
        <sz val="11"/>
        <rFont val="Arial"/>
        <family val="2"/>
      </rPr>
      <t>(2)</t>
    </r>
  </si>
  <si>
    <r>
      <t>PEA</t>
    </r>
    <r>
      <rPr>
        <b/>
        <vertAlign val="superscript"/>
        <sz val="11"/>
        <rFont val="Arial"/>
        <family val="2"/>
      </rPr>
      <t xml:space="preserve"> </t>
    </r>
    <r>
      <rPr>
        <vertAlign val="superscript"/>
        <sz val="11"/>
        <rFont val="Arial"/>
        <family val="2"/>
      </rPr>
      <t>(3)</t>
    </r>
  </si>
  <si>
    <r>
      <t xml:space="preserve">     2007 </t>
    </r>
    <r>
      <rPr>
        <vertAlign val="superscript"/>
        <sz val="11"/>
        <rFont val="Arial"/>
        <family val="2"/>
      </rPr>
      <t>(4)</t>
    </r>
  </si>
  <si>
    <t>ESTRUCTURA PORCENTUAL DE LA POBLACIÓN TOTAL</t>
  </si>
  <si>
    <t>ESTRUCTURA PORCENTUAL DE LA POBLACIÓN EN EDAD DE TRABAJAR</t>
  </si>
  <si>
    <t>MENORES DE 15 AÑOS</t>
  </si>
  <si>
    <t>Indicadores del Mercado Laboral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</si>
  <si>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Nacional de Empleo, Desempleo y Subempleo - ENEMDU</t>
    </r>
  </si>
  <si>
    <r>
      <t xml:space="preserve">PET </t>
    </r>
    <r>
      <rPr>
        <vertAlign val="superscript"/>
        <sz val="10"/>
        <rFont val="Arial"/>
        <family val="2"/>
      </rPr>
      <t>(2)</t>
    </r>
  </si>
  <si>
    <r>
      <t>PEA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</si>
  <si>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    2007 </t>
    </r>
    <r>
      <rPr>
        <vertAlign val="superscript"/>
        <sz val="10"/>
        <rFont val="Arial"/>
        <family val="2"/>
      </rPr>
      <t>(4)</t>
    </r>
  </si>
  <si>
    <r>
      <t xml:space="preserve">    2009 </t>
    </r>
    <r>
      <rPr>
        <vertAlign val="superscript"/>
        <sz val="10"/>
        <rFont val="Arial"/>
        <family val="2"/>
      </rPr>
      <t>(4)</t>
    </r>
  </si>
  <si>
    <t>Tabla 2.1.4</t>
  </si>
  <si>
    <t>(f)</t>
  </si>
  <si>
    <t>Tabla 2.1.5</t>
  </si>
  <si>
    <t>Tabla 2.1.6</t>
  </si>
  <si>
    <t>DESEMPLEO</t>
  </si>
  <si>
    <t>DESEMPLEO ABIERTO</t>
  </si>
  <si>
    <t>DESEMPLEO OCULTO</t>
  </si>
  <si>
    <r>
      <t>PEA</t>
    </r>
    <r>
      <rPr>
        <vertAlign val="superscript"/>
        <sz val="11"/>
        <rFont val="Arial"/>
        <family val="2"/>
      </rPr>
      <t xml:space="preserve"> (2)</t>
    </r>
  </si>
  <si>
    <r>
      <t xml:space="preserve">    2007 </t>
    </r>
    <r>
      <rPr>
        <vertAlign val="superscript"/>
        <sz val="11"/>
        <rFont val="Arial"/>
        <family val="2"/>
      </rPr>
      <t>(3)</t>
    </r>
  </si>
  <si>
    <r>
      <t xml:space="preserve">    2009 </t>
    </r>
    <r>
      <rPr>
        <vertAlign val="superscript"/>
        <sz val="11"/>
        <rFont val="Arial"/>
        <family val="2"/>
      </rPr>
      <t>(3)</t>
    </r>
  </si>
  <si>
    <t>Tabla 2.1.7</t>
  </si>
  <si>
    <t>Tabla 2.1.8</t>
  </si>
  <si>
    <t>Tabla 2.1.9</t>
  </si>
  <si>
    <t>UNIDAD DE PRODUCCIÓN</t>
  </si>
  <si>
    <t>SEGURIDAD SOCIAL</t>
  </si>
  <si>
    <t xml:space="preserve">PRIMARIO </t>
  </si>
  <si>
    <t xml:space="preserve">SECUNDARIO </t>
  </si>
  <si>
    <t>TERCIARIO</t>
  </si>
  <si>
    <t xml:space="preserve">PÚBLICO </t>
  </si>
  <si>
    <t>JUNIO</t>
  </si>
  <si>
    <t>DICIEMBRE</t>
  </si>
  <si>
    <t>MARZO</t>
  </si>
  <si>
    <t>SEPTIEMBRE</t>
  </si>
  <si>
    <r>
      <t xml:space="preserve">    2007 </t>
    </r>
    <r>
      <rPr>
        <vertAlign val="superscript"/>
        <sz val="11"/>
        <rFont val="Arial"/>
        <family val="2"/>
      </rPr>
      <t>(9)</t>
    </r>
  </si>
  <si>
    <r>
      <t xml:space="preserve">    2009 </t>
    </r>
    <r>
      <rPr>
        <vertAlign val="superscript"/>
        <sz val="11"/>
        <rFont val="Arial"/>
        <family val="2"/>
      </rPr>
      <t>(9)</t>
    </r>
  </si>
  <si>
    <t>Tabla 2.1.10</t>
  </si>
  <si>
    <t>Tabla 2.1.11</t>
  </si>
  <si>
    <r>
      <t xml:space="preserve">    2007 </t>
    </r>
    <r>
      <rPr>
        <vertAlign val="superscript"/>
        <sz val="11"/>
        <rFont val="Arial"/>
        <family val="2"/>
      </rPr>
      <t>(5)</t>
    </r>
  </si>
  <si>
    <r>
      <t xml:space="preserve">    2009 </t>
    </r>
    <r>
      <rPr>
        <vertAlign val="superscript"/>
        <sz val="11"/>
        <rFont val="Arial"/>
        <family val="2"/>
      </rPr>
      <t>(5)</t>
    </r>
  </si>
  <si>
    <t>AGRICULTURA, GANADERÍA, SILVICULTURA</t>
  </si>
  <si>
    <t>COMERCIO AL POR MAYOR Y MENOR</t>
  </si>
  <si>
    <t>INDUSTRIAS MANUFACTURERAS</t>
  </si>
  <si>
    <t>CONSTRUCCIÓN</t>
  </si>
  <si>
    <t>TRANSPORTE Y ALMACENAMIENTO</t>
  </si>
  <si>
    <t>Tabla 2.1.13</t>
  </si>
  <si>
    <t>Tabla 2.1.14</t>
  </si>
  <si>
    <t>Tabla 2.1.15</t>
  </si>
  <si>
    <r>
      <t xml:space="preserve">    2007 </t>
    </r>
    <r>
      <rPr>
        <vertAlign val="superscript"/>
        <sz val="11"/>
        <rFont val="Arial"/>
        <family val="2"/>
      </rPr>
      <t>(6)</t>
    </r>
  </si>
  <si>
    <r>
      <t xml:space="preserve">    2009 </t>
    </r>
    <r>
      <rPr>
        <vertAlign val="superscript"/>
        <sz val="11"/>
        <rFont val="Arial"/>
        <family val="2"/>
      </rPr>
      <t>(6)</t>
    </r>
  </si>
  <si>
    <t>NOMBRAMIENTO</t>
  </si>
  <si>
    <t>CONTRATO PERMANENTE/
INDEFINIDO</t>
  </si>
  <si>
    <t>CONTRATO TEMPORAL, OCASIONAL</t>
  </si>
  <si>
    <t>POR JORNAL</t>
  </si>
  <si>
    <t>MENOS DE 
1 AÑO</t>
  </si>
  <si>
    <t>DE 1 A 10 AÑOS</t>
  </si>
  <si>
    <t>DE 11 A 29 AÑOS</t>
  </si>
  <si>
    <r>
      <t xml:space="preserve">     2007 </t>
    </r>
    <r>
      <rPr>
        <vertAlign val="superscript"/>
        <sz val="11"/>
        <rFont val="Arial"/>
        <family val="2"/>
      </rPr>
      <t>(6)</t>
    </r>
  </si>
  <si>
    <t>Tabla 2.2.1</t>
  </si>
  <si>
    <t>Tabla 2.2.2</t>
  </si>
  <si>
    <t>Tabla 2.2.3</t>
  </si>
  <si>
    <t>INGRESO PROMEDIO TOTAL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</si>
  <si>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Encuesta Nacional de Empleo, Desempleo y Subempleo - ENEMDU</t>
    </r>
  </si>
  <si>
    <t xml:space="preserve">2. 1 </t>
  </si>
  <si>
    <t>2. 2</t>
  </si>
  <si>
    <r>
      <t xml:space="preserve">     2007 </t>
    </r>
    <r>
      <rPr>
        <vertAlign val="superscript"/>
        <sz val="11"/>
        <rFont val="Arial"/>
        <family val="2"/>
      </rPr>
      <t>(9)</t>
    </r>
  </si>
  <si>
    <t>Tabla 2.2.4</t>
  </si>
  <si>
    <t>Tabla 2.2.5</t>
  </si>
  <si>
    <t>Tabla 2.2.6</t>
  </si>
  <si>
    <t>INGRESO PROMEDIO TOTAL POR HORA</t>
  </si>
  <si>
    <r>
      <t xml:space="preserve">      2007 </t>
    </r>
    <r>
      <rPr>
        <vertAlign val="superscript"/>
        <sz val="11"/>
        <rFont val="Arial"/>
        <family val="2"/>
      </rPr>
      <t>(9)</t>
    </r>
  </si>
  <si>
    <r>
      <t xml:space="preserve">      2009 </t>
    </r>
    <r>
      <rPr>
        <vertAlign val="superscript"/>
        <sz val="11"/>
        <rFont val="Arial"/>
        <family val="2"/>
      </rPr>
      <t>(9)</t>
    </r>
  </si>
  <si>
    <t>Tabla 2.3.1</t>
  </si>
  <si>
    <t>Tabla 2.3.2</t>
  </si>
  <si>
    <t>Tabla 2.3.3</t>
  </si>
  <si>
    <t>HORAS 
PROMEDIO TOTAL</t>
  </si>
  <si>
    <t>2.3</t>
  </si>
  <si>
    <t>Tabla 2.4.1</t>
  </si>
  <si>
    <t>ÁREA</t>
  </si>
  <si>
    <t>PROVINCIA</t>
  </si>
  <si>
    <t>CIUDADES 
AUTO REPRESENTADAS</t>
  </si>
  <si>
    <t>GRUPOS DE EDAD</t>
  </si>
  <si>
    <t>SEXO</t>
  </si>
  <si>
    <t xml:space="preserve">NACIONAL </t>
  </si>
  <si>
    <t>URBANA</t>
  </si>
  <si>
    <t>RURAL</t>
  </si>
  <si>
    <t>SANTO DOMINGO</t>
  </si>
  <si>
    <t>AMAZONÍA</t>
  </si>
  <si>
    <t>QUITO</t>
  </si>
  <si>
    <t>GUAYAQUIL</t>
  </si>
  <si>
    <t>CUENCA</t>
  </si>
  <si>
    <t>MACHALA</t>
  </si>
  <si>
    <t>AMBATO</t>
  </si>
  <si>
    <t>QUINTIL 1</t>
  </si>
  <si>
    <t>QUINTIL 2</t>
  </si>
  <si>
    <t>QUINTIL 3</t>
  </si>
  <si>
    <t>QUINTIL 4</t>
  </si>
  <si>
    <t>QUINTIL 5</t>
  </si>
  <si>
    <t>INDÍGENA</t>
  </si>
  <si>
    <t>AFROECUATORIANO(A)</t>
  </si>
  <si>
    <t>MESTIZO(A)</t>
  </si>
  <si>
    <t>MONTUBIO(A)</t>
  </si>
  <si>
    <t>SI</t>
  </si>
  <si>
    <t>NO</t>
  </si>
  <si>
    <t>HOMBRE</t>
  </si>
  <si>
    <t>MUJER</t>
  </si>
  <si>
    <t>2.4</t>
  </si>
  <si>
    <t>1.5</t>
  </si>
  <si>
    <t>1.4</t>
  </si>
  <si>
    <t>1.3</t>
  </si>
  <si>
    <t>1.2</t>
  </si>
  <si>
    <t>Tabla 3.1.1</t>
  </si>
  <si>
    <t>Tabla 3.1.2</t>
  </si>
  <si>
    <t>PERÍODO</t>
  </si>
  <si>
    <t>NACIONAL</t>
  </si>
  <si>
    <t>URBANO</t>
  </si>
  <si>
    <t>3.1</t>
  </si>
  <si>
    <t>Educación</t>
  </si>
  <si>
    <r>
      <t xml:space="preserve">    2007 </t>
    </r>
    <r>
      <rPr>
        <vertAlign val="superscript"/>
        <sz val="11"/>
        <color indexed="8"/>
        <rFont val="Arial"/>
        <family val="2"/>
      </rPr>
      <t>(4)</t>
    </r>
  </si>
  <si>
    <r>
      <t xml:space="preserve">    2009 </t>
    </r>
    <r>
      <rPr>
        <vertAlign val="superscript"/>
        <sz val="11"/>
        <color indexed="8"/>
        <rFont val="Arial"/>
        <family val="2"/>
      </rPr>
      <t>(4)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</si>
  <si>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 Nacional de Empleo, Desempleo y Subempleo - ENEMDU</t>
    </r>
  </si>
  <si>
    <t>Tabla 3.1.3</t>
  </si>
  <si>
    <t>-</t>
  </si>
  <si>
    <r>
      <t xml:space="preserve">    2007</t>
    </r>
    <r>
      <rPr>
        <vertAlign val="superscript"/>
        <sz val="11"/>
        <color indexed="8"/>
        <rFont val="Arial"/>
        <family val="2"/>
      </rPr>
      <t>(4)</t>
    </r>
  </si>
  <si>
    <t>Tabla 3.1.4</t>
  </si>
  <si>
    <t>Tabla 3.1.5</t>
  </si>
  <si>
    <t>Tabla 3.1.6</t>
  </si>
  <si>
    <t>Tabla 3.1.7</t>
  </si>
  <si>
    <r>
      <t xml:space="preserve">    2009</t>
    </r>
    <r>
      <rPr>
        <vertAlign val="superscript"/>
        <sz val="11"/>
        <color indexed="8"/>
        <rFont val="Arial"/>
        <family val="2"/>
      </rPr>
      <t>(4)</t>
    </r>
  </si>
  <si>
    <t>15 AÑOS Y MÁS</t>
  </si>
  <si>
    <t>DE 15 A 49 AÑOS</t>
  </si>
  <si>
    <t xml:space="preserve"> MAYORES DE 50 AÑOS</t>
  </si>
  <si>
    <r>
      <t xml:space="preserve">    2007 </t>
    </r>
    <r>
      <rPr>
        <vertAlign val="superscript"/>
        <sz val="11"/>
        <color indexed="8"/>
        <rFont val="Arial"/>
        <family val="2"/>
      </rPr>
      <t>(1)</t>
    </r>
  </si>
  <si>
    <r>
      <t xml:space="preserve">    2009 </t>
    </r>
    <r>
      <rPr>
        <vertAlign val="superscript"/>
        <sz val="11"/>
        <color indexed="8"/>
        <rFont val="Arial"/>
        <family val="2"/>
      </rPr>
      <t>(1)</t>
    </r>
  </si>
  <si>
    <r>
      <t xml:space="preserve">    2007</t>
    </r>
    <r>
      <rPr>
        <vertAlign val="superscript"/>
        <sz val="11"/>
        <color indexed="8"/>
        <rFont val="Arial"/>
        <family val="2"/>
      </rPr>
      <t>(1)</t>
    </r>
  </si>
  <si>
    <r>
      <t xml:space="preserve">    2009</t>
    </r>
    <r>
      <rPr>
        <vertAlign val="superscript"/>
        <sz val="11"/>
        <color indexed="8"/>
        <rFont val="Arial"/>
        <family val="2"/>
      </rPr>
      <t>(1)</t>
    </r>
  </si>
  <si>
    <t>Tabla 3.2.1</t>
  </si>
  <si>
    <t>NÚMERO DE ESTABLECIMIENTOS</t>
  </si>
  <si>
    <t>EGRESOS HOSPITALARIOS</t>
  </si>
  <si>
    <t>3.2</t>
  </si>
  <si>
    <t>Salud</t>
  </si>
  <si>
    <t>Tabla 3.2.2</t>
  </si>
  <si>
    <t>PROVINCIAS</t>
  </si>
  <si>
    <t>SECTOR PÚBLICO</t>
  </si>
  <si>
    <t>SECTOR PRIVADO CON FINES DE LUCRO</t>
  </si>
  <si>
    <t>SECTOR PRIVADO SIN FINES DE LUCRO</t>
  </si>
  <si>
    <t>TOTAL DE CAMAS DOTACIÓN NORMAL</t>
  </si>
  <si>
    <t>TOTAL DE CAMAS DISPONIBLES</t>
  </si>
  <si>
    <t>STO. DOMINGO DE LOS TSACHILAS</t>
  </si>
  <si>
    <t>Tabla 3.2.3</t>
  </si>
  <si>
    <t>1°</t>
  </si>
  <si>
    <t>Neumonia, organismo no especificado</t>
  </si>
  <si>
    <t>2°</t>
  </si>
  <si>
    <t>Colelitiasis</t>
  </si>
  <si>
    <t>3°</t>
  </si>
  <si>
    <t>Apendicitis aguda</t>
  </si>
  <si>
    <t>4°</t>
  </si>
  <si>
    <t>Diarrea y gastroenteritis de presunto origen infeccioso</t>
  </si>
  <si>
    <t>5°</t>
  </si>
  <si>
    <t>Aborto no especificado</t>
  </si>
  <si>
    <t>6°</t>
  </si>
  <si>
    <t>Hernia inguinal</t>
  </si>
  <si>
    <t>7°</t>
  </si>
  <si>
    <t>Falso trabajo de parto</t>
  </si>
  <si>
    <t>8°</t>
  </si>
  <si>
    <t>Otros trastornos del sistema urinario</t>
  </si>
  <si>
    <t>9°</t>
  </si>
  <si>
    <t>Atención materna por anormalidades conocidas o presuntas de los órganos pelvianos de la madre</t>
  </si>
  <si>
    <t>10°</t>
  </si>
  <si>
    <t>Infección de las vías genitourinarias en el embarazo</t>
  </si>
  <si>
    <t>Tabla 3.2.4</t>
  </si>
  <si>
    <t>Traumatismo intracraneal</t>
  </si>
  <si>
    <t>Fractura de la pierna, inclusive el tobillo</t>
  </si>
  <si>
    <t>Hiperplasia de la próstata</t>
  </si>
  <si>
    <t>Fractura del antebrazo</t>
  </si>
  <si>
    <t>Tabla 3.2.5</t>
  </si>
  <si>
    <t>Tabla 3.2.6</t>
  </si>
  <si>
    <t>Dificultad respiratoria del recién nacido</t>
  </si>
  <si>
    <t>Ictericia neonatal por otras causas y por las no especificadas</t>
  </si>
  <si>
    <t>Sepsis bacteriana del recién nacido</t>
  </si>
  <si>
    <t>Feto y recién nacido afectados por condiciones de la madre no necesariamente relacionadas con el embarazo presente</t>
  </si>
  <si>
    <t>Trastornos relacionados con duración corta de la gestación y con bajo peso al nacer, no clasificados en otra parte</t>
  </si>
  <si>
    <t>Neumonía congénita</t>
  </si>
  <si>
    <t>Enfermedad hemolítica del feto y del recién nacido</t>
  </si>
  <si>
    <t>ORDEN</t>
  </si>
  <si>
    <t>CAUSAS</t>
  </si>
  <si>
    <t>NÚMERO DE EGRESOS</t>
  </si>
  <si>
    <t>Tabla 3.2.7</t>
  </si>
  <si>
    <t>MÉDICOS</t>
  </si>
  <si>
    <t>ODONTÓLOGOS</t>
  </si>
  <si>
    <t>PSICÓLOGOS</t>
  </si>
  <si>
    <t xml:space="preserve"> ENFERMERAS</t>
  </si>
  <si>
    <t>OBSTETRICES</t>
  </si>
  <si>
    <t>MÉDICOS *</t>
  </si>
  <si>
    <t xml:space="preserve">CAÑAR </t>
  </si>
  <si>
    <t xml:space="preserve">CARCHI </t>
  </si>
  <si>
    <t>Tabla 3.4.1</t>
  </si>
  <si>
    <t>Tabla 3.4.2</t>
  </si>
  <si>
    <t>Tabla 3.4.3</t>
  </si>
  <si>
    <t>Tabla 3.4.4</t>
  </si>
  <si>
    <t>…continúa</t>
  </si>
  <si>
    <t>Tabla 3.4.5</t>
  </si>
  <si>
    <t>Tabla 3.4.6</t>
  </si>
  <si>
    <t>PROMEDIO</t>
  </si>
  <si>
    <t>TOTAL
 (EN MILES)</t>
  </si>
  <si>
    <t>DESAGREGACIÓN</t>
  </si>
  <si>
    <t xml:space="preserve">REGIÓN NATURAL </t>
  </si>
  <si>
    <t>SEXO DEL JEFE DE HOGAR</t>
  </si>
  <si>
    <t>AUTOIDENTIFICACIÓN DEL JEFE DE HOGAR</t>
  </si>
  <si>
    <t>MANTA</t>
  </si>
  <si>
    <t>SIERRA</t>
  </si>
  <si>
    <t>COSTA</t>
  </si>
  <si>
    <t>INSULAR</t>
  </si>
  <si>
    <t>AFRODESCENDIENTE</t>
  </si>
  <si>
    <t>MONTUBIO</t>
  </si>
  <si>
    <t>MESTIZO</t>
  </si>
  <si>
    <t>BLANCO</t>
  </si>
  <si>
    <t>OTRO</t>
  </si>
  <si>
    <t>Ingresos y gastos de los hogares</t>
  </si>
  <si>
    <t>NO. HOGARES</t>
  </si>
  <si>
    <t>CIUDAD 
AUTOREPRESENTADA</t>
  </si>
  <si>
    <t>GASTO CORRIENTE PER CÁPITA POR QUINTILES DE INGRESO</t>
  </si>
  <si>
    <t>REGIÓN NATURAL</t>
  </si>
  <si>
    <t>ALIMENTOS Y BEBIDAS NO ALCOHÓLICAS</t>
  </si>
  <si>
    <t>BEBIDAS, ALCOHÓLICAS, TABACO Y ESTUPEFACIENTES</t>
  </si>
  <si>
    <t>PRENDAS DE VESTIR Y CALZADO</t>
  </si>
  <si>
    <t>ALOJAMIENTO, AGUA, ELECTRICIDAD, GAS Y OTROS COMBUSTIBLES</t>
  </si>
  <si>
    <t>MUEBLES, ARTÍCULOS PARA EL HOGAR Y PARA LA CONSERVACIÓN ORDINARIA DEL HOGAR</t>
  </si>
  <si>
    <t>SALUD</t>
  </si>
  <si>
    <t>TRANSPORTE</t>
  </si>
  <si>
    <t>COMUNICACIONES</t>
  </si>
  <si>
    <t>RECREACIÓN Y CULTURA</t>
  </si>
  <si>
    <t>EDUCACIÓN</t>
  </si>
  <si>
    <t>RESTAURANTES Y HOTELES</t>
  </si>
  <si>
    <t>BIENES Y SERVICIOS DIVERSOS</t>
  </si>
  <si>
    <t>TOTAL GASTO CORRIENTE DE CONSUMO</t>
  </si>
  <si>
    <t>DIVISIÓN</t>
  </si>
  <si>
    <t>GRUPO DE CONSUMO</t>
  </si>
  <si>
    <t xml:space="preserve">ALIMENTOS </t>
  </si>
  <si>
    <t>BEBIDAS NO ALCOHÓLICAS</t>
  </si>
  <si>
    <t>BEBIDAS, ALCOHÓLICAS</t>
  </si>
  <si>
    <t>TABACO</t>
  </si>
  <si>
    <t>ESTUPEFACIENTES</t>
  </si>
  <si>
    <t>PRENDAS DE VESTIR</t>
  </si>
  <si>
    <t>CALZADO</t>
  </si>
  <si>
    <t>ALQUILERES EFECTIVOS DE ALOJAMIENTO</t>
  </si>
  <si>
    <t>CONSERVACIÓN Y REPARACIÓN DE LA VIVIENDA</t>
  </si>
  <si>
    <t>SUMINISTRO DE AGUA Y SERVICIOS DIVERSOS RELACIONADOS CON LA VIVIENDA</t>
  </si>
  <si>
    <t>ELECTRICIDAD, GAS Y OTROS COMBUSTIBLES</t>
  </si>
  <si>
    <t>MUEBLES Y ACCESORIOS, ALFOMBRAS Y OTROS MATERIALES PARA PISOS</t>
  </si>
  <si>
    <t>PRODUCTOS TEXTILES PARA EL HOGAR</t>
  </si>
  <si>
    <t>ARTEFACTOS PARA EL HOGAR</t>
  </si>
  <si>
    <t>ARTÍCULOS DE VIDRIO Y CRISTAL, VAJILLA Y UTENSILLOS PARA EL HOGAR</t>
  </si>
  <si>
    <t>HERRAMIENTAS Y EQUIPO PARA EL HOGAR Y EL JARDÍN</t>
  </si>
  <si>
    <t>BIENES Y SERVICIOS PARA CONSERVACIÓN ORDINARIA DEL HOGAR</t>
  </si>
  <si>
    <t>PRODUCTOS, ARTEFACTOS Y EQUIPO MÉDICO</t>
  </si>
  <si>
    <t>SERVICIOS PARA PACIENTES EXTERNOS</t>
  </si>
  <si>
    <t>SERVICIOS DE HOSPITAL</t>
  </si>
  <si>
    <t>ADQUISICIÓN DE VEHÍCULOS</t>
  </si>
  <si>
    <t>FUNCIONAMIENTO DE EQUIPO DE TRANSPORTE</t>
  </si>
  <si>
    <t>SERVICIOS DE TRANSPORTE</t>
  </si>
  <si>
    <t>SERVICIOS POSTALES</t>
  </si>
  <si>
    <t>EQUIPO TELEFÓNICO Y FACSÍMILE</t>
  </si>
  <si>
    <t>SERVICIOS TELEFÓNICOS Y FACSÍMILE</t>
  </si>
  <si>
    <t>EQUIPO AUDIOVISUAL, FOTOGRÁFICO Y DE PROCESAMIENTO DE INFORMACIÓN</t>
  </si>
  <si>
    <t>OTROS PRODUCTOS DURADEROS IMPORTANTES PARA LA RECREACIÓN Y CULTURA</t>
  </si>
  <si>
    <t>OTROS ARTÍCULOS Y EQUIPOS PARA RECREACIÓN, JARDINES Y ANIMALES DOMÉSTICOS</t>
  </si>
  <si>
    <t>SERVICIOS DE RECREACIÓN Y CULTURALES</t>
  </si>
  <si>
    <t>PERIÓDICOS, LIBROS, PAPELES Y ÚTILES DE OFICINA</t>
  </si>
  <si>
    <t>PAQUETES TURÍSTICOS (S)</t>
  </si>
  <si>
    <t>ENSEÑANZA PREESCOLAR Y ENSEÑANZA PRIMARIA</t>
  </si>
  <si>
    <t>ENSEÑANZA SECUNDARIA</t>
  </si>
  <si>
    <t>ENSEÑANZA POSTSECUNDARIA NO TERCIARIA</t>
  </si>
  <si>
    <t>ENSEÑANZA TERCIARIA O UNIVERSITARIA</t>
  </si>
  <si>
    <t>ENSEÑANZA NO ATRIBUIDO A NINGÚN NIVEL</t>
  </si>
  <si>
    <t>MATRÍCULAS DE ENSEÑANZA FORMAL</t>
  </si>
  <si>
    <t>SERVICIO DE SUMINISTRO DE COMIDAS POR CONTRATO</t>
  </si>
  <si>
    <t>SERVICIO DE ALOJAMIENTO</t>
  </si>
  <si>
    <t>CUIDADO PERSONAL</t>
  </si>
  <si>
    <t>PROSTITUCIÓN</t>
  </si>
  <si>
    <t>EFECTOS PERSONALES N.E.P.</t>
  </si>
  <si>
    <t>PROTECCIÓN SOCIAL</t>
  </si>
  <si>
    <t>SEGUROS EN GENERAL</t>
  </si>
  <si>
    <t>SERVICIOS FINANCIEROS</t>
  </si>
  <si>
    <t>OTROS SERVICIOS</t>
  </si>
  <si>
    <t>3.4</t>
  </si>
  <si>
    <t>Tabla 8.1.1</t>
  </si>
  <si>
    <r>
      <t xml:space="preserve">7,6 </t>
    </r>
    <r>
      <rPr>
        <vertAlign val="superscript"/>
        <sz val="11"/>
        <rFont val="Arial"/>
        <family val="2"/>
      </rPr>
      <t>(2)</t>
    </r>
  </si>
  <si>
    <r>
      <t>7,1</t>
    </r>
    <r>
      <rPr>
        <vertAlign val="superscript"/>
        <sz val="11"/>
        <rFont val="Arial"/>
        <family val="2"/>
      </rPr>
      <t>(2)</t>
    </r>
  </si>
  <si>
    <r>
      <t>7,3</t>
    </r>
    <r>
      <rPr>
        <vertAlign val="superscript"/>
        <sz val="11"/>
        <rFont val="Arial"/>
        <family val="2"/>
      </rPr>
      <t>(2)</t>
    </r>
  </si>
  <si>
    <r>
      <t>8,0</t>
    </r>
    <r>
      <rPr>
        <vertAlign val="superscript"/>
        <sz val="11"/>
        <rFont val="Arial"/>
        <family val="2"/>
      </rPr>
      <t>(2)</t>
    </r>
  </si>
  <si>
    <r>
      <t>6,4</t>
    </r>
    <r>
      <rPr>
        <vertAlign val="superscript"/>
        <sz val="11"/>
        <rFont val="Arial"/>
        <family val="2"/>
      </rPr>
      <t>(2)</t>
    </r>
  </si>
  <si>
    <r>
      <t>7,6</t>
    </r>
    <r>
      <rPr>
        <vertAlign val="superscript"/>
        <sz val="11"/>
        <rFont val="Arial"/>
        <family val="2"/>
      </rPr>
      <t>(2)</t>
    </r>
  </si>
  <si>
    <r>
      <t>5,6</t>
    </r>
    <r>
      <rPr>
        <vertAlign val="superscript"/>
        <sz val="11"/>
        <rFont val="Arial"/>
        <family val="2"/>
      </rPr>
      <t>(2)</t>
    </r>
  </si>
  <si>
    <r>
      <t>6,3</t>
    </r>
    <r>
      <rPr>
        <vertAlign val="superscript"/>
        <sz val="11"/>
        <rFont val="Arial"/>
        <family val="2"/>
      </rPr>
      <t>(2)</t>
    </r>
  </si>
  <si>
    <r>
      <t>7,9</t>
    </r>
    <r>
      <rPr>
        <vertAlign val="superscript"/>
        <sz val="11"/>
        <rFont val="Arial"/>
        <family val="2"/>
      </rPr>
      <t>(2)</t>
    </r>
  </si>
  <si>
    <r>
      <t xml:space="preserve">10,8 </t>
    </r>
    <r>
      <rPr>
        <vertAlign val="superscript"/>
        <sz val="11"/>
        <rFont val="Arial"/>
        <family val="2"/>
      </rPr>
      <t>(3)</t>
    </r>
  </si>
  <si>
    <r>
      <t xml:space="preserve">10,3 </t>
    </r>
    <r>
      <rPr>
        <vertAlign val="superscript"/>
        <sz val="11"/>
        <rFont val="Arial"/>
        <family val="2"/>
      </rPr>
      <t>(4)</t>
    </r>
  </si>
  <si>
    <r>
      <t xml:space="preserve">12,7 </t>
    </r>
    <r>
      <rPr>
        <vertAlign val="superscript"/>
        <sz val="11"/>
        <rFont val="Arial"/>
        <family val="2"/>
      </rPr>
      <t>(5)</t>
    </r>
  </si>
  <si>
    <t>ALGÚN TIPO DE VIOLENCIA A LO LARGO DE SU VIDA</t>
  </si>
  <si>
    <t>VIOLENCIA DE LA EXPAREJA</t>
  </si>
  <si>
    <t>ABUSO SEXUAL ANTES DE LOS 18 AÑOS</t>
  </si>
  <si>
    <t>SI VIOLENCIA
(a)</t>
  </si>
  <si>
    <t>NO VIOLENCIA
(b)</t>
  </si>
  <si>
    <t>SI VIOLENCIA
(c)</t>
  </si>
  <si>
    <t>NO VIOLENCIA
(d)</t>
  </si>
  <si>
    <t>SI VIOLENCIA
(e)</t>
  </si>
  <si>
    <t>NO VIOLENCIA
(f)</t>
  </si>
  <si>
    <t xml:space="preserve">EL ORO            </t>
  </si>
  <si>
    <t>LOS RIOS</t>
  </si>
  <si>
    <t>AFROECUATORIANA</t>
  </si>
  <si>
    <t>MESTIZA</t>
  </si>
  <si>
    <t>BLANCA</t>
  </si>
  <si>
    <t>MONTUBIA</t>
  </si>
  <si>
    <t>OTRA</t>
  </si>
  <si>
    <t>CASADA</t>
  </si>
  <si>
    <t>UNIDA</t>
  </si>
  <si>
    <t>SEPARADA</t>
  </si>
  <si>
    <t>DIVORCIADA</t>
  </si>
  <si>
    <t>VIUDA</t>
  </si>
  <si>
    <t>SOLTERA</t>
  </si>
  <si>
    <t>NINGUNO</t>
  </si>
  <si>
    <t>EDUCACIÓN BÁSICA</t>
  </si>
  <si>
    <t>EDUCACIÓN MEDIA</t>
  </si>
  <si>
    <t>EDUCACIÓN SUPERIOR</t>
  </si>
  <si>
    <t>MUJERES CON INGRESOS</t>
  </si>
  <si>
    <t>MUJERES SIN INGRESOS</t>
  </si>
  <si>
    <t>REGIÓN 
NATURAL</t>
  </si>
  <si>
    <t>AUTO IDENTIFICACIÓN
ÉTNICA</t>
  </si>
  <si>
    <t>ESTADO CIVIL</t>
  </si>
  <si>
    <t>NIVEL 
DE INSTRUCCIÓN</t>
  </si>
  <si>
    <t>VIOLENCIA 
INGRESOS</t>
  </si>
  <si>
    <t>Violencia de género</t>
  </si>
  <si>
    <t>8.1</t>
  </si>
  <si>
    <t>Tabla 8.1.2</t>
  </si>
  <si>
    <r>
      <t xml:space="preserve">8,7 </t>
    </r>
    <r>
      <rPr>
        <vertAlign val="superscript"/>
        <sz val="11"/>
        <color indexed="8"/>
        <rFont val="Arial"/>
        <family val="2"/>
      </rPr>
      <t>(2)</t>
    </r>
  </si>
  <si>
    <t>VIOLENCIA PSICOLÓGICA</t>
  </si>
  <si>
    <t>VIOLENCIA FÍSICA</t>
  </si>
  <si>
    <t>VIOLENCIA SEXUAL</t>
  </si>
  <si>
    <t>VIOLENCIA PATRIMONIAL</t>
  </si>
  <si>
    <t>SI
(a)</t>
  </si>
  <si>
    <t>NO
(b)</t>
  </si>
  <si>
    <t>SI
(c )</t>
  </si>
  <si>
    <t>NO
(d)</t>
  </si>
  <si>
    <t>SI
(e)</t>
  </si>
  <si>
    <t>NO
(f)</t>
  </si>
  <si>
    <t>SI
(g)</t>
  </si>
  <si>
    <t>NO
(h)</t>
  </si>
  <si>
    <t>Tabla 8.3.1</t>
  </si>
  <si>
    <t xml:space="preserve"> </t>
  </si>
  <si>
    <t>TIEMPO PROMEDIO EN TRABAJO REMUNERADO 
(a)</t>
  </si>
  <si>
    <t>TIEMPO PROMEDIO EN TRABAJO NO REMUNERADO
(b)</t>
  </si>
  <si>
    <r>
      <t xml:space="preserve">TIEMPO TOTAL PROMEDIO DE TRABAJO
(a+b) </t>
    </r>
    <r>
      <rPr>
        <b/>
        <vertAlign val="superscript"/>
        <sz val="11"/>
        <color indexed="8"/>
        <rFont val="Arial"/>
        <family val="2"/>
      </rPr>
      <t>(2)</t>
    </r>
  </si>
  <si>
    <t>AUTO IDENTITICACIÓN 
ÉTNICA</t>
  </si>
  <si>
    <r>
      <t>NIVEL DE 
INSTRUCCIÓN</t>
    </r>
    <r>
      <rPr>
        <vertAlign val="superscript"/>
        <sz val="11"/>
        <color indexed="8"/>
        <rFont val="Arial"/>
        <family val="2"/>
      </rPr>
      <t>(3)</t>
    </r>
  </si>
  <si>
    <t>DE 12 A 19 AÑOS</t>
  </si>
  <si>
    <t>DE 20 A 29 AÑOS</t>
  </si>
  <si>
    <t>DE 30 A 44 AÑOS</t>
  </si>
  <si>
    <t>DE 45 A 64 AÑOS</t>
  </si>
  <si>
    <t>DE 65 AÑOS Y MÁS</t>
  </si>
  <si>
    <t>CASADO</t>
  </si>
  <si>
    <t>SEPARADO</t>
  </si>
  <si>
    <t>DIVORCIADO</t>
  </si>
  <si>
    <t>VIUDO</t>
  </si>
  <si>
    <t>UNIÓN LIBRE</t>
  </si>
  <si>
    <t>SOLTERO</t>
  </si>
  <si>
    <t>SUPERIOR</t>
  </si>
  <si>
    <t>Uso del tiempo</t>
  </si>
  <si>
    <t>8.3</t>
  </si>
  <si>
    <t>Tabla 8.3.2</t>
  </si>
  <si>
    <t>CUIDADO A PERSONAS MENORES DE 12 AÑOS DE EDAD, MIEMBROS DEL HOGAR
(a)</t>
  </si>
  <si>
    <t>ACTIVIDADES DE VOLUNTARIADO
(b)</t>
  </si>
  <si>
    <t>TRABAJO DOMÉSTICO DENTRO DEL HOGAR
(c)</t>
  </si>
  <si>
    <t>TRABAJO DOMÉSTICO FUERA DEL HOGAR
(d)</t>
  </si>
  <si>
    <r>
      <t xml:space="preserve">TRABAJO NO REMUNERADO  
(a+b+c+d) </t>
    </r>
    <r>
      <rPr>
        <b/>
        <vertAlign val="superscript"/>
        <sz val="11"/>
        <color indexed="8"/>
        <rFont val="Arial"/>
        <family val="2"/>
      </rPr>
      <t>(2)</t>
    </r>
  </si>
  <si>
    <t>Tabla 8.3.3</t>
  </si>
  <si>
    <t xml:space="preserve">      APRENDIZAJE Y ESTUDIO
(a)</t>
  </si>
  <si>
    <t xml:space="preserve">   CONVIVENCIA Y ACTIVIDADES RECREATIVAS
(b)</t>
  </si>
  <si>
    <t xml:space="preserve">  MEDIOS DE COMUNICACIÓN Y LECTURA
(c)</t>
  </si>
  <si>
    <t xml:space="preserve">    NECESIDADES PERSONALES
(d)</t>
  </si>
  <si>
    <t xml:space="preserve">    TIEMPO PROPIO
 (e)</t>
  </si>
  <si>
    <r>
      <t xml:space="preserve">* </t>
    </r>
    <r>
      <rPr>
        <vertAlign val="superscript"/>
        <sz val="11"/>
        <color indexed="8"/>
        <rFont val="Arial"/>
        <family val="2"/>
      </rPr>
      <t>(4)</t>
    </r>
  </si>
  <si>
    <r>
      <t xml:space="preserve">ACTIVIDADES PERSONALES
(a+b+c+d+e) </t>
    </r>
    <r>
      <rPr>
        <b/>
        <vertAlign val="superscript"/>
        <sz val="11"/>
        <rFont val="Arial"/>
        <family val="2"/>
      </rPr>
      <t>(2)</t>
    </r>
  </si>
  <si>
    <t>(EN ABSOLUTOS, TASAS Y PORCENTAJES)</t>
  </si>
  <si>
    <t>(EN ABSOLUTOS Y TASAS)</t>
  </si>
  <si>
    <t>ENCUESTA NACIONAL DE INGRESOS Y GASTOS DE LOS HOGARES URBANO, RURAL</t>
  </si>
  <si>
    <t>(EN DÓLARES CORRIENTES)</t>
  </si>
  <si>
    <t>QUINTILES DE INGRESO</t>
  </si>
  <si>
    <t>GRUPO DE CONSUMO (1)</t>
  </si>
  <si>
    <t>(EN PORCENTAJES)</t>
  </si>
  <si>
    <t xml:space="preserve"> (EN PORCENTAJES)</t>
  </si>
  <si>
    <t>(DÓLARES REALES A DICIEMBRE 2007)</t>
  </si>
  <si>
    <t>(HORAS TRABAJADAS LA SEMANA ANTERIOR)</t>
  </si>
  <si>
    <t>(EN PORCENTAJE)</t>
  </si>
  <si>
    <t xml:space="preserve"> (EN PORCENTAJE)</t>
  </si>
  <si>
    <t>(EN HORAS, MINUTOS)</t>
  </si>
  <si>
    <t>(EN ABSOLUTOS)</t>
  </si>
  <si>
    <t>Diciembre</t>
  </si>
  <si>
    <t>EMPLEO ADECUADO</t>
  </si>
  <si>
    <t>EMPLEO INADECUADO</t>
  </si>
  <si>
    <t>SUBEMPLEO</t>
  </si>
  <si>
    <t>SUBEMPLEO POR INSUFICIENCIA DE TIEMPO DE TRABAJO</t>
  </si>
  <si>
    <t>SUBEMPLEO POR  INSUFICIENCIA DE INGRESOS</t>
  </si>
  <si>
    <t>OTRO EMPLEO INADECUADO</t>
  </si>
  <si>
    <t>EMPLEO NO REMUNERADO</t>
  </si>
  <si>
    <t>EMPLEO NO CLASIFICADO</t>
  </si>
  <si>
    <t>(h)</t>
  </si>
  <si>
    <t>(i)</t>
  </si>
  <si>
    <t>(k)</t>
  </si>
  <si>
    <t>(a+b+c)</t>
  </si>
  <si>
    <t>(g)=(h+i)</t>
  </si>
  <si>
    <t>(b)=(d+f+g)</t>
  </si>
  <si>
    <t>(j)=(k+l)</t>
  </si>
  <si>
    <t>(l)</t>
  </si>
  <si>
    <t>TEG</t>
  </si>
  <si>
    <t>Tecnología de la Información y Comunicación Tic's</t>
  </si>
  <si>
    <r>
      <t xml:space="preserve">    2009 </t>
    </r>
    <r>
      <rPr>
        <vertAlign val="superscript"/>
        <sz val="11"/>
        <rFont val="Arial"/>
        <family val="2"/>
      </rPr>
      <t>(4)</t>
    </r>
  </si>
  <si>
    <r>
      <t xml:space="preserve">PERIODO </t>
    </r>
    <r>
      <rPr>
        <b/>
        <vertAlign val="superscript"/>
        <sz val="11"/>
        <rFont val="Arial"/>
        <family val="2"/>
      </rPr>
      <t>(1)</t>
    </r>
  </si>
  <si>
    <r>
      <t xml:space="preserve">PERIODO </t>
    </r>
    <r>
      <rPr>
        <b/>
        <vertAlign val="superscript"/>
        <sz val="11"/>
        <rFont val="Arial"/>
        <family val="2"/>
      </rPr>
      <t>(2)</t>
    </r>
  </si>
  <si>
    <r>
      <t xml:space="preserve">SECTORES ECONÓMICOS </t>
    </r>
    <r>
      <rPr>
        <b/>
        <vertAlign val="superscript"/>
        <sz val="11"/>
        <rFont val="Arial"/>
        <family val="2"/>
      </rPr>
      <t>(3)</t>
    </r>
  </si>
  <si>
    <r>
      <t xml:space="preserve">IESS.SEGURO GENERAL </t>
    </r>
    <r>
      <rPr>
        <b/>
        <vertAlign val="superscript"/>
        <sz val="11"/>
        <rFont val="Arial"/>
        <family val="2"/>
      </rPr>
      <t>(4)</t>
    </r>
  </si>
  <si>
    <r>
      <t xml:space="preserve">OTROS </t>
    </r>
    <r>
      <rPr>
        <b/>
        <vertAlign val="superscript"/>
        <sz val="11"/>
        <rFont val="Arial"/>
        <family val="2"/>
      </rPr>
      <t>(5)</t>
    </r>
  </si>
  <si>
    <r>
      <t xml:space="preserve">NINGUNO </t>
    </r>
    <r>
      <rPr>
        <b/>
        <vertAlign val="superscript"/>
        <sz val="11"/>
        <rFont val="Arial"/>
        <family val="2"/>
      </rPr>
      <t>(6)</t>
    </r>
  </si>
  <si>
    <r>
      <t xml:space="preserve">PARTICIPACIÓN EN EL SECTOR </t>
    </r>
    <r>
      <rPr>
        <b/>
        <vertAlign val="superscript"/>
        <sz val="11"/>
        <rFont val="Arial"/>
        <family val="2"/>
      </rPr>
      <t>(7)</t>
    </r>
  </si>
  <si>
    <r>
      <t xml:space="preserve">PRIVADO </t>
    </r>
    <r>
      <rPr>
        <b/>
        <vertAlign val="superscript"/>
        <sz val="11"/>
        <rFont val="Arial"/>
        <family val="2"/>
      </rPr>
      <t>(8)</t>
    </r>
  </si>
  <si>
    <r>
      <t xml:space="preserve">RAMA DE ACTIVIDAD AL PRIMER NIVEL </t>
    </r>
    <r>
      <rPr>
        <b/>
        <vertAlign val="superscript"/>
        <sz val="11"/>
        <rFont val="Arial"/>
        <family val="2"/>
      </rPr>
      <t>(3)</t>
    </r>
  </si>
  <si>
    <r>
      <t xml:space="preserve">OTRAS </t>
    </r>
    <r>
      <rPr>
        <b/>
        <vertAlign val="superscript"/>
        <sz val="11"/>
        <rFont val="Arial"/>
        <family val="2"/>
      </rPr>
      <t>(4)</t>
    </r>
  </si>
  <si>
    <r>
      <t xml:space="preserve">TIPO DE CONTRATO </t>
    </r>
    <r>
      <rPr>
        <b/>
        <vertAlign val="superscript"/>
        <sz val="11"/>
        <rFont val="Arial"/>
        <family val="2"/>
      </rPr>
      <t>(3)</t>
    </r>
  </si>
  <si>
    <r>
      <t xml:space="preserve">POR OBRA
/HORAS </t>
    </r>
    <r>
      <rPr>
        <b/>
        <vertAlign val="superscript"/>
        <sz val="11"/>
        <rFont val="Arial"/>
        <family val="2"/>
      </rPr>
      <t>(4)</t>
    </r>
  </si>
  <si>
    <r>
      <t xml:space="preserve">AÑOS QUE TRABAJA </t>
    </r>
    <r>
      <rPr>
        <b/>
        <vertAlign val="superscript"/>
        <sz val="11"/>
        <rFont val="Arial"/>
        <family val="2"/>
      </rPr>
      <t>(5)</t>
    </r>
  </si>
  <si>
    <r>
      <t xml:space="preserve">OTROS </t>
    </r>
    <r>
      <rPr>
        <b/>
        <vertAlign val="superscript"/>
        <sz val="11"/>
        <color indexed="8"/>
        <rFont val="Arial"/>
        <family val="2"/>
      </rPr>
      <t>(5)</t>
    </r>
  </si>
  <si>
    <r>
      <t xml:space="preserve">NINGUNO </t>
    </r>
    <r>
      <rPr>
        <b/>
        <vertAlign val="superscript"/>
        <sz val="11"/>
        <color indexed="8"/>
        <rFont val="Arial"/>
        <family val="2"/>
      </rPr>
      <t>(6)</t>
    </r>
  </si>
  <si>
    <r>
      <t xml:space="preserve">BÁSICA 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</si>
  <si>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MEDIA O BACHILLERATO </t>
    </r>
    <r>
      <rPr>
        <b/>
        <vertAlign val="superscript"/>
        <sz val="11"/>
        <rFont val="Arial"/>
        <family val="2"/>
      </rPr>
      <t>(2)</t>
    </r>
  </si>
  <si>
    <t>(EN ABSOLUTOS, PORCENTAJES Y TASAS)</t>
  </si>
  <si>
    <t>PERSONAS QUE UTILIZAN COMPUTADORA</t>
  </si>
  <si>
    <t>5 A 15 AÑOS</t>
  </si>
  <si>
    <t>16 A 24 AÑOS</t>
  </si>
  <si>
    <t>25 A 34 AÑOS</t>
  </si>
  <si>
    <t>35 A 44 AÑOS</t>
  </si>
  <si>
    <t>45 A 54 AÑOS</t>
  </si>
  <si>
    <t>55 A 64 AÑOS</t>
  </si>
  <si>
    <t>65 AÑOS Y MÁS</t>
  </si>
  <si>
    <t>AL MENOS UNA VEZ AL DÍA</t>
  </si>
  <si>
    <t>AL MENOS UNA VEZ A LA SEMANA</t>
  </si>
  <si>
    <t>AL MENOS UNA VEZ AL MES O AL AÑO</t>
  </si>
  <si>
    <t>ANALFABETAS DIGITALES</t>
  </si>
  <si>
    <t>TIENE TELÉFONO CELULAR ACTIVADO</t>
  </si>
  <si>
    <t>EL TELÉFONO ES SMARTPHONE</t>
  </si>
  <si>
    <t>Tabla 2.1.12</t>
  </si>
  <si>
    <t>Población y migración</t>
  </si>
  <si>
    <t>Tabla 1.1.1</t>
  </si>
  <si>
    <t>Tabla 1.1.2</t>
  </si>
  <si>
    <t>Tabla 1.1.3</t>
  </si>
  <si>
    <t>Tabla 1.1.4</t>
  </si>
  <si>
    <t>GRUPOS ETARIOS</t>
  </si>
  <si>
    <t>&lt; 1 año</t>
  </si>
  <si>
    <t>1 - 4</t>
  </si>
  <si>
    <t>5 - 9</t>
  </si>
  <si>
    <t>10 - 14</t>
  </si>
  <si>
    <t>15 - 19</t>
  </si>
  <si>
    <t>20 - 24</t>
  </si>
  <si>
    <t>25 - 29</t>
  </si>
  <si>
    <t>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</si>
  <si>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</si>
  <si>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</si>
  <si>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</si>
  <si>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</si>
  <si>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</si>
  <si>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</si>
  <si>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</si>
  <si>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</si>
  <si>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75 - 79</t>
  </si>
  <si>
    <t>80 y más</t>
  </si>
  <si>
    <t>Total</t>
  </si>
  <si>
    <t xml:space="preserve"> 1  -  4</t>
  </si>
  <si>
    <t xml:space="preserve"> 5 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</si>
  <si>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</si>
  <si>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</si>
  <si>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</si>
  <si>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</si>
  <si>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</si>
  <si>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80 y Más</t>
  </si>
  <si>
    <t>Continúa…</t>
  </si>
  <si>
    <r>
      <t xml:space="preserve">   2007 </t>
    </r>
    <r>
      <rPr>
        <vertAlign val="superscript"/>
        <sz val="11"/>
        <rFont val="Arial"/>
        <family val="2"/>
      </rPr>
      <t>(9)</t>
    </r>
  </si>
  <si>
    <t>Tabla  1.1.5</t>
  </si>
  <si>
    <t>INDICADORES DEMOGRÁFICOS NACIONALES</t>
  </si>
  <si>
    <t>Demographic indicators</t>
  </si>
  <si>
    <t>POBLACIÓN (A MITAD DEL AÑO)</t>
  </si>
  <si>
    <t>AMBOS SEXOS</t>
  </si>
  <si>
    <t>% DE POBLACIÓN:</t>
  </si>
  <si>
    <t>0-14 AÑOS</t>
  </si>
  <si>
    <t>15-64 AÑOS</t>
  </si>
  <si>
    <t>65 Y MÁS</t>
  </si>
  <si>
    <t>EDAD MEDIANA DE LA POBLACIÓN</t>
  </si>
  <si>
    <t>INDICADORES DEMOGRÁFICOS 
AZUAY</t>
  </si>
  <si>
    <t>INDICADORES DEMOGRÁFICOS 
CAÑAR</t>
  </si>
  <si>
    <t>INDICADORES DEMOGRÁFICOS 
CARCHI</t>
  </si>
  <si>
    <t>INDICADORES DEMOGRÁFICOS 
COTOPAXI</t>
  </si>
  <si>
    <t>INDICADORES DEMOGRÁFICOS 
CHIMBORAZO</t>
  </si>
  <si>
    <t>INDICADORES DEMOGRÁFICOS 
EL ORO</t>
  </si>
  <si>
    <t>INDICADORES DEMOGRÁFICOS 
ESMERALDAS</t>
  </si>
  <si>
    <t>INDICADORES DEMOGRÁFICOS 
GUAYAS</t>
  </si>
  <si>
    <t>INDICADORES DEMOGRÁFICOS 
IMBABURA</t>
  </si>
  <si>
    <t>INDICADORES DEMOGRÁFICOS 
LOJA</t>
  </si>
  <si>
    <t>INDICADORES DEMOGRÁFICOS 
LOS RÍOS</t>
  </si>
  <si>
    <t>INDICADORES DEMOGRÁFICOS 
MANABÍ</t>
  </si>
  <si>
    <t>INDICADORES DEMOGRÁFICOS 
MORONA SANTIAGO</t>
  </si>
  <si>
    <t>INDICADORES DEMOGRÁFICOS 
NAPO</t>
  </si>
  <si>
    <t>INDICADORES DEMOGRÁFICOS 
PASTAZA</t>
  </si>
  <si>
    <t>INDICADORES DEMOGRÁFICOS 
PICHINCHA</t>
  </si>
  <si>
    <t>INDICADORES DEMOGRÁFICOS 
TUNGURAHUA</t>
  </si>
  <si>
    <t>INDICADORES DEMOGRÁFICOS 
GALÁPAGOS</t>
  </si>
  <si>
    <t>INDICADORES DEMOGRÁFICOS 
SUCUMBÍOS</t>
  </si>
  <si>
    <t>INDICADORES DEMOGRÁFICOS 
ORELLANA</t>
  </si>
  <si>
    <t>INDICADORES DEMOGRÁFICOS 
SANTO DOMINGO DE LOS TSÁCHILAS</t>
  </si>
  <si>
    <t>INDICADORES DEMOGRÁFICOS 
SANTA ELENA</t>
  </si>
  <si>
    <t>Tabla 1.1.6</t>
  </si>
  <si>
    <t>Fuente:</t>
  </si>
  <si>
    <t>Tabla 1.1.7</t>
  </si>
  <si>
    <t xml:space="preserve">PROVINCIAS  </t>
  </si>
  <si>
    <t>1.1</t>
  </si>
  <si>
    <t>Tabla 3.3.1</t>
  </si>
  <si>
    <t>(VALORES EN PORCENTAJES)</t>
  </si>
  <si>
    <t>AÑO</t>
  </si>
  <si>
    <t>TASA DE POBREZA</t>
  </si>
  <si>
    <t>TASA DE POBREZA EXTREMA</t>
  </si>
  <si>
    <t xml:space="preserve">URBANO 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</si>
  <si>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 Nacional de Empleo, Desempleo y Subempleo - ENEMDU - Diciembre</t>
    </r>
  </si>
  <si>
    <t xml:space="preserve"> Tabla 3.3.2</t>
  </si>
  <si>
    <t xml:space="preserve">  </t>
  </si>
  <si>
    <t>Tabla 3.3.2</t>
  </si>
  <si>
    <t>Tabla 3.3.3</t>
  </si>
  <si>
    <t xml:space="preserve">Tabla 3.3.4 </t>
  </si>
  <si>
    <t>Tabla 3.3.5</t>
  </si>
  <si>
    <t xml:space="preserve">Tabla 3.3.6 </t>
  </si>
  <si>
    <t>CARACTERÍSTICA</t>
  </si>
  <si>
    <t>INCIDENCIA          (%)</t>
  </si>
  <si>
    <t>INGRESO PERCÁPITA PROMEDIO         (USD)</t>
  </si>
  <si>
    <t>GRUPO DE EDAD</t>
  </si>
  <si>
    <t>DE 0-12 AÑOS</t>
  </si>
  <si>
    <t>DE 13-17 AÑOS</t>
  </si>
  <si>
    <t>DE 18-30 AÑOS</t>
  </si>
  <si>
    <t>DE 31-64 AÑOS</t>
  </si>
  <si>
    <t>ETNIA</t>
  </si>
  <si>
    <t>BLANCO(A)</t>
  </si>
  <si>
    <t>CASADO(A)</t>
  </si>
  <si>
    <t>SEPARADO(A)</t>
  </si>
  <si>
    <t>DIVORCIADO(A)</t>
  </si>
  <si>
    <t>VIUDO(A)</t>
  </si>
  <si>
    <t>SOLTERO(A)</t>
  </si>
  <si>
    <t>Tabla 3.3.7</t>
  </si>
  <si>
    <t>MASCULINO</t>
  </si>
  <si>
    <t>FEMENINO</t>
  </si>
  <si>
    <t>ETNIA DEL JEFE DEL HOGAR</t>
  </si>
  <si>
    <t>AFROECUATORIANO/A</t>
  </si>
  <si>
    <t>MONTUBIO/A</t>
  </si>
  <si>
    <t>MESTIZO/A</t>
  </si>
  <si>
    <t>BLANCO/A</t>
  </si>
  <si>
    <t>OTRO/A, CUAL</t>
  </si>
  <si>
    <t>ESCOLARIDAD DEL JEFE DE HOGAR</t>
  </si>
  <si>
    <t>CATEGORÍA DE OCUPACIÓN DEL JEFE DE HOGAR</t>
  </si>
  <si>
    <t>Tabla 3.3.9</t>
  </si>
  <si>
    <t>DISTRIBUCIÓN DEL INGRESO</t>
  </si>
  <si>
    <t>TAMAÑO PROMEDIO DEL HOGAR</t>
  </si>
  <si>
    <r>
      <t>NÚMERO PROMEDIO DE MIEMBROS DEL HOGAR POR PERCEPTOR DE INGRESO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</si>
  <si>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INGRESO PROMEDIO PER CAPITA (USD)  </t>
    </r>
    <r>
      <rPr>
        <b/>
        <vertAlign val="superscript"/>
        <sz val="11"/>
        <color indexed="8"/>
        <rFont val="Arial"/>
        <family val="2"/>
      </rPr>
      <t>(2)</t>
    </r>
  </si>
  <si>
    <r>
      <t>PARTICIPACIÓN DEL INGRESO TOTAL (%)</t>
    </r>
    <r>
      <rPr>
        <b/>
        <vertAlign val="superscript"/>
        <sz val="11"/>
        <color indexed="8"/>
        <rFont val="Arial"/>
        <family val="2"/>
      </rPr>
      <t xml:space="preserve"> (3)</t>
    </r>
  </si>
  <si>
    <t>TOTAL NACIONAL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</si>
  <si>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</si>
  <si>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</si>
  <si>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</si>
  <si>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</si>
  <si>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</si>
  <si>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</si>
  <si>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</si>
  <si>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</si>
  <si>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</si>
  <si>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</si>
  <si>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TOTAL URBANO</t>
  </si>
  <si>
    <t>TOTAL RURAL</t>
  </si>
  <si>
    <t xml:space="preserve">Tabla 3.3.10 </t>
  </si>
  <si>
    <t>ÍNDICE DE GINI</t>
  </si>
  <si>
    <t>ÍNDICE DE THEIL</t>
  </si>
  <si>
    <t xml:space="preserve">ÍNDICE DE ATKINSON [1] </t>
  </si>
  <si>
    <t xml:space="preserve">ÍNDICE DE ATKINSON [1.5] </t>
  </si>
  <si>
    <t>Tabla 3.3.11</t>
  </si>
  <si>
    <t>Tabla 3.3.12</t>
  </si>
  <si>
    <t>Tabla 3.3.13</t>
  </si>
  <si>
    <t>COBERTURA</t>
  </si>
  <si>
    <t>Tabla 3.3.14</t>
  </si>
  <si>
    <t>REGIÓN</t>
  </si>
  <si>
    <t>ÍNDICE DE ATKINSON [0.5]</t>
  </si>
  <si>
    <t>ÍNDICE DE ATKINSON [1.5]</t>
  </si>
  <si>
    <t xml:space="preserve">Tabla 3.3.8 </t>
  </si>
  <si>
    <t>3.3</t>
  </si>
  <si>
    <t>Pobreza y desigualdad</t>
  </si>
  <si>
    <t>1.</t>
  </si>
  <si>
    <t>2.</t>
  </si>
  <si>
    <t>3.</t>
  </si>
  <si>
    <t>Condiciones de vida</t>
  </si>
  <si>
    <t>Tabla 4.1.1</t>
  </si>
  <si>
    <t>DIVISIONES POR CLASIFICACIÓN DEL CONSUMO INDIVIDUAL POR FINALIDADES (CCIF)</t>
  </si>
  <si>
    <t>GENERAL</t>
  </si>
  <si>
    <t>BEBIDAS ALCOHÓLICAS, TABACO Y ESTUPEFACIEN-TES</t>
  </si>
  <si>
    <t>ÍNDICE</t>
  </si>
  <si>
    <t>Δ% ANUAL</t>
  </si>
  <si>
    <t>Δ% ACUMULADA</t>
  </si>
  <si>
    <t>Notas:</t>
  </si>
  <si>
    <t>4.</t>
  </si>
  <si>
    <t xml:space="preserve">Tabla 4.1.2 </t>
  </si>
  <si>
    <t>AGREGADOS DESCRIPTIVOS**</t>
  </si>
  <si>
    <t>TODOS LOS ITEMS EXCLUYENDO ALIMENTOS Y BEBIDAS NO ALCOHÓLICAS</t>
  </si>
  <si>
    <t>BIENES</t>
  </si>
  <si>
    <t>SERVICIOS</t>
  </si>
  <si>
    <t>BIENES CON IVA</t>
  </si>
  <si>
    <t>BIENES SIN IVA</t>
  </si>
  <si>
    <t>BIENES TRANSABLES</t>
  </si>
  <si>
    <t>BIENES NO TRANSABLES</t>
  </si>
  <si>
    <t xml:space="preserve">Tabla 4.1.3 </t>
  </si>
  <si>
    <t xml:space="preserve">Tabla 4.1.4  </t>
  </si>
  <si>
    <t>BEBIDAS ALCOHÓLICAS, TABACO Y ESTUPEFACIENTES</t>
  </si>
  <si>
    <t>REGIONES / CIUDADES</t>
  </si>
  <si>
    <t>Tabla 4.1.5</t>
  </si>
  <si>
    <t>Tabla 4.2.1</t>
  </si>
  <si>
    <r>
      <t xml:space="preserve">COSTO CANASTA
</t>
    </r>
    <r>
      <rPr>
        <sz val="11"/>
        <rFont val="Arial"/>
        <family val="2"/>
      </rPr>
      <t xml:space="preserve">(EN DÓLARES) </t>
    </r>
    <r>
      <rPr>
        <b/>
        <sz val="11"/>
        <rFont val="Arial"/>
        <family val="2"/>
      </rPr>
      <t xml:space="preserve">
</t>
    </r>
  </si>
  <si>
    <r>
      <t xml:space="preserve">RESTRICCIÓN CONSUMO
</t>
    </r>
    <r>
      <rPr>
        <sz val="11"/>
        <rFont val="Arial"/>
        <family val="2"/>
      </rPr>
      <t>(EN DÓLARES)</t>
    </r>
    <r>
      <rPr>
        <b/>
        <sz val="11"/>
        <rFont val="Arial"/>
        <family val="2"/>
      </rPr>
      <t xml:space="preserve">
</t>
    </r>
  </si>
  <si>
    <r>
      <t xml:space="preserve">RESTRICCIÓN CONSUMO
</t>
    </r>
    <r>
      <rPr>
        <sz val="11"/>
        <rFont val="Arial"/>
        <family val="2"/>
      </rPr>
      <t>(EN PORCENTAJE)</t>
    </r>
    <r>
      <rPr>
        <b/>
        <sz val="11"/>
        <rFont val="Arial"/>
        <family val="2"/>
      </rPr>
      <t xml:space="preserve">
</t>
    </r>
  </si>
  <si>
    <t>(a-b)</t>
  </si>
  <si>
    <t>(a-b)/a</t>
  </si>
  <si>
    <t>Agricultura, ganadería, silvicultura</t>
  </si>
  <si>
    <t>4.1</t>
  </si>
  <si>
    <t>Índice de precios al consumidor</t>
  </si>
  <si>
    <t>4.2</t>
  </si>
  <si>
    <t>Canastas analíticas</t>
  </si>
  <si>
    <t>Tabla 4.2.2</t>
  </si>
  <si>
    <t>4.3</t>
  </si>
  <si>
    <t>Índice de precios al productor</t>
  </si>
  <si>
    <t>Tabla 4.3.1</t>
  </si>
  <si>
    <t>SECCIONES DE LA CLASIFICACIÓN CENTRAL DE PRODUCTOS (CPC)</t>
  </si>
  <si>
    <t xml:space="preserve">ÍNDICE NACIONAL 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</si>
  <si>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</si>
  <si>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</si>
  <si>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</si>
  <si>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</si>
  <si>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Tabla 4.3.2</t>
  </si>
  <si>
    <t>DIVISIONES SEGÚN LA CLASIFICACIÓN INTERNACIONAL INDUSTRIAL UNIFORME (CIIU 3)</t>
  </si>
  <si>
    <t>PESCA</t>
  </si>
  <si>
    <t>EXPLOTACIÓN DE MINAS Y CANTERAS</t>
  </si>
  <si>
    <t>4.4</t>
  </si>
  <si>
    <t>Índices de volumen industrial</t>
  </si>
  <si>
    <t>Tabla 4.4.1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</si>
  <si>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</si>
  <si>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</si>
  <si>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</si>
  <si>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4.5</t>
  </si>
  <si>
    <t>Índices de empleo, remuneraciones y horas trabajadas</t>
  </si>
  <si>
    <t>Tabla 4.5.1</t>
  </si>
  <si>
    <t>COMERCIO AL POR MAYOR Y AL POR MENOR; REPARACIÓN DE VEHÍCULOS AUTOMOTORES, MOTOCICLETAS, EFECTOS PERSONALES Y ENSERES DOMÉSTICOS</t>
  </si>
  <si>
    <t>HOTELES Y RESTAURANTE</t>
  </si>
  <si>
    <t>INTERMEDIACIÓN FINANCIERA</t>
  </si>
  <si>
    <t>ACTIVIDADES INMOBILIARIAS, EMPRESARIALES Y DE ALQUILER</t>
  </si>
  <si>
    <t>ACTIVIDADES DE SERVICIOS SOCIALES Y DE SALUD</t>
  </si>
  <si>
    <t>OTRAS ACTIVIDADES COMUNITARIAS SOCIALES Y PERSONALES DE TIPO SERVICIOS</t>
  </si>
  <si>
    <t>OTROS SERVICIOS A INDUSTRIAS MANUFACTURERAS</t>
  </si>
  <si>
    <t>Tabla 4.5.2</t>
  </si>
  <si>
    <t>HOTELES Y RESTAURANTES</t>
  </si>
  <si>
    <t>Δ% ACUMULADO</t>
  </si>
  <si>
    <t>Tabla 4.5.3</t>
  </si>
  <si>
    <t>4.6</t>
  </si>
  <si>
    <t>Otros índices</t>
  </si>
  <si>
    <t>Tabla 4.6.1</t>
  </si>
  <si>
    <t>ÍNDICE GENERAL DE LA ACTIVIDAD</t>
  </si>
  <si>
    <t>ÍNDICE DE BRECHAS DE LA</t>
  </si>
  <si>
    <t>ÍNDICE GENERAL DE PRECIOS DE LA</t>
  </si>
  <si>
    <t>PROMEDIO GENERAL DE BRECHAS</t>
  </si>
  <si>
    <t>Tabla 4.6.2</t>
  </si>
  <si>
    <t>SUMINISTROS DE ELECTRICIDAD, GAS Y AGUA</t>
  </si>
  <si>
    <t>COMERCIO AL POR MAYOR Y AL POR MENOR**</t>
  </si>
  <si>
    <t>ACTIVIDADES INMOBILIARIAS EMPRESARIALES Y DE ALQUILER</t>
  </si>
  <si>
    <t>ENSEÑANZA</t>
  </si>
  <si>
    <t>Actividades de servicios sociales y de salud.</t>
  </si>
  <si>
    <t>Otras actividades comunitarias sociales y personales de tipo servicios.</t>
  </si>
  <si>
    <t>Δ%  ACUMULADA</t>
  </si>
  <si>
    <t>8,46</t>
  </si>
  <si>
    <t>4,52</t>
  </si>
  <si>
    <t>-3,12</t>
  </si>
  <si>
    <t>0,93</t>
  </si>
  <si>
    <t>2,39</t>
  </si>
  <si>
    <t>1,53</t>
  </si>
  <si>
    <t>2,06</t>
  </si>
  <si>
    <t>3,42</t>
  </si>
  <si>
    <t>-2,58</t>
  </si>
  <si>
    <t>Oct 2013</t>
  </si>
  <si>
    <t>Nov 2013</t>
  </si>
  <si>
    <t>Dic 2013</t>
  </si>
  <si>
    <t>Dic 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</si>
  <si>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</si>
  <si>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</si>
  <si>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</si>
  <si>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</si>
  <si>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</si>
  <si>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</si>
  <si>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</si>
  <si>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</si>
  <si>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</si>
  <si>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Los valores anuales corresponden al valor de la canasta familiar básica de cada año.</t>
  </si>
  <si>
    <t/>
  </si>
  <si>
    <t>5.</t>
  </si>
  <si>
    <t>5.1</t>
  </si>
  <si>
    <t>Encuestas estructurales</t>
  </si>
  <si>
    <t>Tabla 5.1.1</t>
  </si>
  <si>
    <t>ACTIVIDAD ECONÓMICA</t>
  </si>
  <si>
    <t>NÚMERO DE EMPRESAS</t>
  </si>
  <si>
    <t>PERSONAL OCUPADO</t>
  </si>
  <si>
    <t>MANUFACTURA</t>
  </si>
  <si>
    <t>MINERÍA</t>
  </si>
  <si>
    <t>**</t>
  </si>
  <si>
    <t>COMERCIO</t>
  </si>
  <si>
    <t>Tabla 5.1.2</t>
  </si>
  <si>
    <t>ACTIVIDADES ECONÓMICAS</t>
  </si>
  <si>
    <t>ACTIVIDADES DE ALOJAMIENTO</t>
  </si>
  <si>
    <t>SERVICIO DE ALIMENTO Y BEBIDA</t>
  </si>
  <si>
    <t>RECOLECCIÓN, TRATAMIENTO Y ELIMINACIÓN DE DESECHOS, RECUPERACIÓN DE MATERIALES</t>
  </si>
  <si>
    <t>oc</t>
  </si>
  <si>
    <t>ACTIVIDADES DE PUBLICACIÓN</t>
  </si>
  <si>
    <t>ACTIVIDADES DE PROGRAMACIÓN Y TRANSMISIÓN</t>
  </si>
  <si>
    <t>TELECOMUNICACIONES</t>
  </si>
  <si>
    <t>PROGRAMACIÓN INFORMÁTICA, CONSULTORÍA DE INFORMÁTICA Y ACTIVIDADES CONEXAS</t>
  </si>
  <si>
    <t>ACTIVIDADES DE SERVICIOS DE INFORMACIÓN</t>
  </si>
  <si>
    <t>SEGUROS, REASEGUROS Y FONDOS DE PENSIONES, EXCEPTO LOS PLANES DE SEGURIDAD SOCIAL DE AFILIACIÓN OBLIGATORIA</t>
  </si>
  <si>
    <t>ACTIVIDADES AUXILIARES DE LAS ACTIVIDADES DE SERVICIOS FINANCIEROS</t>
  </si>
  <si>
    <t>ACTIVIDADES INMOBILIARIAS</t>
  </si>
  <si>
    <t>ACTIVIDADES JURÍDICAS Y DE CONTABILIDAD</t>
  </si>
  <si>
    <t>ACTIVIDADES DE OFICINAS PRINCIPALES; ACTIVIDADES DE CONSULTORÍA DE GESTIÓN</t>
  </si>
  <si>
    <t>ACTIVIDADES DE ARQUITECTURA E INGENIERÍA; ENSAYOS Y ANÁLISIS TÉCNICOS</t>
  </si>
  <si>
    <t>INVESTIGACIÓN CIENTÍFICA Y DESARROLLO</t>
  </si>
  <si>
    <t>PUBLICIDAD Y ESTUDIOS DE MERCADO</t>
  </si>
  <si>
    <t>OTRAS ACTIVIDADES PROFESIONALES, CIENTÍFICAS Y TÉCNICAS</t>
  </si>
  <si>
    <t>ACTIVIDADES DE ALQUILER Y ARRENDAMIENTO</t>
  </si>
  <si>
    <t>ACTIVIDADES DE EMPLEO</t>
  </si>
  <si>
    <t>ACTIVIDADES DE AGENCIAS DE VIAJES, OPERADORES TURÍSTICOS, SERVICIOS DE RESERVAS Y ACTIVIDADES CONEXAS</t>
  </si>
  <si>
    <t>ACTIVIDADES DE SEGURIDAD E INVESTIGACIÓN</t>
  </si>
  <si>
    <t>ACTIVIDADES DE SERVICIOS A EDIFICIOS Y PAISAJISMO</t>
  </si>
  <si>
    <t>ACTIVIDADES ADMINISTRATIVAS Y DE APOYO DE OFICINA Y OTRAS ACTIVIDADES DE APOYO A LAS EMPRESAS</t>
  </si>
  <si>
    <t>ACTIVIDADES DE ATENCIÓN DE LA SALUD HUMANA</t>
  </si>
  <si>
    <t>ACTIVIDADES DE ATENCIÓN EN INSTITUCIONES</t>
  </si>
  <si>
    <t>ACTIVIDADES DE ASISTENCIA SOCIAL SIN ALOJAMIENTO</t>
  </si>
  <si>
    <t>ACTIVIDADES DE BIBLIOTECAS, ARCHIVOS, MUSEOS Y OTRAS ACTIVIDADES CULTURALES</t>
  </si>
  <si>
    <t>ACTIVIDADES DE JUEGOS DE AZAR Y APUESTAS</t>
  </si>
  <si>
    <t>ACTIVIDADES DEPORTIVAS, DE ESPARCIMIENTO Y RECREATIVAS</t>
  </si>
  <si>
    <t>ACTIVIDADES DE ASOCIACIONES</t>
  </si>
  <si>
    <t>REPARACIÓN DE COMPUTADORES Y DE EFECTOS PERSONALES Y ENSERES DOMÉSTICOS</t>
  </si>
  <si>
    <t>OTRAS ACTIVIDADES DE SERVICIOS PERSONALES</t>
  </si>
  <si>
    <t>Tabla 5.1.3</t>
  </si>
  <si>
    <t>TOTAL COMERCIO</t>
  </si>
  <si>
    <t>COMERCIO Y REPARACIÓN DE VEHÍCULOS AUTOMOTORES Y MOTOCICLETAS</t>
  </si>
  <si>
    <t>COMERCIO AL POR MAYOR, EXCEPTO EL DE VEHÍCULOS AUTOMOTORES Y MOTOCICLETAS</t>
  </si>
  <si>
    <t>COMERCIO AL POR MENOR, EXCEPTO EL DE VEHÍCULOS AUTOMOTORES Y MOTOCICLETAS</t>
  </si>
  <si>
    <t>TOTAL MANUFACTURA Y MINERÍA</t>
  </si>
  <si>
    <t>EXTRACCIÓN DE PETRÓLEO CRUDO Y GAS NATURAL</t>
  </si>
  <si>
    <t>EXTRACCIÓN DE MINERALES METALÍFEROS</t>
  </si>
  <si>
    <t>EXPLOTACIÓN DE OTRAS MINAS Y CANTERAS</t>
  </si>
  <si>
    <t>ELABORACIÓN DE PRODUCTOS ALIMENTICIOS</t>
  </si>
  <si>
    <t>ELABORACIÓN DE BEBIDAS</t>
  </si>
  <si>
    <t>ELABORACIÓN DE PRODUCTOS DE TABACO</t>
  </si>
  <si>
    <t>FABRICACIÓN DE PRODUCTOS TEXTILES</t>
  </si>
  <si>
    <t>FABRICACIÓN DE PRENDAS DE VESTIR</t>
  </si>
  <si>
    <t>FABRICACIÓN DE SUBSTANCIAS Y PRODUCTOS QUÍMICOS</t>
  </si>
  <si>
    <t>FABRICACIÓN DE PRODUCTOS FARMACÉUTICOS, SUSTANCIAS QUÍMICAS MEDICINALES Y PRODUCTOS BOTÁNICOS DE USO FARMACÉUTICO</t>
  </si>
  <si>
    <t>FABRICACIÓN DE PRODUCTOS DE CAUCHO Y PLÁSTICO</t>
  </si>
  <si>
    <t>FABRICACIÓN DE OTROS PRODUCTOS MINERALES NO METÁLICOS</t>
  </si>
  <si>
    <t>FABRICACIÓN DE METALES COMUNES</t>
  </si>
  <si>
    <t>FABRICACIÓN DE PRODUCTOS ELABORADOS DE METAL, EXCEPTO MAQUINARIA Y EQUIPO</t>
  </si>
  <si>
    <t>FABRICACIÓN DE PRODUCTOS DE INFORMÁTICA, ELECTRÓNICA Y ÓPTICA</t>
  </si>
  <si>
    <t>FABRICACIÓN DE EQUIPO ELÉCTRICO</t>
  </si>
  <si>
    <t>FABRICACIÓN DE MAQUINARIA Y EQUIPO N.C.P.</t>
  </si>
  <si>
    <t>FABRICACIÓN DE VEHÍCULOS AUTOMOTORES, REMOLQUES Y SEMIRREMOLQUES</t>
  </si>
  <si>
    <t>FABRICACIÓN DE OTROS TIPOS DE EQUIPOS DE TRANSPORTE</t>
  </si>
  <si>
    <t>FABRICACIÓN DE MUEBLES</t>
  </si>
  <si>
    <t>5.2</t>
  </si>
  <si>
    <t>PROPÓSITO DE LA CONSTRUCCIÓN / PROVINCIAS</t>
  </si>
  <si>
    <t>TOTAL DE PERMISOS</t>
  </si>
  <si>
    <t>RESIDENCIA PARA UNA FAMILIA</t>
  </si>
  <si>
    <t>RESIDENCIA PARA DOS FAMILIAS</t>
  </si>
  <si>
    <t>RESIDENCIA PARA TRES O MÁS FAMILIAS</t>
  </si>
  <si>
    <t>COMERCIAL</t>
  </si>
  <si>
    <t>INDUSTRIAL</t>
  </si>
  <si>
    <t>EDIFICIO ADMINIST. (PÚBLICO)</t>
  </si>
  <si>
    <t>CULTURA</t>
  </si>
  <si>
    <t>COMPLEJOS RECREACIONALES</t>
  </si>
  <si>
    <t>HOSPITALES Y CLINICAS Y OTROS DE SALUD</t>
  </si>
  <si>
    <t>TRANSPORTES Y COMUNICACIONES</t>
  </si>
  <si>
    <t>IGLESIAS, TEMPLOS, CONVENTOS Y AFINES</t>
  </si>
  <si>
    <t>MIXTA</t>
  </si>
  <si>
    <t>OTROS</t>
  </si>
  <si>
    <t>TUNGURAGUA</t>
  </si>
  <si>
    <t>*</t>
  </si>
  <si>
    <t>EMPRESAS</t>
  </si>
  <si>
    <t>ZONA NO DELIMITADA</t>
  </si>
  <si>
    <t>SECTOR ECONÓMICO</t>
  </si>
  <si>
    <t>AGRICULTURA, GANADERÍA, SILVICULTURA Y PESCA</t>
  </si>
  <si>
    <t>TAMAÑO DE EMPRESAS</t>
  </si>
  <si>
    <t>MICROEMPRESA</t>
  </si>
  <si>
    <t>PEQUEÑA EMPRESA</t>
  </si>
  <si>
    <t>MEDIANA EMPRESA "A"</t>
  </si>
  <si>
    <t>MEDIANA EMPRESA "B"</t>
  </si>
  <si>
    <t>GRANDE EMPRESA</t>
  </si>
  <si>
    <t xml:space="preserve">VENTAS TOTALES </t>
  </si>
  <si>
    <t>VENTAS NACIONALES</t>
  </si>
  <si>
    <t>EXPORTACIONES</t>
  </si>
  <si>
    <t xml:space="preserve">VENTAS (MILES DE USD) </t>
  </si>
  <si>
    <t>PORCENTAJE</t>
  </si>
  <si>
    <t>TAMAÑO DE LA EMPRESA</t>
  </si>
  <si>
    <t>VENTAS (MILES DE USD)</t>
  </si>
  <si>
    <t xml:space="preserve">EMPLEADOS TOTALES </t>
  </si>
  <si>
    <t>EMPLEADOS HOMBRES</t>
  </si>
  <si>
    <t>EMPLEADOS MUJERES</t>
  </si>
  <si>
    <t xml:space="preserve">NRO. EMPLEADOS </t>
  </si>
  <si>
    <t>(EN HECTÁREAS)</t>
  </si>
  <si>
    <t>REGIÓN Y PROVINCIA</t>
  </si>
  <si>
    <t xml:space="preserve">
USO DEL SUELO 
 (Has.)</t>
  </si>
  <si>
    <t>CULTIVOS PERMANENTES</t>
  </si>
  <si>
    <t>CULTIVOS TRANSITORIOS Y BARBECHO</t>
  </si>
  <si>
    <t>DESCANSO</t>
  </si>
  <si>
    <t>PASTOS CULTIVADOS</t>
  </si>
  <si>
    <t>PASTOS NATURALES</t>
  </si>
  <si>
    <t>PÁRAMOS</t>
  </si>
  <si>
    <t>MONTES Y BOSQUES</t>
  </si>
  <si>
    <t>OTROS USOS</t>
  </si>
  <si>
    <t>SANTO SOMINGO DE LOS TSÁCHILAS</t>
  </si>
  <si>
    <t>REGIÓN ORIENTAL</t>
  </si>
  <si>
    <t>Se tiene datos hasta el 2013, debido a que la encuesta de Superficies y Producción Agropecuarias Continua del 2014 se encuentra en proceso de publicación.</t>
  </si>
  <si>
    <t>6.</t>
  </si>
  <si>
    <t>6.1</t>
  </si>
  <si>
    <t>Superficie, producción y venta de cultivos</t>
  </si>
  <si>
    <t>(EN HECTÁREAS Y TONELADAS MÉTRICAS)</t>
  </si>
  <si>
    <t>SUPERFICIE (Has.)</t>
  </si>
  <si>
    <t>PRODUCCIÓN</t>
  </si>
  <si>
    <t>PLANTADA</t>
  </si>
  <si>
    <t>EDAD PRODUCTIVA</t>
  </si>
  <si>
    <t>COSECHADA</t>
  </si>
  <si>
    <t>(TM.)</t>
  </si>
  <si>
    <t>SOLO</t>
  </si>
  <si>
    <t>ASOCIADO</t>
  </si>
  <si>
    <t>BANANO</t>
  </si>
  <si>
    <t>CACAO</t>
  </si>
  <si>
    <t xml:space="preserve">CAFÉ </t>
  </si>
  <si>
    <r>
      <t>CAÑA DE AZÚCAR PARA AZÚCAR</t>
    </r>
    <r>
      <rPr>
        <vertAlign val="superscript"/>
        <sz val="11"/>
        <rFont val="Arial"/>
        <family val="2"/>
      </rPr>
      <t xml:space="preserve"> (2)</t>
    </r>
  </si>
  <si>
    <r>
      <t xml:space="preserve">
CAÑA DE AZÚCAR PARA OTROS USOS</t>
    </r>
    <r>
      <rPr>
        <vertAlign val="superscript"/>
        <sz val="11"/>
        <rFont val="Arial"/>
        <family val="2"/>
      </rPr>
      <t xml:space="preserve"> (3)</t>
    </r>
    <r>
      <rPr>
        <sz val="11"/>
        <rFont val="Arial"/>
        <family val="2"/>
      </rPr>
      <t xml:space="preserve">
</t>
    </r>
  </si>
  <si>
    <t>MARACUYÁ</t>
  </si>
  <si>
    <t>NARANJA</t>
  </si>
  <si>
    <t>PALMA AFRICANA</t>
  </si>
  <si>
    <t>PLÁTANO</t>
  </si>
  <si>
    <t>TOMATE DE ÁRBOL</t>
  </si>
  <si>
    <t>OTROS PERMANENTES</t>
  </si>
  <si>
    <t>(3) Sólo existe Superficie Plantada, ya que no se puede determinar los diferentes destinos</t>
  </si>
  <si>
    <t>EDAD DE LA PLANTACIÓN</t>
  </si>
  <si>
    <t>VARIEDAD DE LA PLANTA (Has.)</t>
  </si>
  <si>
    <t>PRÁCTICA DEL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</si>
  <si>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</si>
  <si>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</si>
  <si>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</si>
  <si>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</si>
  <si>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</si>
  <si>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</si>
  <si>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</si>
  <si>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</si>
  <si>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</si>
  <si>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</si>
  <si>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CAFÉ</t>
  </si>
  <si>
    <r>
      <t xml:space="preserve">CAÑA DE AZÚCAR PARA AZÚCAR </t>
    </r>
    <r>
      <rPr>
        <vertAlign val="superscript"/>
        <sz val="11"/>
        <rFont val="Arial"/>
        <family val="2"/>
      </rPr>
      <t>(2)</t>
    </r>
  </si>
  <si>
    <r>
      <t xml:space="preserve">
CAÑA DE AZÚCAR PARA OTROS USOS</t>
    </r>
    <r>
      <rPr>
        <vertAlign val="superscript"/>
        <sz val="11"/>
        <rFont val="Arial"/>
        <family val="2"/>
      </rPr>
      <t xml:space="preserve"> (3)
 </t>
    </r>
  </si>
  <si>
    <t>CULTIVOS TRANSITORIOS</t>
  </si>
  <si>
    <t>SEMBRADA</t>
  </si>
  <si>
    <r>
      <t>ARROZ</t>
    </r>
    <r>
      <rPr>
        <vertAlign val="superscript"/>
        <sz val="11"/>
        <rFont val="Arial"/>
        <family val="2"/>
      </rPr>
      <t xml:space="preserve"> (2)</t>
    </r>
  </si>
  <si>
    <t>ARVEJA SECA</t>
  </si>
  <si>
    <t>ARVEJA TIERNA</t>
  </si>
  <si>
    <t>CEBADA</t>
  </si>
  <si>
    <t>FRÉJOL SECO</t>
  </si>
  <si>
    <t>FRÉJOL TIERNO</t>
  </si>
  <si>
    <t>HABA SECA</t>
  </si>
  <si>
    <t>HABA TIERNA</t>
  </si>
  <si>
    <t>MAIZ DURO CHOCLO</t>
  </si>
  <si>
    <t>MAIZ DURO SECO</t>
  </si>
  <si>
    <t>MAIZ SUAVE CHOCLO</t>
  </si>
  <si>
    <t>MAIZ SUAVE SECO</t>
  </si>
  <si>
    <t>PAPA</t>
  </si>
  <si>
    <t>TOMATE RIÑÓN</t>
  </si>
  <si>
    <t>TRIGO</t>
  </si>
  <si>
    <t>YUCA</t>
  </si>
  <si>
    <t>OTROS TRANSITORIOS</t>
  </si>
  <si>
    <t>TIPO DE SEMILLA</t>
  </si>
  <si>
    <t>PRÁCTICA DE CULTIVO</t>
  </si>
  <si>
    <t>CERTIFICADA</t>
  </si>
  <si>
    <r>
      <t>ARROZ</t>
    </r>
    <r>
      <rPr>
        <vertAlign val="superscript"/>
        <sz val="11"/>
        <rFont val="Arial"/>
        <family val="2"/>
      </rPr>
      <t xml:space="preserve"> </t>
    </r>
  </si>
  <si>
    <t>Ganado</t>
  </si>
  <si>
    <t>GANADO VACUNO (EXISTENCIAS)</t>
  </si>
  <si>
    <t>MACHOS</t>
  </si>
  <si>
    <t>HEMBRAS</t>
  </si>
  <si>
    <t>TOTAL NACIDOS</t>
  </si>
  <si>
    <t>SUBTOTAL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</si>
  <si>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</si>
  <si>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</si>
  <si>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</si>
  <si>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</si>
  <si>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</si>
  <si>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</si>
  <si>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(MACHO Y TERNERAS)</t>
  </si>
  <si>
    <t>GANADO PORCINO</t>
  </si>
  <si>
    <t>GANADO OVINO</t>
  </si>
  <si>
    <t>EXISTENCIA  
(MACHOS Y HEMBRAS)</t>
  </si>
  <si>
    <t>MENORES DE 2 MESES DE EDAD</t>
  </si>
  <si>
    <t>MAYORES DE 2 MESES DE EDAD</t>
  </si>
  <si>
    <t>MENORES DE 6 MESES DE EDAD</t>
  </si>
  <si>
    <t>MAYORES DE 6 MESES DE EDAD</t>
  </si>
  <si>
    <t>Aves</t>
  </si>
  <si>
    <t>AVES CRIADAS EN CAMPO</t>
  </si>
  <si>
    <t>AVES CRIADAS EN PLANTELES AVÍCOLAS</t>
  </si>
  <si>
    <t xml:space="preserve">POLLOS Y POLLAS </t>
  </si>
  <si>
    <t xml:space="preserve">GALLOS Y GALLINAS </t>
  </si>
  <si>
    <t xml:space="preserve">PATOS </t>
  </si>
  <si>
    <t xml:space="preserve">PAVOS </t>
  </si>
  <si>
    <t>POLLITOS, POLLITAS, POLLOS, POLLAS</t>
  </si>
  <si>
    <t>GALLINAS: PONEDORAS, REPRODUCTORAS</t>
  </si>
  <si>
    <t xml:space="preserve">AVESTRUCES </t>
  </si>
  <si>
    <t xml:space="preserve">CODORNICES </t>
  </si>
  <si>
    <t>Flores</t>
  </si>
  <si>
    <t>ESPECIE DE FLORES</t>
  </si>
  <si>
    <t>VENTAS (EN UNIDADES)</t>
  </si>
  <si>
    <t>PLANTADA O SEMBRADA</t>
  </si>
  <si>
    <t>COSECHADA O CORTADA</t>
  </si>
  <si>
    <t>N° TOTAL DE TALLOS CORTADOS</t>
  </si>
  <si>
    <t>FULL 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</si>
  <si>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</si>
  <si>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</si>
  <si>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</si>
  <si>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</si>
  <si>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</si>
  <si>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</si>
  <si>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</si>
  <si>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</si>
  <si>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</si>
  <si>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</si>
  <si>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</si>
  <si>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</si>
  <si>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</si>
  <si>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</si>
  <si>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AMY</t>
  </si>
  <si>
    <t>ASTER</t>
  </si>
  <si>
    <t>CRISANTEMOS</t>
  </si>
  <si>
    <t>DELPHINIUM</t>
  </si>
  <si>
    <t>GIRASOLES</t>
  </si>
  <si>
    <t>GODETIA</t>
  </si>
  <si>
    <t>LYATRIS</t>
  </si>
  <si>
    <t>OTRAS FLORES TRANSITORIAS</t>
  </si>
  <si>
    <t>7.</t>
  </si>
  <si>
    <t>Ambiente y energía</t>
  </si>
  <si>
    <t>7.1</t>
  </si>
  <si>
    <t>(EN GIGAVATIO HORA -GWH- Y PORCENTAJES)</t>
  </si>
  <si>
    <t>RENOVABLE</t>
  </si>
  <si>
    <t>NO RENOVABLE</t>
  </si>
  <si>
    <t>INTERCONEXIÓN</t>
  </si>
  <si>
    <t>HIDRÁULICA</t>
  </si>
  <si>
    <r>
      <t xml:space="preserve">BIOMASA </t>
    </r>
    <r>
      <rPr>
        <b/>
        <vertAlign val="superscript"/>
        <sz val="11"/>
        <rFont val="Arial"/>
        <family val="2"/>
      </rPr>
      <t>(1), (2)</t>
    </r>
  </si>
  <si>
    <r>
      <t>SOLAR</t>
    </r>
    <r>
      <rPr>
        <b/>
        <vertAlign val="superscript"/>
        <sz val="11"/>
        <rFont val="Arial"/>
        <family val="2"/>
      </rPr>
      <t xml:space="preserve"> (2)</t>
    </r>
  </si>
  <si>
    <r>
      <t xml:space="preserve">EÓLICA </t>
    </r>
    <r>
      <rPr>
        <b/>
        <vertAlign val="superscript"/>
        <sz val="11"/>
        <rFont val="Arial"/>
        <family val="2"/>
      </rPr>
      <t>(2)</t>
    </r>
  </si>
  <si>
    <t>TÉRMICA</t>
  </si>
  <si>
    <r>
      <t xml:space="preserve">INTERCONEXIÓN </t>
    </r>
    <r>
      <rPr>
        <b/>
        <vertAlign val="superscript"/>
        <sz val="11"/>
        <rFont val="Arial"/>
        <family val="2"/>
      </rPr>
      <t>(3)</t>
    </r>
  </si>
  <si>
    <t>(A+B+C+D+E+F)</t>
  </si>
  <si>
    <t>(A)</t>
  </si>
  <si>
    <t>(B)</t>
  </si>
  <si>
    <t>(C)</t>
  </si>
  <si>
    <t>(D)</t>
  </si>
  <si>
    <t>(E)</t>
  </si>
  <si>
    <t>(F)</t>
  </si>
  <si>
    <r>
      <t>Fuente:</t>
    </r>
    <r>
      <rPr>
        <sz val="8"/>
        <color indexed="8"/>
        <rFont val="Arial"/>
        <family val="2"/>
      </rPr>
      <t xml:space="preserve"> Producción de Energía Eléctrica - Agencia de Regulación y Control de Electicidad (ARCONEL)  </t>
    </r>
  </si>
  <si>
    <t>PÉRDIDAS</t>
  </si>
  <si>
    <t>NO TÉCNICAS</t>
  </si>
  <si>
    <t>TÉCNICAS</t>
  </si>
  <si>
    <t>ACTIVIDAD PRINCIPAL</t>
  </si>
  <si>
    <t>PROPORCIÓN DE EMPRESAS</t>
  </si>
  <si>
    <r>
      <t>FUENTES NATURALES DE CAPTACIÓN</t>
    </r>
    <r>
      <rPr>
        <b/>
        <vertAlign val="superscript"/>
        <sz val="11"/>
        <rFont val="Arial"/>
        <family val="2"/>
      </rPr>
      <t>(2)</t>
    </r>
  </si>
  <si>
    <t>RED PÚBLICA</t>
  </si>
  <si>
    <r>
      <t xml:space="preserve">AMBAS FUENTES </t>
    </r>
    <r>
      <rPr>
        <b/>
        <vertAlign val="superscript"/>
        <sz val="11"/>
        <rFont val="Arial"/>
        <family val="2"/>
      </rPr>
      <t>(3)</t>
    </r>
    <r>
      <rPr>
        <b/>
        <sz val="11"/>
        <rFont val="Arial"/>
        <family val="2"/>
      </rPr>
      <t xml:space="preserve"> </t>
    </r>
  </si>
  <si>
    <t>SUMINISTRO DE ELECTRICIDAD, GAS, VAPOR Y AIRE ACONDICIONADO</t>
  </si>
  <si>
    <t>DISTRIBUCIÓN DE AGUA, ALCANTARILLADO, GESTIÓN DE DESECHOS Y ACTIVIDADES DE SANEAMIENTO</t>
  </si>
  <si>
    <t>ACTIVIDADES DE ALOJAMIENTO Y DE SERVICIO DE COMIDAS</t>
  </si>
  <si>
    <t>INFORMACIÓN Y COMUNICACIÓN</t>
  </si>
  <si>
    <t>ACTIVIDADES DE ATENCIÓN DE LA SALUD HUMANA Y DE ASISTENCIA SOCIAL</t>
  </si>
  <si>
    <t>7.2</t>
  </si>
  <si>
    <t xml:space="preserve">Tabla 7.2.1 </t>
  </si>
  <si>
    <t>(EN NÚMERO Y VOLUMEN)</t>
  </si>
  <si>
    <r>
      <t xml:space="preserve">MUNICIPIOS QUE REGISTRAN RECOLECCIÓN DE AGUAS RESIDUALES </t>
    </r>
    <r>
      <rPr>
        <b/>
        <vertAlign val="superscript"/>
        <sz val="11"/>
        <rFont val="Arial"/>
        <family val="2"/>
      </rPr>
      <t>(1)</t>
    </r>
  </si>
  <si>
    <r>
      <t>VOLUMEN DE AGUAS RESIDUALES RECOLECTADAS</t>
    </r>
    <r>
      <rPr>
        <b/>
        <vertAlign val="superscript"/>
        <sz val="11"/>
        <rFont val="Arial"/>
        <family val="2"/>
      </rPr>
      <t xml:space="preserve">(2)
</t>
    </r>
    <r>
      <rPr>
        <b/>
        <vertAlign val="superscript"/>
        <sz val="14"/>
        <rFont val="Arial"/>
        <family val="2"/>
      </rPr>
      <t>(EN MILES DE M3)</t>
    </r>
  </si>
  <si>
    <t>(EN TONELADAS)</t>
  </si>
  <si>
    <t>TIPO DE RESIDUO</t>
  </si>
  <si>
    <t>CLASIFICADOS</t>
  </si>
  <si>
    <t>TRATADOS</t>
  </si>
  <si>
    <t>RESIDUOS ORGÁNICOS</t>
  </si>
  <si>
    <t xml:space="preserve">RESIDUOS INORGÁNICOS </t>
  </si>
  <si>
    <t>RESIDUOS PELIGROSOS</t>
  </si>
  <si>
    <t>RESIDUOS ESPECIALES</t>
  </si>
  <si>
    <t>(EN TONELADAS MÉTRICAS)</t>
  </si>
  <si>
    <t>IMPORTADOS</t>
  </si>
  <si>
    <t>EXPORTADOS</t>
  </si>
  <si>
    <t xml:space="preserve">(TM) </t>
  </si>
  <si>
    <t>(TM)</t>
  </si>
  <si>
    <t>RESIDUOS Y DESPERDICIOS DE LA INDUSTRIA ALIMENTARIA</t>
  </si>
  <si>
    <t>PAPEL Y CARTÓN (RECICLAJE)</t>
  </si>
  <si>
    <r>
      <t>CHATARRA</t>
    </r>
    <r>
      <rPr>
        <vertAlign val="superscript"/>
        <sz val="11"/>
        <color indexed="8"/>
        <rFont val="Arial"/>
        <family val="2"/>
      </rPr>
      <t>(1)</t>
    </r>
  </si>
  <si>
    <r>
      <t xml:space="preserve">Fuente: </t>
    </r>
    <r>
      <rPr>
        <sz val="8"/>
        <color indexed="8"/>
        <rFont val="Arial"/>
        <family val="2"/>
      </rPr>
      <t>Banco Central del Ecuador-BCE</t>
    </r>
  </si>
  <si>
    <t>7.3</t>
  </si>
  <si>
    <t>(EN NÚMERO DE HOGARES Y TASAS)</t>
  </si>
  <si>
    <t>TOTAL HOGARES</t>
  </si>
  <si>
    <t>PANEL SOLAR</t>
  </si>
  <si>
    <t>GENERADOR DE LUZ (PLANTA ELÉCTRICA)</t>
  </si>
  <si>
    <t>NÚMERO DE HOGARES</t>
  </si>
  <si>
    <t>TASA POR CADA 1000 HOGARES</t>
  </si>
  <si>
    <t>(EN TASAS)</t>
  </si>
  <si>
    <t>MORBILIDAD
(NÚMERO DE ENFERMOS POR CADA 10.000 HABITANTES)</t>
  </si>
  <si>
    <t>MORTALIDAD
(NÚMERO DE MUERTES POR CADA 100.000 HABITANTES)</t>
  </si>
  <si>
    <t>AIRE</t>
  </si>
  <si>
    <t>AGUA</t>
  </si>
  <si>
    <r>
      <t>VECTORES</t>
    </r>
    <r>
      <rPr>
        <b/>
        <vertAlign val="superscript"/>
        <sz val="11"/>
        <color indexed="8"/>
        <rFont val="Arial"/>
        <family val="2"/>
      </rPr>
      <t>(1)</t>
    </r>
  </si>
  <si>
    <t>RAYOS UV</t>
  </si>
  <si>
    <t>Sierra</t>
  </si>
  <si>
    <t>Costa</t>
  </si>
  <si>
    <t>Amazonía</t>
  </si>
  <si>
    <r>
      <t xml:space="preserve">Insular </t>
    </r>
    <r>
      <rPr>
        <vertAlign val="superscript"/>
        <sz val="11"/>
        <color indexed="8"/>
        <rFont val="Arial"/>
        <family val="2"/>
      </rPr>
      <t>(2)</t>
    </r>
  </si>
  <si>
    <t>(EN METROS CUADRADOS POR HABITANTE)</t>
  </si>
  <si>
    <t>ÍNDICE VERDE URBANO (IVU)</t>
  </si>
  <si>
    <r>
      <t>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ÁREAS VERDES/HABITANTE)</t>
    </r>
  </si>
  <si>
    <r>
      <t>GUAYAS</t>
    </r>
    <r>
      <rPr>
        <vertAlign val="superscript"/>
        <sz val="11"/>
        <rFont val="Arial"/>
        <family val="2"/>
      </rPr>
      <t>(2)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</si>
  <si>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Censo de Información Ambiental Económica en Gobiernos Autónomos Descentralizados Municipales</t>
    </r>
  </si>
  <si>
    <t>PLÁSTICO</t>
  </si>
  <si>
    <t>PAPEL</t>
  </si>
  <si>
    <t>DESECHOS ORGÁNICOS</t>
  </si>
  <si>
    <r>
      <t>VIDRIO</t>
    </r>
    <r>
      <rPr>
        <b/>
        <vertAlign val="superscript"/>
        <sz val="11"/>
        <color indexed="8"/>
        <rFont val="Arial"/>
        <family val="2"/>
      </rPr>
      <t>(2)</t>
    </r>
  </si>
  <si>
    <r>
      <t xml:space="preserve">HOGARES QUE AHORRAN AGUA POTABLE </t>
    </r>
    <r>
      <rPr>
        <b/>
        <vertAlign val="superscript"/>
        <sz val="11"/>
        <color indexed="8"/>
        <rFont val="Arial"/>
        <family val="2"/>
      </rPr>
      <t>(1)</t>
    </r>
  </si>
  <si>
    <t>USO DE FOCOS AHORRADORES</t>
  </si>
  <si>
    <t>SI AHORRA</t>
  </si>
  <si>
    <t>NO AHORRA</t>
  </si>
  <si>
    <t>SI USA</t>
  </si>
  <si>
    <t>NO USA</t>
  </si>
  <si>
    <t>HOGARES</t>
  </si>
  <si>
    <t>PERSONAS</t>
  </si>
  <si>
    <r>
      <t>SERVICIOS DE SANEAMIENTO MEJORADO</t>
    </r>
    <r>
      <rPr>
        <b/>
        <vertAlign val="superscript"/>
        <sz val="11"/>
        <rFont val="Arial"/>
        <family val="2"/>
      </rPr>
      <t xml:space="preserve">(1) </t>
    </r>
  </si>
  <si>
    <r>
      <t>FUENTES MEJORADAS ABASTECIMIENTO AGUA</t>
    </r>
    <r>
      <rPr>
        <b/>
        <vertAlign val="superscript"/>
        <sz val="11"/>
        <rFont val="Arial"/>
        <family val="2"/>
      </rPr>
      <t>(2)</t>
    </r>
  </si>
  <si>
    <r>
      <t>RECOLECCIÓN DE RESIDUOS SÓLIDOS</t>
    </r>
    <r>
      <rPr>
        <b/>
        <vertAlign val="superscript"/>
        <sz val="11"/>
        <rFont val="Arial"/>
        <family val="2"/>
      </rPr>
      <t>(3)</t>
    </r>
  </si>
  <si>
    <r>
      <t>INSULAR</t>
    </r>
    <r>
      <rPr>
        <vertAlign val="superscript"/>
        <sz val="11"/>
        <color indexed="8"/>
        <rFont val="Arial"/>
        <family val="2"/>
      </rPr>
      <t>(4)</t>
    </r>
  </si>
  <si>
    <r>
      <t>UTILIZAN COMBUSTIBLES SÓLIDOS PARA COCINAR</t>
    </r>
    <r>
      <rPr>
        <b/>
        <vertAlign val="superscript"/>
        <sz val="11"/>
        <color indexed="8"/>
        <rFont val="Arial"/>
        <family val="2"/>
      </rPr>
      <t>(1)</t>
    </r>
  </si>
  <si>
    <t>7.4</t>
  </si>
  <si>
    <t>(EN NÚMERO DE SUCESOS OCURRIDOS)</t>
  </si>
  <si>
    <t>TIPO DE EVENTO NATURAL</t>
  </si>
  <si>
    <t>OCURRENCIA</t>
  </si>
  <si>
    <t>ACTIVIDAD VOLCÁNICA</t>
  </si>
  <si>
    <t>GRANIZADA</t>
  </si>
  <si>
    <t>PLAGA</t>
  </si>
  <si>
    <t>SISMO</t>
  </si>
  <si>
    <r>
      <t xml:space="preserve">Fuente: </t>
    </r>
    <r>
      <rPr>
        <sz val="11"/>
        <color indexed="8"/>
        <rFont val="Arial"/>
        <family val="2"/>
      </rPr>
      <t>Encuesta de Información Ambiental Económica en Empresas.</t>
    </r>
  </si>
  <si>
    <r>
      <rPr>
        <b/>
        <sz val="11"/>
        <rFont val="Arial"/>
        <family val="2"/>
      </rPr>
      <t xml:space="preserve">Nota:    </t>
    </r>
    <r>
      <rPr>
        <sz val="11"/>
        <rFont val="Arial"/>
        <family val="2"/>
      </rPr>
      <t>(1) Dato inexistente, debido a que en el año 2011 la encuesta no levantó dicha información.</t>
    </r>
  </si>
  <si>
    <t xml:space="preserve"> (EN NÚMERO DE SUCESOS OCURRIDOS)</t>
  </si>
  <si>
    <t>TIPO DE DESASTRE TECNOLÓGICO</t>
  </si>
  <si>
    <t>ACCIDENTE DE TRÁNSITO</t>
  </si>
  <si>
    <t>ACCIDENTE MINERO</t>
  </si>
  <si>
    <t>COLAPSO ESTRUCTURAL</t>
  </si>
  <si>
    <t>EXPLOSIÓN</t>
  </si>
  <si>
    <t>INCENDIO ESTRUCTURAL</t>
  </si>
  <si>
    <t>INCENDIO FORESTAL</t>
  </si>
  <si>
    <t>8.2</t>
  </si>
  <si>
    <t>Tabla 8.2.1</t>
  </si>
  <si>
    <t>Tabla 8.2.3</t>
  </si>
  <si>
    <t>8.4</t>
  </si>
  <si>
    <t>Tabla 8.4.1</t>
  </si>
  <si>
    <t>( VALORES EN MILES DE HORAS)</t>
  </si>
  <si>
    <t>INDUSTRIAS</t>
  </si>
  <si>
    <t>SERVICIOS DE REPARACIÓN Y MANTENIMIENTO DE VEHÍCULOS DE MOTOR Y MOTOCICLETAS</t>
  </si>
  <si>
    <t>ACTIVIDADES PROFESIONALES, TÉCNICAS Y ADMINISTRATIVAS</t>
  </si>
  <si>
    <t>SERVICIOS DE ENSEÑANZA PRIVADO</t>
  </si>
  <si>
    <t>SERVICIOS SOCIALES Y DE SALUD</t>
  </si>
  <si>
    <t>ENTRETENIMIENTO, RECREACIÓN Y OTRAS ACTIVIDADES DE SERVICIOS</t>
  </si>
  <si>
    <t>HOGARES PRIVADOS CON SERVICIO DOMÉSTICO</t>
  </si>
  <si>
    <t>Tabla 8.4.2</t>
  </si>
  <si>
    <t>Tabla 8.4.3</t>
  </si>
  <si>
    <t>VALOR AGREGADO BRUTO DEL TRABAJO NO REMUNERADO CON RESPECTO AL PIB NACIONAL</t>
  </si>
  <si>
    <t>( VALORES EN MILES DE DÓLARES)</t>
  </si>
  <si>
    <t>VARIABLES</t>
  </si>
  <si>
    <t>VALOR AGREGADO BRUTO DEL TRABAJO NO REMUNERADO</t>
  </si>
  <si>
    <t>PIB NACIONAL</t>
  </si>
  <si>
    <t>PARTICIPACIÓN PORCENTUAL DEL VALOR AGREGADO BRUTO DEL TRABAJO NO REMUNERADO CON RESPECTO AL PIB NACIONAL</t>
  </si>
  <si>
    <t>Tabla 8.4.4</t>
  </si>
  <si>
    <t>(VALORES EN MILES DE DÓLARES)</t>
  </si>
  <si>
    <t>PARTICIPACIÓN PORCENTUAL  DEL  VALOR AGREGADO BRUTO DEL TRABAJO NO REMUNERADO RESPECTO AL PIB NACIONAL</t>
  </si>
  <si>
    <t>INDUSTRIAS /TRABAJO NO REMUNERADO</t>
  </si>
  <si>
    <t>SERVICIOS DE ENSEÑANZA</t>
  </si>
  <si>
    <t>ADMINISTRACIÓN PÚBLICA, DEFENSA; PLANES DE SEGURIDAD SOCIAL OBLIGATORIA</t>
  </si>
  <si>
    <t>COMERCIO AL POR MAYOR Y AL POR MENOR; INCLUIDO COMERCIO DE VEHÍCULOS AUTOMOTORES Y MOTOCICLETAS</t>
  </si>
  <si>
    <t>TRABAJO NO REMUNERADO</t>
  </si>
  <si>
    <t xml:space="preserve">
</t>
  </si>
  <si>
    <t xml:space="preserve">SERVICIOS SOCIALES Y DE SALUD </t>
  </si>
  <si>
    <t>TOTAL VALOR AGREGADO BRUTO DEL TRABAJO NO REMUNERADO</t>
  </si>
  <si>
    <t>AÑOS</t>
  </si>
  <si>
    <r>
      <t>ACTIVIDADES CULINARIAS</t>
    </r>
    <r>
      <rPr>
        <b/>
        <sz val="11"/>
        <color indexed="9"/>
        <rFont val="Arial"/>
        <family val="2"/>
      </rPr>
      <t xml:space="preserve"> .</t>
    </r>
  </si>
  <si>
    <t>MANTENIMIENTO DEL HOGAR</t>
  </si>
  <si>
    <t>CUIDADO DE ROPA Y CONFECCIÓN</t>
  </si>
  <si>
    <t>CUIDADO DE               NIÑOS Y NIÑAS</t>
  </si>
  <si>
    <t>ACTIVIDADES DE SOLIDARIDAD</t>
  </si>
  <si>
    <t>CUIDADO DE SALUD</t>
  </si>
  <si>
    <t>CUIDADO DE PERSONAS CON DISCAPACIDAD</t>
  </si>
  <si>
    <t xml:space="preserve">TOTAL </t>
  </si>
  <si>
    <t>8.5</t>
  </si>
  <si>
    <t>Indicadores de actividades de ciencia, tecnología e innovación</t>
  </si>
  <si>
    <t>Tabla 8.5.1</t>
  </si>
  <si>
    <t>( VALORES EN MILLONES DE DÓLARES CORRIENTES)</t>
  </si>
  <si>
    <t>CIENCIA Y TECNOLOGÍA</t>
  </si>
  <si>
    <t>I+D (INVESTIGACIÓN Y DESARROLLO)</t>
  </si>
  <si>
    <t>ACT (ACTIVIDADES DE CIENCIA Y TECNOLOGÍA)</t>
  </si>
  <si>
    <t>Tabla 8.5.2</t>
  </si>
  <si>
    <t>(% DEL GASTO EN FUNCIÓN DEL PIB)</t>
  </si>
  <si>
    <t xml:space="preserve">I+D </t>
  </si>
  <si>
    <t>ACT</t>
  </si>
  <si>
    <t>* I+D Nacional: Investigación y Desarrollo de las encuestas de Ciencia, Tecnología e Innovación</t>
  </si>
  <si>
    <t>(EN DÓLARES CORRIENTES USD)</t>
  </si>
  <si>
    <t xml:space="preserve">ACT </t>
  </si>
  <si>
    <t>(% RESPECTO AL TOTAL DEL GASTO EN I+D)</t>
  </si>
  <si>
    <t>TIPO DE INVESTIGACIÓN</t>
  </si>
  <si>
    <t>INVESTIGACIÓN BÁSICA</t>
  </si>
  <si>
    <t>INVESTIGACIÓN APLICADA</t>
  </si>
  <si>
    <t>DESARROLLO EXPERIMENTAL</t>
  </si>
  <si>
    <t>( % RESPECTO AL TOTAL DEL GASTO EN I+D)</t>
  </si>
  <si>
    <t>OBJETIVO SOCIOECONÓMICO</t>
  </si>
  <si>
    <t>PRODUCCIÓN Y TECNOLOGÍA INDUSTRIAL</t>
  </si>
  <si>
    <t>AMBIENTE</t>
  </si>
  <si>
    <t>EXPLORACIÓN Y EXPLOTACIÓN DEL MEDIO TERRESTRE</t>
  </si>
  <si>
    <t>SISTEMAS POLÍTICOS Y SOCIALES, ESTRUCTURA Y PROCESOS</t>
  </si>
  <si>
    <t>AGRICULTURA</t>
  </si>
  <si>
    <t>TRANSPORTE, TELECOMUNICACIONES Y OTRAS INFRAESTRUCTURAS</t>
  </si>
  <si>
    <t>DEFENSA</t>
  </si>
  <si>
    <t>CULTURA, OCIO, RELIGIÓN Y MEDIOS DE COMUNICACIÓN</t>
  </si>
  <si>
    <t>AVANCE GENERAL DEL CONOCIMIENTO I+D FINANCIADA CON OTRAS FUENTES</t>
  </si>
  <si>
    <t>ENERGÍA</t>
  </si>
  <si>
    <t>AVANCE GENERAL DEL CONOCIMIENTO I+D FINANCIADA CON LOS FONDOS GENERALES DE UNIVERSIDADES (FGU)</t>
  </si>
  <si>
    <t>EXPLORACIÓN Y EXPLOTACIÓN DEL ESPACIO</t>
  </si>
  <si>
    <t>DISCIPLINA CIENTÍFICA</t>
  </si>
  <si>
    <t>CIENCIAS NATURALES Y EXACTAS</t>
  </si>
  <si>
    <t>INGENIERÍA Y TECNOLOGÍA</t>
  </si>
  <si>
    <t>CIENCIAS MÉDICAS</t>
  </si>
  <si>
    <t>CIENCIAS AGRÍCOLAS</t>
  </si>
  <si>
    <t>CIENCIAS SOCIALES</t>
  </si>
  <si>
    <t>HUMANIDADES</t>
  </si>
  <si>
    <t>EMPRESAS INNOVADORAS</t>
  </si>
  <si>
    <t>EMPRESAS POTENCIALMENTE INNOVADORAS</t>
  </si>
  <si>
    <t>EMPRESAS NO-INNOVADORAS</t>
  </si>
  <si>
    <t>MINAS Y CANTERAS</t>
  </si>
  <si>
    <t>TAMAÑO DE EMPRESA</t>
  </si>
  <si>
    <t>PEQUEÑA (DE 10 A 49 EMPLEADOS)</t>
  </si>
  <si>
    <t>MEDIANA (DE 50 A 249 EMPLEADOS)</t>
  </si>
  <si>
    <t>GRANDE (DE 250 EN ADELANTE)</t>
  </si>
  <si>
    <t>INNOVACIÓN DE PRODUCTO</t>
  </si>
  <si>
    <t>INNOVACIÓN EN PROCESO</t>
  </si>
  <si>
    <t>INNOVACIÓN ORGANIZACIONAL</t>
  </si>
  <si>
    <t>INNOVACIÓN COMERCIALIZACIÓN</t>
  </si>
  <si>
    <t>EMPRESAS INNOVADORAS EN PRODUCTO Y EN PROCESO</t>
  </si>
  <si>
    <t>ROBO A PERSONAS</t>
  </si>
  <si>
    <t>ROBO DE ACCESORIOS DE VEHÍCULOS</t>
  </si>
  <si>
    <t>ROBO DE MOTOCICLETAS</t>
  </si>
  <si>
    <t>ROBO DE VEHÍCULOS</t>
  </si>
  <si>
    <t>ROBO A DOMICILIOS</t>
  </si>
  <si>
    <t>ROBO EN LOCALES COMERCIALES</t>
  </si>
  <si>
    <t>MAY</t>
  </si>
  <si>
    <t>ENE</t>
  </si>
  <si>
    <t>FEB</t>
  </si>
  <si>
    <t>MAR</t>
  </si>
  <si>
    <t>ABR</t>
  </si>
  <si>
    <t>JUN</t>
  </si>
  <si>
    <t>JUL</t>
  </si>
  <si>
    <t>AGO</t>
  </si>
  <si>
    <t>SEP</t>
  </si>
  <si>
    <t>OCT</t>
  </si>
  <si>
    <t>NOV</t>
  </si>
  <si>
    <t>DIC</t>
  </si>
  <si>
    <t>ABR - MAY</t>
  </si>
  <si>
    <t>ABR - JUN</t>
  </si>
  <si>
    <t>ABR - JUL</t>
  </si>
  <si>
    <t>ABR - AGO</t>
  </si>
  <si>
    <t>ABR - SEP</t>
  </si>
  <si>
    <t>ABR - OCT</t>
  </si>
  <si>
    <t>ABR - NOV</t>
  </si>
  <si>
    <t>ABR - DIC</t>
  </si>
  <si>
    <t>Seguridad Ciudadana</t>
  </si>
  <si>
    <t>se</t>
  </si>
  <si>
    <t>Continua……</t>
  </si>
  <si>
    <t xml:space="preserve">Denuncias de delitos de mayor incidencia a nivel nacional y por provincia, periodo abril 2012 - diciembre 2013 </t>
  </si>
  <si>
    <t>8.</t>
  </si>
  <si>
    <t>Otras estadísticas</t>
  </si>
  <si>
    <t>Tabla 1.1.5</t>
  </si>
  <si>
    <t>Trabajo y empleo</t>
  </si>
  <si>
    <t>Ingresos del trabajo</t>
  </si>
  <si>
    <t>Horas de trabajo</t>
  </si>
  <si>
    <t>Trabajo infantil</t>
  </si>
  <si>
    <t>Existencias de aves criadas en el campo y planteles avícolas por especies, a nivel nacional, regional y provincial, periodo 2007-2013</t>
  </si>
  <si>
    <t>Sector agropecuario</t>
  </si>
  <si>
    <t>Uso del suelo por categorías</t>
  </si>
  <si>
    <t>Cuentas satélite del trabajo no remunerado</t>
  </si>
  <si>
    <t>Proyecciones de población 2010 - 2020</t>
  </si>
  <si>
    <t>Dotación y disponibilidad de camas hospitalarias por sector, año 2013</t>
  </si>
  <si>
    <t xml:space="preserve">Diez principales causas de morbilidad general, año 2013 </t>
  </si>
  <si>
    <t>Diez principales causas de morbilidad masculina, año 2013</t>
  </si>
  <si>
    <t>Diez principales causas de morbilidad infantil, año 2013</t>
  </si>
  <si>
    <t xml:space="preserve">Promedio del gasto per cápita y número de hogares por quintiles, año 2012 </t>
  </si>
  <si>
    <t xml:space="preserve">Gasto de consumo de los hogares según divisiones y grupos de consumo por área, año 2012 </t>
  </si>
  <si>
    <t>Índice nacional de precios al consumidor por regiones, ciudades y división del consumo, año 2014</t>
  </si>
  <si>
    <t>Número de empresas por provincia y participación nacional, año 2013</t>
  </si>
  <si>
    <t>Número de empresas por sector económico y participación nacional, año 2013</t>
  </si>
  <si>
    <t>Clasificación de la empresa según tamaño, año 2013</t>
  </si>
  <si>
    <t>Evolución ventas totales, nacionales y exportaciones en el periodo 2009 - 2013</t>
  </si>
  <si>
    <t>Evolución del total de personas afiliadas, periodo 2006 – 2013</t>
  </si>
  <si>
    <t>Hogares que utilizan fuentes de energía renovable por provincia, año 2010</t>
  </si>
  <si>
    <t>Denuncias de delitos de mayor incidencia a nivel nacional, totales y variaciones porcentuales, de abril 2012 a diciembre 2013</t>
  </si>
  <si>
    <r>
      <t>Fuente:</t>
    </r>
    <r>
      <rPr>
        <sz val="8"/>
        <rFont val="Arial"/>
        <family val="2"/>
      </rPr>
      <t xml:space="preserve"> Proyecciones poblacionales del Ecuador, a partir del VII censo de población y VI de Vivienda 2010</t>
    </r>
  </si>
  <si>
    <t>Fuente: Proyecciones poblacionales del Ecuador, a partir del VII censo de población y VI de Vivienda 2010</t>
  </si>
  <si>
    <t>TASA GLOBAL DE FECUNDIDAD SEGÚN PROVINCIA PERÍODO 2010 - 2020 (TASA POR 1000)</t>
  </si>
  <si>
    <r>
      <t xml:space="preserve">Fuente: </t>
    </r>
    <r>
      <rPr>
        <sz val="8"/>
        <rFont val="Arial"/>
        <family val="2"/>
      </rPr>
      <t>Proyecciones poblacionales del Ecuador, a partir del VII censo de población y VI de Vivienda 2010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</si>
  <si>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 (1) Población empleada de 15 años y más. La sumatoria de las tasas de participación en cada grupo de la tabla suman el 100%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</si>
  <si>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 (1) Población empleada de 15 años y más. La sumatoria de la participación de todas las ramas es igual al 100%</t>
    </r>
  </si>
  <si>
    <t>PROYECCIÓN DE LA POBLACIÓN SEGÚN PROVINCIA POR GRUPOS ETARIOS, AÑO 2010</t>
  </si>
  <si>
    <t xml:space="preserve"> (EN ABSOLUTOS)</t>
  </si>
  <si>
    <t>PROYECCIÓN DE LA POBLACIÓN SEGÚN PROVINCIA POR GRUPOS ETARIOS, AÑO 2011</t>
  </si>
  <si>
    <t xml:space="preserve">PROYECCIÓN DE LA POBLACIÓN SEGÚN PROVINCIA POR GRUPOS ETARIOS, AÑO 2012 </t>
  </si>
  <si>
    <t>PROYECCIÓN DE LA POBLACIÓN SEGÚN PROVINCIA POR GRUPOS ETARIOS, AÑO 2014</t>
  </si>
  <si>
    <t>PROYECCIÓN DE LA POBLACIÓN SEGÚN PROVINCIA POR GRUPOS ETARIOS, AÑO 2015</t>
  </si>
  <si>
    <t>PROYECCIÓN DE LA POBLACIÓN SEGÚN PROVINCIA POR GRUPOS ETARIOS, AÑO 2016</t>
  </si>
  <si>
    <t xml:space="preserve">PROYECCIÓN DE LA POBLACIÓN SEGÚN PROVINCIA POR GRUPOS ETARIOS, AÑO 2017 </t>
  </si>
  <si>
    <t xml:space="preserve">PROYECCIÓN DE LA POBLACIÓN SEGÚN PROVINCIA POR GRUPOS ETARIOS, AÑO 2018 </t>
  </si>
  <si>
    <t xml:space="preserve">PROYECCIÓN DE LA POBLACIÓN SEGÚN PROVINCIA POR GRUPOS ETARIOS, AÑO 2019 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</si>
  <si>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Proyecciones poblacionales del Ecuador, apartir del VII censo de población y VI de vivienda 2010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</si>
  <si>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Proyecciones poblacionales del Ecuador, apartir del VII censo de población y VI de vivienda 2010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</si>
  <si>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- ENEMDU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</si>
  <si>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     (1) La información levantada en junio 2007 y junio 2009 solo tuvo cobertura a nivel urbano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</si>
  <si>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   (1) Información no disponible por cambio de metodología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</si>
  <si>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- ENEMDU - Diciembre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</si>
  <si>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(1) Información no disponible por cambio de metodología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</si>
  <si>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(1) La información en junio 2007 y junio 2009 solo fue representativa a nivel urbano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</si>
  <si>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Nacional de Ingresos y Gastos de los Hogares -ENIGHUR 2011-2012</t>
    </r>
  </si>
  <si>
    <t xml:space="preserve">PROMEDIO DEL INGRESO PER CÁPITA Y NÚMERO DE HOGARES POR QUINTILES, AÑO 2012 </t>
  </si>
  <si>
    <t xml:space="preserve">PROMEDIO DEL GASTO PER CÁPITA Y NÚMERO DE HOGARES POR QUINTILES, AÑO 2012 </t>
  </si>
  <si>
    <r>
      <t xml:space="preserve">PROMEDIO Y TOTAL DEL GASTO DE CONSUMO DE LOS HOGARES, SEGÚN DIVISIONES DEL GASTO, AÑO 2012 </t>
    </r>
    <r>
      <rPr>
        <b/>
        <vertAlign val="superscript"/>
        <sz val="11"/>
        <color indexed="8"/>
        <rFont val="Arial"/>
        <family val="2"/>
      </rPr>
      <t>(1)</t>
    </r>
    <r>
      <rPr>
        <b/>
        <sz val="11"/>
        <color indexed="8"/>
        <rFont val="Arial"/>
        <family val="2"/>
      </rPr>
      <t xml:space="preserve"> </t>
    </r>
  </si>
  <si>
    <r>
      <t xml:space="preserve">Nota:    </t>
    </r>
    <r>
      <rPr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La división está de acuerdo a la Clasificación de Códigos Internacionales por Finalidades (CCIF)</t>
    </r>
  </si>
  <si>
    <t xml:space="preserve">GASTO DE CONSUMO DE LOS HOGARES SEGÚN DIVISIONES Y GRUPOS DE CONSUMO POR CIUDAD AUTO-REPRESENTADA, AÑO 2012 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</si>
  <si>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Encuesta Nacional de Ingresos y Gastos de los Hogares - ENIGHUR 2011-2012</t>
    </r>
  </si>
  <si>
    <r>
      <t xml:space="preserve">Nota:    </t>
    </r>
    <r>
      <rPr>
        <sz val="8"/>
        <color indexed="8"/>
        <rFont val="Arial"/>
        <family val="2"/>
      </rPr>
      <t>(1) Los grupos están de acuerdo a la Clasificación de Códigos Internacionales por Finalidades (CCIF)</t>
    </r>
  </si>
  <si>
    <t xml:space="preserve">GASTO DE CONSUMO DE LOS HOGARES SEGÚN DIVISIONES Y GRUPOS DE CONSUMO POR ÁREA, AÑO 2012 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</si>
  <si>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Nacional de Ingresos y Gastos de los Hogares - ENIGHUR 2011-2012</t>
    </r>
  </si>
  <si>
    <t>2007*</t>
  </si>
  <si>
    <t>2008*</t>
  </si>
  <si>
    <t>2009*</t>
  </si>
  <si>
    <t>2010*</t>
  </si>
  <si>
    <t>2011*</t>
  </si>
  <si>
    <t>2012*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</si>
  <si>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</si>
  <si>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</si>
  <si>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</si>
  <si>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</si>
  <si>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</si>
  <si>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</si>
  <si>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</si>
  <si>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</si>
  <si>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</si>
  <si>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</si>
  <si>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</si>
  <si>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Dic 2014</t>
  </si>
  <si>
    <r>
      <t xml:space="preserve">Fuente: </t>
    </r>
    <r>
      <rPr>
        <sz val="8"/>
        <rFont val="Arial"/>
        <family val="2"/>
      </rPr>
      <t>Índice de Precios al Consumidor (2007 - 2014)</t>
    </r>
  </si>
  <si>
    <r>
      <t xml:space="preserve">Notas: </t>
    </r>
    <r>
      <rPr>
        <sz val="8"/>
        <color indexed="8"/>
        <rFont val="Arial"/>
        <family val="2"/>
      </rPr>
      <t>El índice de precios al consumidor es nacional urbano</t>
    </r>
  </si>
  <si>
    <t xml:space="preserve">            El valor del índice de precios al consumidor tiene base 2004</t>
  </si>
  <si>
    <t xml:space="preserve">            (*) Los valores anuales corresponden al índice de precios de diciembre de cada año</t>
  </si>
  <si>
    <r>
      <t>Fuente:</t>
    </r>
    <r>
      <rPr>
        <sz val="8"/>
        <rFont val="Arial"/>
        <family val="2"/>
      </rPr>
      <t xml:space="preserve"> Índice de Precios al Consumidor (2007 - 2014)</t>
    </r>
  </si>
  <si>
    <t xml:space="preserve">            (**) Son las agrupaciones que actualmente calcula el INEC, presentadas en su reporte de inflación mensual</t>
  </si>
  <si>
    <t xml:space="preserve">            El valor del índice de precios al consumidor tiene base 2004 </t>
  </si>
  <si>
    <t xml:space="preserve">           (*) Los valores anuales corresponden al índice de precios de diciembre de cada año</t>
  </si>
  <si>
    <t>ÍNDICE NACIONAL DE PRECIOS AL CONSUMIDOR POR REGIONES, CIUDADES Y DIVISIÓN DEL CONSUMO, AÑO 2014*</t>
  </si>
  <si>
    <r>
      <t xml:space="preserve">Fuente: </t>
    </r>
    <r>
      <rPr>
        <sz val="8"/>
        <rFont val="Arial"/>
        <family val="2"/>
      </rPr>
      <t>Índice de Precios al Consumidor (2014)</t>
    </r>
  </si>
  <si>
    <r>
      <t>Notas:</t>
    </r>
    <r>
      <rPr>
        <sz val="8"/>
        <color indexed="8"/>
        <rFont val="Arial"/>
        <family val="2"/>
      </rPr>
      <t xml:space="preserve"> El índice de precios al consumidor es nacional urbano</t>
    </r>
  </si>
  <si>
    <t xml:space="preserve">           (*) Los valores corresponden al índice de precios de diciembre de 2014</t>
  </si>
  <si>
    <r>
      <t xml:space="preserve">Fuente: </t>
    </r>
    <r>
      <rPr>
        <sz val="8"/>
        <rFont val="Arial"/>
        <family val="2"/>
      </rPr>
      <t>Índice de Precios al Consumidor empalmado (2007 - 2014)</t>
    </r>
  </si>
  <si>
    <t xml:space="preserve">            El valor del índice de precios al consumidor empalmado tiene base 2014</t>
  </si>
  <si>
    <t xml:space="preserve">            (*) Los valores anuales corresponden al índice de precios empalmado de diciembre de cada año</t>
  </si>
  <si>
    <r>
      <t xml:space="preserve">Fuente: </t>
    </r>
    <r>
      <rPr>
        <sz val="8"/>
        <rFont val="Arial"/>
        <family val="2"/>
      </rPr>
      <t>Canasta Familiar Básica (2007 - 2014)</t>
    </r>
  </si>
  <si>
    <r>
      <t>Notas:</t>
    </r>
    <r>
      <rPr>
        <sz val="8"/>
        <color indexed="8"/>
        <rFont val="Arial"/>
        <family val="2"/>
      </rPr>
      <t xml:space="preserve"> (1) El valor de la canasta familiar básica corresponde a la base noviembre 1982</t>
    </r>
  </si>
  <si>
    <t xml:space="preserve">            (2) El ingreso familiar corresponde a un hogar tipo de cuatro miembros con 1.60 perceptores de la Remuneración Básica Unificada</t>
  </si>
  <si>
    <t xml:space="preserve">            (*) Los valores anuales corresponden al valor de la canasta familiar básica de diciembre de cada año</t>
  </si>
  <si>
    <r>
      <t xml:space="preserve">Fuente: </t>
    </r>
    <r>
      <rPr>
        <sz val="8"/>
        <rFont val="Arial"/>
        <family val="2"/>
      </rPr>
      <t>Canasta Familiar Vital (2007 - 2014)</t>
    </r>
  </si>
  <si>
    <r>
      <t>Notas:</t>
    </r>
    <r>
      <rPr>
        <sz val="8"/>
        <rFont val="Arial"/>
        <family val="2"/>
      </rPr>
      <t xml:space="preserve"> (1) El valor de la canasta familiar vital corresponde a la base 2007</t>
    </r>
  </si>
  <si>
    <t xml:space="preserve">            (2) El ingreso familiar con un hogar tipo de cuatro miembros con 1.60 perceptores de la Remuneración Básica Unificada</t>
  </si>
  <si>
    <t xml:space="preserve">            (*) Los valores anuales corresponden al valor de la canasta familiar vital de diciembre de cada año</t>
  </si>
  <si>
    <r>
      <t xml:space="preserve">Fuente: </t>
    </r>
    <r>
      <rPr>
        <sz val="8"/>
        <rFont val="Arial"/>
        <family val="2"/>
      </rPr>
      <t>Índice de Precios al Productor (2007 - 2014)</t>
    </r>
  </si>
  <si>
    <r>
      <t xml:space="preserve">Notas: </t>
    </r>
    <r>
      <rPr>
        <sz val="8"/>
        <color indexed="8"/>
        <rFont val="Arial"/>
        <family val="2"/>
      </rPr>
      <t>(*) Los valores anuales corresponden al índice de precios de diciembre de cada año</t>
    </r>
  </si>
  <si>
    <r>
      <t xml:space="preserve">Fuente: </t>
    </r>
    <r>
      <rPr>
        <sz val="8"/>
        <rFont val="Arial"/>
        <family val="2"/>
      </rPr>
      <t xml:space="preserve"> Índice de Precios al Productor (2007 - 2014)</t>
    </r>
  </si>
  <si>
    <r>
      <t>Notas:</t>
    </r>
    <r>
      <rPr>
        <sz val="8"/>
        <color indexed="8"/>
        <rFont val="Arial"/>
        <family val="2"/>
      </rPr>
      <t xml:space="preserve"> (*) Los valores anuales corresponden al valor del índice de precios de diciembre de cada año</t>
    </r>
  </si>
  <si>
    <r>
      <t xml:space="preserve">Fuente: </t>
    </r>
    <r>
      <rPr>
        <sz val="8"/>
        <rFont val="Arial"/>
        <family val="2"/>
      </rPr>
      <t>Índices de la Producción Industrial (2007 - 2014)</t>
    </r>
  </si>
  <si>
    <r>
      <t>Notas:</t>
    </r>
    <r>
      <rPr>
        <sz val="8"/>
        <color indexed="8"/>
        <rFont val="Arial"/>
        <family val="2"/>
      </rPr>
      <t xml:space="preserve"> El valor del índice de volumen industrial corresponde a la base 2003</t>
    </r>
  </si>
  <si>
    <t xml:space="preserve">            (*) Los valores anuales corresponden al índice de diciembre de cada año</t>
  </si>
  <si>
    <r>
      <t>Fuente:</t>
    </r>
    <r>
      <rPr>
        <sz val="8"/>
        <rFont val="Arial"/>
        <family val="2"/>
      </rPr>
      <t xml:space="preserve"> Índices de la Producción Industrial (2007 - 2014)</t>
    </r>
  </si>
  <si>
    <r>
      <t xml:space="preserve">Notas: </t>
    </r>
    <r>
      <rPr>
        <sz val="8"/>
        <color indexed="8"/>
        <rFont val="Arial"/>
        <family val="2"/>
      </rPr>
      <t>El valor del índice de empleo, remuneraciones y horas trabajadas (IER) corresponde a la base 2003</t>
    </r>
  </si>
  <si>
    <r>
      <t>Fuente:</t>
    </r>
    <r>
      <rPr>
        <sz val="8"/>
        <rFont val="Arial"/>
        <family val="2"/>
      </rPr>
      <t xml:space="preserve"> Índice de Nivel de Actividad Registrada, Índice de Brechas de Intermediación e Índice de Precios de la Construcción (2007 - 2014) </t>
    </r>
  </si>
  <si>
    <r>
      <t>Notas:</t>
    </r>
    <r>
      <rPr>
        <sz val="8"/>
        <color indexed="8"/>
        <rFont val="Arial"/>
        <family val="2"/>
      </rPr>
      <t xml:space="preserve"> (*) Los valores anuales corresponden al índice de diciembre de cada año</t>
    </r>
  </si>
  <si>
    <t xml:space="preserve">             (**) Último mes publicado</t>
  </si>
  <si>
    <t xml:space="preserve">             (1) Mide el comportamiento mensual de ventas declaradas por los contribuyentes especiales del IVA. Base 2002=100</t>
  </si>
  <si>
    <t xml:space="preserve">             (2) Mide el comportamiento de las brechas mensuales que se registran entre los precios medios del consumidor con respecto a los del productor. Base diciembre 2004=100</t>
  </si>
  <si>
    <t xml:space="preserve">             (3) Mide los cambios mensuales en los precios productor e importador de los materiales, equipo y maquinaria de la construcción. (Índice requerido por la Ley Orgánica del Sistema Nacional de Contratación Pública). Base 2000=100</t>
  </si>
  <si>
    <r>
      <t>Fuente:</t>
    </r>
    <r>
      <rPr>
        <sz val="8"/>
        <rFont val="Arial"/>
        <family val="2"/>
      </rPr>
      <t xml:space="preserve"> Índice de Actividad Económica Registrada (2007 - 2014).  Base 2002=100</t>
    </r>
  </si>
  <si>
    <t xml:space="preserve">                   (**) También incluye reparación de vehículos automotores, motocicletas, efectos personales y enseres domésticos</t>
  </si>
  <si>
    <t xml:space="preserve">                   (***) También incluye planes de seguridad social de afiliación obligatoria</t>
  </si>
  <si>
    <t xml:space="preserve">                   (****) Último mes publicado</t>
  </si>
  <si>
    <r>
      <t>Fuente:</t>
    </r>
    <r>
      <rPr>
        <sz val="8"/>
        <rFont val="Arial"/>
        <family val="2"/>
      </rPr>
      <t xml:space="preserve"> Encuestas de Servicios, Manufactura,  Minería y Comercio (2007 -2010)</t>
    </r>
  </si>
  <si>
    <t xml:space="preserve">              * Encuesta Exhaustiva 2011, II Fase del Censo Económico</t>
  </si>
  <si>
    <r>
      <t xml:space="preserve">Notas: </t>
    </r>
    <r>
      <rPr>
        <sz val="8"/>
        <color indexed="8"/>
        <rFont val="Arial"/>
        <family val="2"/>
      </rPr>
      <t xml:space="preserve"> ** Sector no estudiado en ese año</t>
    </r>
  </si>
  <si>
    <t xml:space="preserve">             (2) Valores en miles de dólares</t>
  </si>
  <si>
    <t xml:space="preserve">               (1) Valores en miles de dólares</t>
  </si>
  <si>
    <r>
      <t xml:space="preserve">Fuente: </t>
    </r>
    <r>
      <rPr>
        <sz val="8"/>
        <rFont val="Arial"/>
        <family val="2"/>
      </rPr>
      <t>Encuesta de edificaciones 2013</t>
    </r>
  </si>
  <si>
    <t>NÚMERO DE EMPRESAS POR PROVINCIA Y PARTICIPACIÓN NACIONAL, AÑO 2013</t>
  </si>
  <si>
    <t>NÚMERO DE EMPRESAS POR SECTOR ECONÓMICO Y PARTICIPACIÓN NACIONAL, AÑO 2013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</si>
  <si>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INEC - Directorio de Empresas y Establecimientos 2013</t>
    </r>
  </si>
  <si>
    <r>
      <rPr>
        <b/>
        <sz val="8"/>
        <color indexed="8"/>
        <rFont val="Calibri"/>
        <family val="2"/>
      </rPr>
      <t>Fuente:</t>
    </r>
    <r>
      <rPr>
        <sz val="8"/>
        <color indexed="8"/>
        <rFont val="Calibri"/>
        <family val="2"/>
      </rPr>
      <t xml:space="preserve"> INEC - Directorio de Empresas y Establecimientos 2013</t>
    </r>
  </si>
  <si>
    <t>CLASIFICACIÓN DE LA EMPRESA SEGÚN TAMAÑO, AÑO 2013</t>
  </si>
  <si>
    <t>PEQUEÑAS, MEDIANAS Y GRANDES EMPRESAS AÑO 2013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</si>
  <si>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INEC - Directorio de Empresas y Establecimientos 2013</t>
    </r>
  </si>
  <si>
    <r>
      <rPr>
        <b/>
        <sz val="8"/>
        <color indexed="8"/>
        <rFont val="Calibri"/>
        <family val="2"/>
      </rPr>
      <t xml:space="preserve">Fuente: </t>
    </r>
    <r>
      <rPr>
        <sz val="8"/>
        <color indexed="8"/>
        <rFont val="Calibri"/>
        <family val="2"/>
      </rPr>
      <t>INEC - Directorio de Empresas y Establecimientos 2013</t>
    </r>
  </si>
  <si>
    <r>
      <t xml:space="preserve">Fuente: </t>
    </r>
    <r>
      <rPr>
        <sz val="8"/>
        <color indexed="8"/>
        <rFont val="Arial"/>
        <family val="2"/>
      </rPr>
      <t>Encuesta de Información Ambiental Económica en Empresas 2011-2013</t>
    </r>
  </si>
  <si>
    <r>
      <rPr>
        <b/>
        <sz val="8"/>
        <rFont val="Arial"/>
        <family val="2"/>
      </rPr>
      <t xml:space="preserve">Nota:    </t>
    </r>
    <r>
      <rPr>
        <sz val="8"/>
        <rFont val="Arial"/>
        <family val="2"/>
      </rPr>
      <t>(1) La información de los años anteriores al 2011 no es comparable por cambio de metodología</t>
    </r>
  </si>
  <si>
    <r>
      <t>2013</t>
    </r>
    <r>
      <rPr>
        <b/>
        <vertAlign val="superscript"/>
        <sz val="11"/>
        <color indexed="8"/>
        <rFont val="Arial"/>
        <family val="2"/>
      </rPr>
      <t>(3)</t>
    </r>
  </si>
  <si>
    <r>
      <t xml:space="preserve">Fuente: </t>
    </r>
    <r>
      <rPr>
        <sz val="8"/>
        <color indexed="8"/>
        <rFont val="Arial"/>
        <family val="2"/>
      </rPr>
      <t>Censo de Información Ambiental Económica en Gobiernos Autónomos Descentralizados Municipales</t>
    </r>
  </si>
  <si>
    <r>
      <rPr>
        <b/>
        <sz val="8"/>
        <rFont val="Arial"/>
        <family val="2"/>
      </rPr>
      <t xml:space="preserve">Nota: * </t>
    </r>
    <r>
      <rPr>
        <sz val="8"/>
        <rFont val="Arial"/>
        <family val="2"/>
      </rPr>
      <t>No existe esta información para el año 2011</t>
    </r>
  </si>
  <si>
    <t>(1) La información presentada corresponde a Municipios que llevan un registro de recolección de aguas residuales</t>
  </si>
  <si>
    <t>(2) Se consideran municipios con registro tanto en 2012 como en 2013</t>
  </si>
  <si>
    <r>
      <t xml:space="preserve">Nota: </t>
    </r>
    <r>
      <rPr>
        <sz val="8"/>
        <color indexed="8"/>
        <rFont val="Arial"/>
        <family val="2"/>
      </rPr>
      <t xml:space="preserve">   (1) Se considera chatarra a fundición de hierro o acero así como lingotes de chatarra hierro o acero</t>
    </r>
  </si>
  <si>
    <t xml:space="preserve"> HOGARES QUE UTILIZAN FUENTES DE ENERGÍA RENOVABLE POR PROVINCIA, AÑO 2010</t>
  </si>
  <si>
    <r>
      <t xml:space="preserve">Fuente: </t>
    </r>
    <r>
      <rPr>
        <sz val="8"/>
        <color indexed="8"/>
        <rFont val="Arial"/>
        <family val="2"/>
      </rPr>
      <t xml:space="preserve">Censo de Población y Vivienda 2010 
               </t>
    </r>
  </si>
  <si>
    <r>
      <t xml:space="preserve">Nota: </t>
    </r>
    <r>
      <rPr>
        <sz val="8"/>
        <color indexed="8"/>
        <rFont val="Arial"/>
        <family val="2"/>
      </rPr>
      <t>La información presentada en tasas se calculó en relación al número total de hogares para cada caso específico</t>
    </r>
  </si>
  <si>
    <t>(1) Se considera vector al  transmisor de una enfermedad, por picadura o mordedura</t>
  </si>
  <si>
    <t>(2) No se registraron casos de mortalidad de enfermedades relacionadas con el ambiente para la región Insular</t>
  </si>
  <si>
    <r>
      <t xml:space="preserve"> ÍNDICE VERDE URBANO SEGÚN PROVINCIA, AÑO 2012 </t>
    </r>
    <r>
      <rPr>
        <b/>
        <vertAlign val="superscript"/>
        <sz val="11"/>
        <rFont val="Arial"/>
        <family val="2"/>
      </rPr>
      <t>(1)</t>
    </r>
  </si>
  <si>
    <r>
      <t>2014</t>
    </r>
    <r>
      <rPr>
        <b/>
        <vertAlign val="superscript"/>
        <sz val="11"/>
        <rFont val="Arial"/>
        <family val="2"/>
      </rPr>
      <t>(1)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</si>
  <si>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ENEMDU – Módulo Buenas Prácticas Ambientales</t>
    </r>
  </si>
  <si>
    <r>
      <t xml:space="preserve">2014 </t>
    </r>
    <r>
      <rPr>
        <b/>
        <vertAlign val="superscript"/>
        <sz val="11"/>
        <rFont val="Arial"/>
        <family val="2"/>
      </rPr>
      <t>(2)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</si>
  <si>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 (1)  Los datos que se presentan son con fines informativos, mas no son comparables entre años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</si>
  <si>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 (1) Se refiere a las catástrofes provocadas por actividades realizadas por el hombre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</si>
  <si>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de Relaciones Familiares y Violencia de Género - ERFVCM 2011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</si>
  <si>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(1) La poblacion de referencia son todas las mujeres 15 años y más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</si>
  <si>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Encuesta Nacional de Uso del Tiempo - EUT 2012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</si>
  <si>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>(1) La población investigada es el conjunto de los ocupados de 12 años y más</t>
    </r>
  </si>
  <si>
    <t xml:space="preserve"> (2) El tiempo total promedio corresponde al tiempo agregado de trabajo remunerado y no remunerado</t>
  </si>
  <si>
    <t xml:space="preserve"> (3) Las categorias ninguno y centro de alfabetización de la variable "Nivel de Instrucción" se omiten debido a que los datos no son representativos</t>
  </si>
  <si>
    <t xml:space="preserve"> (2) El tiempo total promedio de trabajo no remunarado corresponde al tiempo agregado de las actividades no remuneradas</t>
  </si>
  <si>
    <t xml:space="preserve"> (2) El tiempo total promedio de actividades personales corresponde al tiempo agregado de las distintas actividades desglosadas</t>
  </si>
  <si>
    <t xml:space="preserve"> (4) Dato no representativo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</si>
  <si>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Encuesta Nacional de Empleo, Desempleo y Subempleo - ENEMDU</t>
    </r>
  </si>
  <si>
    <r>
      <t xml:space="preserve">Fuente: </t>
    </r>
    <r>
      <rPr>
        <sz val="8"/>
        <color indexed="8"/>
        <rFont val="Arial"/>
        <family val="2"/>
      </rPr>
      <t>Banco Central del Ecuador 2007 - 2010</t>
    </r>
  </si>
  <si>
    <r>
      <t xml:space="preserve">Fuente: </t>
    </r>
    <r>
      <rPr>
        <sz val="8"/>
        <color indexed="8"/>
        <rFont val="Arial"/>
        <family val="2"/>
      </rPr>
      <t>INEC 2014</t>
    </r>
  </si>
  <si>
    <r>
      <rPr>
        <b/>
        <i/>
        <sz val="8"/>
        <color indexed="9"/>
        <rFont val="Arial"/>
        <family val="2"/>
      </rPr>
      <t>Fuente:</t>
    </r>
    <r>
      <rPr>
        <sz val="8"/>
        <rFont val="Arial"/>
        <family val="2"/>
      </rPr>
      <t>Banco Central del Ecuador 2007 - 2010</t>
    </r>
  </si>
  <si>
    <r>
      <rPr>
        <b/>
        <sz val="8"/>
        <color indexed="9"/>
        <rFont val="Arial"/>
        <family val="2"/>
      </rPr>
      <t xml:space="preserve"> Fuente:</t>
    </r>
    <r>
      <rPr>
        <sz val="8"/>
        <rFont val="Arial"/>
        <family val="2"/>
      </rPr>
      <t>Banco Central del Ecuador 2007 - 2010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</si>
  <si>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INEC 2014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</si>
  <si>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INEC - SENESCYT Encuesta de Actividades de Ciencia y Tecnología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</si>
  <si>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INEC- SENESCYT Encuesta de Actividades de Ciencia y Tecnología, Banco Central del Ecuador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</si>
  <si>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INEC- SENESCYT Encuestas de Actividades de Ciencia y Tecnología, e Innovación encuesta, ENEMDU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</si>
  <si>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INEC - SENESCYT Encuesta de Actividades de Ciencia y Tecnología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</si>
  <si>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INEC - SENESCYT Encuesta de Actividades de Ciencia y Tecnología</t>
    </r>
  </si>
  <si>
    <t>DENUNCIAS DE DELITOS DE MAYOR INCIDENCIA A NIVEL NACIONAL, TOTALES Y VARIACIONES PORCENTUALES, DE ABRIL 2012 A DICIEMBRE 2013</t>
  </si>
  <si>
    <t>NÚMERO DE DENUNCIAS 
2012</t>
  </si>
  <si>
    <t>NÚMERO DE DENUNCIAS
2013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</si>
  <si>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Fiscalía General del Estado - Registros administrativos de denunacias receptados en el Sistema Integrado de Administración de Fiscalías (SIAF)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</si>
  <si>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(1) Información con corte al 17 de Febrero 2014</t>
    </r>
  </si>
  <si>
    <t>(2) Información disponible a partir de abril de 2012 debido a que desde esta fecha las denuncias presentadas en Fiscalía constituyen fuente oficial</t>
  </si>
  <si>
    <t xml:space="preserve">DENUNCIAS DE DELITOS DE MAYOR INCIDENCIA A NIVEL NACIONAL Y POR PROVINCIA, PERIODO ABRIL 2012 - DICIEMBRE 2013 </t>
  </si>
  <si>
    <r>
      <rPr>
        <b/>
        <sz val="8"/>
        <color indexed="8"/>
        <rFont val="Times New Roman"/>
        <family val="1"/>
      </rPr>
      <t>Fuente</t>
    </r>
    <r>
      <rPr>
        <sz val="8"/>
        <color indexed="8"/>
        <rFont val="Times New Roman"/>
        <family val="1"/>
      </rPr>
      <t>: Fiscalía General del Estado - Registros administrativos de denunacias receptados en el Sistema Integrado de Administración de Fiscalías (SIAF)</t>
    </r>
  </si>
  <si>
    <r>
      <rPr>
        <b/>
        <sz val="8"/>
        <color indexed="8"/>
        <rFont val="Times New Roman"/>
        <family val="1"/>
      </rPr>
      <t xml:space="preserve">Notas: </t>
    </r>
    <r>
      <rPr>
        <sz val="8"/>
        <color indexed="8"/>
        <rFont val="Times New Roman"/>
        <family val="1"/>
      </rPr>
      <t xml:space="preserve"> (1) Información con corte al 17 de Febrero 2014</t>
    </r>
  </si>
  <si>
    <t xml:space="preserve">PROYECCIÓN DE LA POBLACIÓN SEGÚN PROVINCIA POR GRUPOS ETARIOS, AÑO 2013 </t>
  </si>
  <si>
    <t xml:space="preserve">            (**) Índice sólo nacional. Base 1995=100</t>
  </si>
  <si>
    <t>(4)  La información correspondiente a volumen de aguas residuales pasó por una nueva recoleción de información en los GADS Municipales</t>
  </si>
  <si>
    <t>(2)  La información correspondiente a residuos tratados pasó por una nueva recoleción de información en los GADS Municipales</t>
  </si>
  <si>
    <t xml:space="preserve">PROYECCIÓN DE LA POBLACIÓN SEGÚN PROVINCIA POR GRUPOS ETARIOS, AÑO 2020 </t>
  </si>
  <si>
    <t>INDICADORES DEMOGRÁFICOS 
BOLÍVAR</t>
  </si>
  <si>
    <t>INDICADORES DEMOGRÁFICOS 
ZAMORA CHINCHIPE</t>
  </si>
  <si>
    <t>30 AÑOS Y MÁS</t>
  </si>
  <si>
    <t xml:space="preserve">     </t>
  </si>
  <si>
    <t xml:space="preserve">            </t>
  </si>
  <si>
    <t xml:space="preserve">DE 65 AÑOS Y MÁS </t>
  </si>
  <si>
    <t>CIUDAD AUTO-REPRESENTADA</t>
  </si>
  <si>
    <t>COMUNICACIO-NES</t>
  </si>
  <si>
    <r>
      <t xml:space="preserve">INGRESO FAMILIAR </t>
    </r>
    <r>
      <rPr>
        <vertAlign val="superscript"/>
        <sz val="11"/>
        <rFont val="Arial"/>
        <family val="2"/>
      </rPr>
      <t>(2)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(EN DÓLARES)</t>
    </r>
    <r>
      <rPr>
        <b/>
        <sz val="11"/>
        <rFont val="Arial"/>
        <family val="2"/>
      </rPr>
      <t xml:space="preserve">
</t>
    </r>
  </si>
  <si>
    <t xml:space="preserve">REGIÓN INSULAR </t>
  </si>
  <si>
    <t>HOMBRES ECUATORIANOS</t>
  </si>
  <si>
    <t xml:space="preserve"> (EN ABSOLUTOS Y TASAS)</t>
  </si>
  <si>
    <t xml:space="preserve">DEFUNCIONES HOSPITALARIAS </t>
  </si>
  <si>
    <t xml:space="preserve"> (EN ABSOLUTOS Y EN TASAS)</t>
  </si>
  <si>
    <t>(2) La tasa de defunciones hospitalarias se calcula por cada 1.000 habitantes.</t>
  </si>
  <si>
    <t xml:space="preserve">(4) Corresponden a las camas realmente instaladas en el hospital en condiciones de uso para la atención de pacientes hospitalizados, independientemente de que estén o no ocupadas
     </t>
  </si>
  <si>
    <t xml:space="preserve">NÚMERO DE PROFESIONALES MÉDICOS  </t>
  </si>
  <si>
    <t xml:space="preserve">  AUX. DE ENFERMERÍA</t>
  </si>
  <si>
    <t xml:space="preserve">ENFERMERAS </t>
  </si>
  <si>
    <t>AUX. DE ENFERMERÍA</t>
  </si>
  <si>
    <r>
      <t xml:space="preserve">TASA DE PROFESIONALES MÉDICOS </t>
    </r>
    <r>
      <rPr>
        <vertAlign val="superscript"/>
        <sz val="10"/>
        <color indexed="8"/>
        <rFont val="Arial"/>
        <family val="2"/>
      </rPr>
      <t>(2)</t>
    </r>
  </si>
  <si>
    <t>(EN ABSOLUTOS Y EN TASAS)</t>
  </si>
  <si>
    <t>FABRICACIÓN DE PAPEL Y DE PRODUCTOS DE PAPEL</t>
  </si>
  <si>
    <t>IMPRESIÓN Y REPRODUCCIÓN DE GRABACIONES</t>
  </si>
  <si>
    <t>FABRICACIÓN DE COQUE Y DE PRODUCTOS DE LA REFINACIÓN DEL PETRÓLEO</t>
  </si>
  <si>
    <t>FABRICACIÓN DE CUEROS Y PRODUCTOS CONEXOS</t>
  </si>
  <si>
    <t>OTRAS INDUSTRIAS MANUFACTURERAS</t>
  </si>
  <si>
    <t>PRODUCCIÓN DE MADERA Y FABRICACIÓN DE PRODUCTOS DE MADERA Y CORCHO, EXCEPTO MUEBLES; FABRICACIÓN DE ARTÍCULOS DE PAJA Y DE MATERIALES TRENZABLES</t>
  </si>
  <si>
    <r>
      <t>SUPERF. TOTAL DEL TERRENO EN m</t>
    </r>
    <r>
      <rPr>
        <b/>
        <vertAlign val="superscript"/>
        <sz val="11"/>
        <color theme="1"/>
        <rFont val="Arial"/>
        <family val="2"/>
      </rPr>
      <t>2</t>
    </r>
  </si>
  <si>
    <t xml:space="preserve"> EVOLUCIÓN VENTAS TOTALES, NACIONALES Y EXPORTACIONES EN EL PERIODO 2009 - 2013</t>
  </si>
  <si>
    <t>EVOLUCIÓN DEL TOTAL DE PERSONAS AFILIADAS, PERIODO 2006 – 2013</t>
  </si>
  <si>
    <r>
      <t>Fuente:</t>
    </r>
    <r>
      <rPr>
        <sz val="8"/>
        <color indexed="8"/>
        <rFont val="Arial"/>
        <family val="2"/>
      </rPr>
      <t xml:space="preserve"> Producción de Energía Eléctrica -  Agencia de Regulación y Control de Electricidad (ARCONEL)  </t>
    </r>
  </si>
  <si>
    <r>
      <t xml:space="preserve"> PROPORCIÓN DE EMPRESAS CON CAPTACIÓN DE AGUA SEGÚN ACTIVIDAD PRINCIPAL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, PERIODO 2011-2013 </t>
    </r>
  </si>
  <si>
    <t>(3) La COOTAD 2012 establece que los gobiernos autónomos municipales paulatinamente deberán llevar un registro de aguas residuales recolectadas</t>
  </si>
  <si>
    <t xml:space="preserve"> (3) Las categorías Ninguno y Centro de Alfabetización de la variable "Nivel de Instrucción" se omiten debido a que los datos no son representativos</t>
  </si>
  <si>
    <r>
      <t>UTILIZAN INTERNET</t>
    </r>
    <r>
      <rPr>
        <b/>
        <vertAlign val="superscript"/>
        <sz val="11"/>
        <rFont val="Arial"/>
        <family val="2"/>
      </rPr>
      <t>(3)</t>
    </r>
  </si>
  <si>
    <r>
      <t>FRECUENCIA DE USO INTERNET</t>
    </r>
    <r>
      <rPr>
        <b/>
        <vertAlign val="superscript"/>
        <sz val="11"/>
        <rFont val="Arial"/>
        <family val="2"/>
      </rPr>
      <t>(4)</t>
    </r>
  </si>
  <si>
    <t>PERSONAS QUE HAN UTILIZADO INTERNET</t>
  </si>
  <si>
    <t>SANTO DOMINGO DE LOS TSÀCHILAS</t>
  </si>
  <si>
    <t>PROYECCIÓN POBLACIÓN SEGÚN GRUPOS ETARIOS POR SEXO A NIVEL NACIONAL, PERIODO 2010 - 2020</t>
  </si>
  <si>
    <t xml:space="preserve">PROYECCIÓN POBLACIÓN SEGÚN GRUPOS ETARIOS POR SEXO A NIVEL URBANO, PERIODO 2010 - 2020  </t>
  </si>
  <si>
    <t>PROYECCIÓN POBLACIÓN SEGÚN GRUPOS ETARIOS POR SEXO A NIVEL RURAL, PERIODO 2010 - 2020</t>
  </si>
  <si>
    <t xml:space="preserve">ESTRUCTURA DE LA POBLACIÓN TOTAL Y DE LA POBLACIÓN EN EDAD DE TRABAJAR A NIVEL NACIONAL, PERIODO 2007 - 2014 </t>
  </si>
  <si>
    <t xml:space="preserve">ESTRUCTURA DE LA POBLACIÓN TOTAL Y DE LA POBLACIÓN EN EDAD DE TRABAJAR A NIVEL URBANA, PERIODO 2007 - 2014 </t>
  </si>
  <si>
    <t>ESTRUCTURA DE LA POBLACIÓN TOTAL Y DE LA POBLACIÓN EN EDAD DE TRABAJAR A NIVEL RURAL, PERIODO 2007 - 2014</t>
  </si>
  <si>
    <t xml:space="preserve">ESTRUCTURA DE LA POBLACIÓN ECONÓMICAMENTE ACTIVA NACIONAL, PERIODO 2007 - 2014 </t>
  </si>
  <si>
    <t xml:space="preserve">ESTRUCTURA DE LA POBLACIÓN ECONÓMICAMENTE ACTIVA URBANA, PERIODO 2007 - 2014 </t>
  </si>
  <si>
    <t xml:space="preserve"> ESTRUCTURA DE LA POBLACIÓN ECONÓMICAMENTE ACTIVA RURAL, PERIODO 2007 - 2014 </t>
  </si>
  <si>
    <t xml:space="preserve">CLASIFICACIÓN DE LA POBLACIÓN EMPLEADA NACIONAL SEGÚN CARACTERÍSTICAS DEL EMPLEO, PERIODO 2007 - 2014 </t>
  </si>
  <si>
    <t xml:space="preserve">CLASIFICACIÓN DE LA POBLACIÓN EMPLEADA URBANA SEGÚN CARACTERÍSTICAS DEL EMPLEO, PERIODO 2007 - 2014 </t>
  </si>
  <si>
    <t xml:space="preserve">CLASIFICACIÓN DE LA POBLACIÓN EMPLEADA RURAL SEGÚN CARACTERÍSTICAS DEL EMPLEO, PERIODO 2007 - 2014 </t>
  </si>
  <si>
    <r>
      <t xml:space="preserve"> CLASIFICACIÓN DE LA POBLACIÓN EMPLEADA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NACIONAL SEGÚN RAMA DE ACTIVIDAD, PERIODO 2007 - 2014 </t>
    </r>
  </si>
  <si>
    <r>
      <t>CLASIFICACIÓN DE LA POBLACIÓN EMPLEADA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RURAL SEGÚN RAMA DE ACTIVIDAD, PERIODO 2007 - 2014 </t>
    </r>
  </si>
  <si>
    <t xml:space="preserve">CLASIFICACIÓN DE LA POBLACIÓN EMPLEADA NACIONAL SEGÚN TIPO DE CONTRATO Y TIEMPO DE TRABAJO, PERIODO 2007 - 2014 </t>
  </si>
  <si>
    <t xml:space="preserve">CLASIFICACIÓN DE LA POBLACIÓN EMPLEADA URBANA SEGÚN TIPO DE CONTRATO Y TIEMPO DE TRABAJO, PERIODO 2007 - 2014 </t>
  </si>
  <si>
    <t xml:space="preserve">CLASIFICACIÓN DE LA POBLACIÓN EMPLEADA RURAL SEGÚN TIPO DE CONTRATO Y TIEMPO DE TRABAJO, PERIODO 2007 - 2014 </t>
  </si>
  <si>
    <t xml:space="preserve">INGRESO LABORAL PROMEDIO DE LA POBLACIÓN EMPLEADA NACIONAL, PERIODO 2007 - 2014 </t>
  </si>
  <si>
    <t xml:space="preserve"> INGRESO LABORAL PROMEDIO DE LA POBLACIÓN EMPLEADA URBANA, PERIODO 2007 - 2014 </t>
  </si>
  <si>
    <t xml:space="preserve">INGRESO LABORAL POR HORA PROMEDIO DE LA POBLACIÓN EMPLEADA NACIONAL, PERIODO 2007 - 2014 </t>
  </si>
  <si>
    <t xml:space="preserve"> INGRESO LABORAL POR HORA PROMEDIO DE LA POBLACIÓN EMPLEADA URBANA, PERIODO 2007 - 2014 </t>
  </si>
  <si>
    <t xml:space="preserve">PROMEDIO DE HORAS TRABAJADAS DE LA POBLACIÓN EMPLEADA NACIONAL, PERIODO 2007 - 2014 </t>
  </si>
  <si>
    <t xml:space="preserve">PROMEDIO DE HORAS TRABAJADAS DE LA POBLACIÓN EMPLEADA URBANA, PERIODO 2007 - 2014 </t>
  </si>
  <si>
    <t xml:space="preserve">PROMEDIO DE HORAS TRABAJADAS DE LA POBLACIÓN EMPLEADA RURAL, PERIODO 2007 - 2014 </t>
  </si>
  <si>
    <t xml:space="preserve">TASA NETA DE MATRÍCULA POR NIVEL DE EDUCACIÓN, PERIODO 2007 - 2014 </t>
  </si>
  <si>
    <t>TASA NETA DE ASISTENCIA A NIVEL NACIONAL, PERÍODO 2007 - 2014</t>
  </si>
  <si>
    <t xml:space="preserve">TASA NETA DE ASISTENCIA A NIVEL URBANO, PERIODO 2007 - 2014 </t>
  </si>
  <si>
    <t xml:space="preserve">TASA NETA DE ASISTENCIA A NIVEL RURAL, PERIODO 2007 - 2014 </t>
  </si>
  <si>
    <t xml:space="preserve">ANALFABETISMO POR GRUPOS DE EDAD A NIVEL NACIONAL, PERIODO 2007 - 2014 </t>
  </si>
  <si>
    <t xml:space="preserve">ANALFABETISMO POR GRUPOS DE EDAD A NIVEL URBANO, PERIODO 2007 - 2014 </t>
  </si>
  <si>
    <t>ANALFABETISMO POR GRUPOS DE EDAD A NIVEL RURAL, PERIODO 2007 - 2014</t>
  </si>
  <si>
    <t xml:space="preserve"> INDICADORES DE POBREZA POR INGRESOS A NIVEL NACIONAL, PERÍODO 2007 - 2014</t>
  </si>
  <si>
    <t xml:space="preserve"> INDICADORES DE POBREZA POR INGRESOS A NIVEL URBANO, PERÍODO 2007 - 2014</t>
  </si>
  <si>
    <t>INDICADORES DE POBREZA POR INGRESOS A NIVEL RURAL, PERÍODO 2007 - 2014</t>
  </si>
  <si>
    <t xml:space="preserve"> INDICADORES DE DESIGUALDAD POR INGRESOS A NIVEL URBANO, PERIODO 2007 - 2014</t>
  </si>
  <si>
    <t xml:space="preserve"> INDICADORES DE DESIGUALDAD POR INGRESOS A NIVEL RURAL, PERIODO 2007 - 2014</t>
  </si>
  <si>
    <t>ÍNDICE NACIONAL DE PRECIOS AL CONSUMIDOR POR DIVISIONES, PERIODO 2007 - 2014</t>
  </si>
  <si>
    <t>ÍNDICE NACIONAL DE PRECIOS AL CONSUMIDOR POR AGREGADOS DESCRIPTIVOS DEL INEC, PERIODO 2007 - 2014</t>
  </si>
  <si>
    <t>ÍNDICE NACIONAL DE PRECIOS AL CONSUMIDOR POR REGIONES Y CIUDADES, PERIODO 2007 - 2014</t>
  </si>
  <si>
    <t>Δ% ACUMU-LADA</t>
  </si>
  <si>
    <t>SERIE EMPALMADA DEL ÍNDICE NACIONAL DE PRECIOS AL CONSUMIDOR POR DIVISIONES, PERIODO 2007 - 2014</t>
  </si>
  <si>
    <r>
      <t>CANASTA FAMILIAR BÁSICA</t>
    </r>
    <r>
      <rPr>
        <b/>
        <vertAlign val="superscript"/>
        <sz val="11"/>
        <rFont val="Arial"/>
        <family val="2"/>
      </rPr>
      <t>(1),</t>
    </r>
    <r>
      <rPr>
        <b/>
        <sz val="11"/>
        <rFont val="Arial"/>
        <family val="2"/>
      </rPr>
      <t xml:space="preserve"> PERIODO 2007 - 2014</t>
    </r>
  </si>
  <si>
    <r>
      <t>CANASTA FAMILIAR VITAL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>, PERIODO 2007 - 2014</t>
    </r>
  </si>
  <si>
    <t>ÍNDICE DE PRECIOS AL PRODUCTOR** SEGÚN SECCIONES DE LA CLASIFICACIÓN CENTRAL DE PRODUCTOS (CPC) - SÓLO NACIONAL, PERIODO 2007 - 2014</t>
  </si>
  <si>
    <t>ÍNDICE DE PRECIOS AL PRODUCTOR** SEGÚN LA CLASIFICACIÓN INTERNACIONAL INDUSTRIAL UNIFORME (CIIU 3) - SOLO NACIONAL, PERIODO 2007 - 2014</t>
  </si>
  <si>
    <t>ÍNDICES DE VOLUMEN INDUSTRIAL SEGÚN CLASIFICACIÓN CENTRAL DE PRODUCTOS (CPC), PERIODO 2007 - 2014</t>
  </si>
  <si>
    <t>ÍNDICE DE EMPLEO SEGÚN LA CLASIFICACIÓN INTERNACIONAL INDUSTRIAL UNIFORME (CIIU 3), PERIODO 2007 - 2014</t>
  </si>
  <si>
    <t>ÍNDICE DE REMUNERACIONES SEGÚN LA CLASIFICACIÓN INTERNACIONAL INDUSTRIAL UNIFORME (CIIU 3), PERIODO 2007 - 2014</t>
  </si>
  <si>
    <t>ÍNDICE DE HORAS TRABAJADAS SEGÚN LA CLASIFICACIÓN INTERNACIONAL INDUSTRIAL UNIFORME (CIIU 3), PERIODO 2007 - 2014</t>
  </si>
  <si>
    <t>ÍNDICE GENERAL DE LA ACTIVIDAD ECONÓMICA REGISTRADA, ÍNDICE DE BRECHAS DE LA INTERMEDIACIÓN E ÍNDICE GENERAL DE PRECIOS DE LA CONSTRUCCIÓN, PERIODO 2007 - 2014</t>
  </si>
  <si>
    <r>
      <t>ECONÓMICA REGISTRADA</t>
    </r>
    <r>
      <rPr>
        <vertAlign val="superscript"/>
        <sz val="11"/>
        <color indexed="8"/>
        <rFont val="Arial"/>
        <family val="2"/>
      </rPr>
      <t>(1)</t>
    </r>
    <r>
      <rPr>
        <sz val="11"/>
        <color indexed="8"/>
        <rFont val="Arial"/>
        <family val="2"/>
      </rPr>
      <t xml:space="preserve"> </t>
    </r>
  </si>
  <si>
    <r>
      <t>INTERMEDIACIÓN</t>
    </r>
    <r>
      <rPr>
        <vertAlign val="superscript"/>
        <sz val="11"/>
        <color indexed="8"/>
        <rFont val="Arial"/>
        <family val="2"/>
      </rPr>
      <t>(2)</t>
    </r>
  </si>
  <si>
    <r>
      <t>CONSTRUCCIÓN</t>
    </r>
    <r>
      <rPr>
        <vertAlign val="superscript"/>
        <sz val="11"/>
        <color indexed="8"/>
        <rFont val="Arial"/>
        <family val="2"/>
      </rPr>
      <t>(3)</t>
    </r>
  </si>
  <si>
    <t>ÍNDICES DE LA ACTIVIDAD ECONÓMICA REGISTRADA SEGÚN CLASIFICACIÓN INTERNACIONAL INDUSTRIAL UNIFORME (CIIU 3), PERIODO 2007 - 2014</t>
  </si>
  <si>
    <t>ADMINISTRACIÓN PÚBLICA Y DEFENSA***</t>
  </si>
  <si>
    <r>
      <t>REMUNERACIONES</t>
    </r>
    <r>
      <rPr>
        <b/>
        <vertAlign val="superscript"/>
        <sz val="11"/>
        <color indexed="8"/>
        <rFont val="Arial"/>
        <family val="2"/>
      </rPr>
      <t>(2)</t>
    </r>
  </si>
  <si>
    <r>
      <t>PRODUCCIÓN TOTAL</t>
    </r>
    <r>
      <rPr>
        <b/>
        <vertAlign val="superscript"/>
        <sz val="11"/>
        <color indexed="8"/>
        <rFont val="Arial"/>
        <family val="2"/>
      </rPr>
      <t>(2)</t>
    </r>
  </si>
  <si>
    <r>
      <t>CONSUMO INTERMEDIO</t>
    </r>
    <r>
      <rPr>
        <b/>
        <vertAlign val="superscript"/>
        <sz val="11"/>
        <color indexed="8"/>
        <rFont val="Arial"/>
        <family val="2"/>
      </rPr>
      <t>(2)</t>
    </r>
  </si>
  <si>
    <r>
      <t>VALOR AGREGADO A PRECIOS PRODUCTOR</t>
    </r>
    <r>
      <rPr>
        <b/>
        <vertAlign val="superscript"/>
        <sz val="11"/>
        <color indexed="8"/>
        <rFont val="Arial"/>
        <family val="2"/>
      </rPr>
      <t>(2)</t>
    </r>
  </si>
  <si>
    <r>
      <t>VARIACIÓN DE EXISTENCIAS</t>
    </r>
    <r>
      <rPr>
        <b/>
        <vertAlign val="superscript"/>
        <sz val="11"/>
        <color indexed="8"/>
        <rFont val="Arial"/>
        <family val="2"/>
      </rPr>
      <t>(2)</t>
    </r>
  </si>
  <si>
    <r>
      <t>REMUNERACIONES</t>
    </r>
    <r>
      <rPr>
        <b/>
        <vertAlign val="superscript"/>
        <sz val="11"/>
        <color indexed="8"/>
        <rFont val="Arial"/>
        <family val="2"/>
      </rPr>
      <t>(1)</t>
    </r>
  </si>
  <si>
    <r>
      <t>PRODUCCIÓN TOTAL</t>
    </r>
    <r>
      <rPr>
        <b/>
        <vertAlign val="superscript"/>
        <sz val="11"/>
        <color indexed="8"/>
        <rFont val="Arial"/>
        <family val="2"/>
      </rPr>
      <t>(1)</t>
    </r>
  </si>
  <si>
    <r>
      <t>CONSUMO INTERMEDIO</t>
    </r>
    <r>
      <rPr>
        <b/>
        <vertAlign val="superscript"/>
        <sz val="11"/>
        <color indexed="8"/>
        <rFont val="Arial"/>
        <family val="2"/>
      </rPr>
      <t>(1)</t>
    </r>
  </si>
  <si>
    <r>
      <t>VALOR AGREGADO A PRECIOS PRODUCTOR</t>
    </r>
    <r>
      <rPr>
        <b/>
        <vertAlign val="superscript"/>
        <sz val="11"/>
        <color indexed="8"/>
        <rFont val="Arial"/>
        <family val="2"/>
      </rPr>
      <t>(1)</t>
    </r>
  </si>
  <si>
    <r>
      <t>VARIACIÓN DE EXISTENCIAS</t>
    </r>
    <r>
      <rPr>
        <b/>
        <vertAlign val="superscript"/>
        <sz val="11"/>
        <color indexed="8"/>
        <rFont val="Arial"/>
        <family val="2"/>
      </rPr>
      <t>(1)</t>
    </r>
  </si>
  <si>
    <t>PERMISOS DE CONSTRUCCIÓN SEGÚN USO DE LA EDIFICACIÓN A NIVEL NACIONAL Y POR PROVINCIAS, PERIODO 2007 - 2013</t>
  </si>
  <si>
    <t xml:space="preserve"> SUPERFICIES SEMBRADAS POR TIPO DE SEMILLA UTILIZADA Y PRÁCTICA DE CULTIVO, SEGÚN CULTIVOS TRANSITORIOS, PERIODO 2007 - 2013</t>
  </si>
  <si>
    <t>MUNICIPIOS QUE LLEVAN REGISTRO DEL AGUA RESIDUAL RECOLECTADA SEGÚN REGIONES, PERIODO 2012 - 2013</t>
  </si>
  <si>
    <r>
      <t>RESIDUOS SÓLIDOS CLASIFICADOS Y TRATADOS POR MUNICIPIOS SEGÚN TIPO DE RESIDUO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>, PERIODO 2012 - 2013</t>
    </r>
  </si>
  <si>
    <t>CLASIFICACIÓN DE DESECHOS EN HOGARES, PERIODO 2010 - 2014</t>
  </si>
  <si>
    <t>PROPORCIÓN DE LA POBLACIÓN CON ACCESO A SERVICIOS BÁSICOS MEJORADOS, PERIODO 2007 - 2014</t>
  </si>
  <si>
    <t>PROPORCIÓN DE LA POBLACIÓN QUE UTILIZAN COMBUSTIBLES SÓLIDOS PARA COCINAR, PERIODO 2007 - 2014</t>
  </si>
  <si>
    <t xml:space="preserve"> PORCENTAJE DE PERSONAS QUE UTILIZAN COMPUTADORA,  NACIONAL, PERIODO 2007 - 2014</t>
  </si>
  <si>
    <t>PORCENTAJE DE PERSONAS QUE UTILIZAN COMPUTADORA POR ÁREA URBANA, PERIODO 2007 - 2014</t>
  </si>
  <si>
    <r>
      <t>PERIODO</t>
    </r>
    <r>
      <rPr>
        <vertAlign val="superscript"/>
        <sz val="11"/>
        <rFont val="Arial"/>
        <family val="2"/>
      </rPr>
      <t>(2)</t>
    </r>
  </si>
  <si>
    <r>
      <t>UTILIZAN COMPUTADORA</t>
    </r>
    <r>
      <rPr>
        <b/>
        <vertAlign val="superscript"/>
        <sz val="11"/>
        <rFont val="Arial"/>
        <family val="2"/>
      </rPr>
      <t>(3)</t>
    </r>
  </si>
  <si>
    <r>
      <t>GRUPO DE EDAD UTILIZAN COMPUTADORA</t>
    </r>
    <r>
      <rPr>
        <b/>
        <vertAlign val="superscript"/>
        <sz val="11"/>
        <color indexed="8"/>
        <rFont val="Arial"/>
        <family val="2"/>
      </rPr>
      <t>(4)</t>
    </r>
  </si>
  <si>
    <r>
      <t xml:space="preserve">    2007</t>
    </r>
    <r>
      <rPr>
        <vertAlign val="superscript"/>
        <sz val="11"/>
        <rFont val="Arial"/>
        <family val="2"/>
      </rPr>
      <t>(5)</t>
    </r>
  </si>
  <si>
    <t xml:space="preserve"> PORCENTAJE DE PERSONAS QUE UTILIZAN COMPUTADORA POR ÁREA RURAL, PERIODO 2007 - 2014</t>
  </si>
  <si>
    <t>PORCENTAJE  DE PERSONAS QUE HAN UTILIZADO INTERNET EN LOS ÚLTIMOS 12 MESES  NACIONAL, PERIODO 2007 - 2014</t>
  </si>
  <si>
    <r>
      <t>PERIODO</t>
    </r>
    <r>
      <rPr>
        <b/>
        <vertAlign val="superscript"/>
        <sz val="11"/>
        <rFont val="Arial"/>
        <family val="2"/>
      </rPr>
      <t>(2)</t>
    </r>
  </si>
  <si>
    <t>PORCENTAJE  DE PERSONAS QUE HAN UTILIZADO INTERNET EN LOS ÚLTIMOS 12 MESES POR ÁREA URBANA, PERIODO 2007 - 2014</t>
  </si>
  <si>
    <t>PORCENTAJE  DE PERSONAS QUE HAN UTILIZADO INTERNET EN LOS ÚLTIMOS 12 MESES  POR ÁREA RURAL, PERIODO 2007 - 2014</t>
  </si>
  <si>
    <t xml:space="preserve"> PORCENTAJE  DE PERSONAS ANALFABETAS DIGITALES Y CELULAR ACTIVADO, SMARTPHONE, NACIONAL, PERIODO 2007 - 2014</t>
  </si>
  <si>
    <r>
      <t>ANALFABETAS DIGITALES Y USO DE TELÉFONO CELULAR</t>
    </r>
    <r>
      <rPr>
        <b/>
        <vertAlign val="superscript"/>
        <sz val="11"/>
        <rFont val="Arial"/>
        <family val="2"/>
      </rPr>
      <t>(3)</t>
    </r>
  </si>
  <si>
    <r>
      <t xml:space="preserve">    2007</t>
    </r>
    <r>
      <rPr>
        <vertAlign val="superscript"/>
        <sz val="11"/>
        <rFont val="Arial"/>
        <family val="2"/>
      </rPr>
      <t>(4)</t>
    </r>
  </si>
  <si>
    <t>PORCENTAJE  DE PERSONAS ANALFABETAS DIGITALES Y CELULAR ACTIVADO, SMARTPHONE, URBANO, PERIODO 2007 - 2014</t>
  </si>
  <si>
    <t>PORCENTAJE  DE PERSONAS ANALFABETAS DIGITALES Y CELULAR ACTIVADO, SMARTPHONE, RURAL, PERIODO 2007 - 2014</t>
  </si>
  <si>
    <t>VARIACIÓN PORCENTUAL ANUAL 
2013 - 2012</t>
  </si>
  <si>
    <r>
      <t>DELITOS</t>
    </r>
    <r>
      <rPr>
        <b/>
        <vertAlign val="superscript"/>
        <sz val="11"/>
        <color indexed="8"/>
        <rFont val="Arial"/>
        <family val="2"/>
      </rPr>
      <t>(1),(2)</t>
    </r>
  </si>
  <si>
    <t>VARIACIÓN PORCENTUAL ACUMULADA
2013 - 2012</t>
  </si>
  <si>
    <t>2012 - 2013</t>
  </si>
  <si>
    <t>Tabla 3.3.15</t>
  </si>
  <si>
    <t>Tabla 3.3.16</t>
  </si>
  <si>
    <t>CERRAR LA LLAVE MIENTRAS SE CEPILLA LOS DIENTES</t>
  </si>
  <si>
    <t>DUCHARSE EN MENOS DE DIEZ MINUTOS</t>
  </si>
  <si>
    <t xml:space="preserve">CERRAR LA LLAVE MIENTRAS ENJABONA LOS PLATOS </t>
  </si>
  <si>
    <t>POBLACIÓN EXPANDIDA</t>
  </si>
  <si>
    <t>REGIÓN NATURAL DEL ECUADOR</t>
  </si>
  <si>
    <t>3,30</t>
  </si>
  <si>
    <t>ZONAS DE PLANIFICACIÓN</t>
  </si>
  <si>
    <t>REGIÓN 1</t>
  </si>
  <si>
    <t>REGIÓN 2</t>
  </si>
  <si>
    <t>5,33</t>
  </si>
  <si>
    <t>REGIÓN 3</t>
  </si>
  <si>
    <t>REGIÓN 4</t>
  </si>
  <si>
    <t>11,81</t>
  </si>
  <si>
    <t>REGIÓN 5</t>
  </si>
  <si>
    <t>REGIÓN 6</t>
  </si>
  <si>
    <t>DM GUAYAQUIL</t>
  </si>
  <si>
    <t>DM QUITO</t>
  </si>
  <si>
    <t>QUINTILES DE CONSUMO</t>
  </si>
  <si>
    <t>Se refiere a los hogares que disponen de red pública y tuberias dentro del hogar.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</si>
  <si>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Módulo de Información Ambiental ECV - 2014</t>
    </r>
  </si>
  <si>
    <t>APAGA LOS FOCOS AL SALIR DE LA HABITACIÓN</t>
  </si>
  <si>
    <t xml:space="preserve"> DESCONECTA APARATOS ELÉCTRICOS ANTES DE DORMIR</t>
  </si>
  <si>
    <t>EVITA INTRODUCIR ALIMENTOS CALIENTES AL REFRIGERADOR</t>
  </si>
  <si>
    <t>REGIÓN 7</t>
  </si>
  <si>
    <t xml:space="preserve">Se refiere a los hogares que disponen de energía electrica. 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</si>
  <si>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Módulo de Información Ambiental ECV - 2014</t>
    </r>
  </si>
  <si>
    <t xml:space="preserve">UNIDAD DE PRODUCCIÓN </t>
  </si>
  <si>
    <r>
      <t xml:space="preserve">FORMAL </t>
    </r>
    <r>
      <rPr>
        <b/>
        <vertAlign val="superscript"/>
        <sz val="11"/>
        <rFont val="Arial"/>
        <family val="2"/>
      </rPr>
      <t>(10)</t>
    </r>
  </si>
  <si>
    <r>
      <t xml:space="preserve">INFORMAL </t>
    </r>
    <r>
      <rPr>
        <b/>
        <vertAlign val="superscript"/>
        <sz val="11"/>
        <rFont val="Arial"/>
        <family val="2"/>
      </rPr>
      <t>(11)</t>
    </r>
  </si>
  <si>
    <r>
      <t xml:space="preserve">SERV. DOMÉSTICO </t>
    </r>
    <r>
      <rPr>
        <b/>
        <vertAlign val="superscript"/>
        <sz val="11"/>
        <rFont val="Arial"/>
        <family val="2"/>
      </rPr>
      <t>(12)</t>
    </r>
  </si>
  <si>
    <r>
      <t xml:space="preserve">NO CLASIFICADOS </t>
    </r>
    <r>
      <rPr>
        <b/>
        <vertAlign val="superscript"/>
        <sz val="11"/>
        <rFont val="Arial"/>
        <family val="2"/>
      </rPr>
      <t>(13)</t>
    </r>
  </si>
  <si>
    <r>
      <t xml:space="preserve">FORMAL </t>
    </r>
    <r>
      <rPr>
        <b/>
        <vertAlign val="superscript"/>
        <sz val="11"/>
        <rFont val="Arial"/>
        <family val="2"/>
      </rPr>
      <t>(11)</t>
    </r>
  </si>
  <si>
    <r>
      <t xml:space="preserve">INFORMAL </t>
    </r>
    <r>
      <rPr>
        <b/>
        <vertAlign val="superscript"/>
        <sz val="11"/>
        <rFont val="Arial"/>
        <family val="2"/>
      </rPr>
      <t>(12)</t>
    </r>
  </si>
  <si>
    <r>
      <t xml:space="preserve">SERV. DOMÉSTICO </t>
    </r>
    <r>
      <rPr>
        <b/>
        <vertAlign val="superscript"/>
        <sz val="11"/>
        <rFont val="Arial"/>
        <family val="2"/>
      </rPr>
      <t>(13)</t>
    </r>
  </si>
  <si>
    <r>
      <t xml:space="preserve">NO CLASIFICADOS </t>
    </r>
    <r>
      <rPr>
        <b/>
        <vertAlign val="superscript"/>
        <sz val="11"/>
        <rFont val="Arial"/>
        <family val="2"/>
      </rPr>
      <t>(14)</t>
    </r>
  </si>
  <si>
    <t xml:space="preserve">Tabla 3.2.1 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</si>
  <si>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 de Empleo, Desempleo y Subempleo ENEMDU – Módulo Buenas Prácticas     Ambientales</t>
    </r>
  </si>
  <si>
    <r>
      <t>PARTICIPACIÓN EN EL SECTOR</t>
    </r>
    <r>
      <rPr>
        <b/>
        <vertAlign val="superscript"/>
        <sz val="11"/>
        <rFont val="Arial"/>
        <family val="2"/>
      </rPr>
      <t>(7)</t>
    </r>
  </si>
  <si>
    <r>
      <t>CLASIFICACIÓN DE LA POBLACIÓN EMPLEADA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URBANA SEGÚN RAMA DE ACTIVIDAD, PERIODO 2007 - 2014 </t>
    </r>
  </si>
  <si>
    <t>(3) Corresponde al número de camas asignadas al establecimiento por la autoridad competente y que funcionan regularmente para la internación de pacientes en períodos de actividad normal.</t>
  </si>
  <si>
    <t>TRANSPORTE, ALMACENAMIENTO Y COMUNICACIONES</t>
  </si>
  <si>
    <t>Encuesta de Superficie y Producción Agropecuaria Continua (E.S.P.A.C.)</t>
  </si>
  <si>
    <t>Censo de Información Ambiental Económica en Gobiernos Autónomos Descentralizados Municipales</t>
  </si>
  <si>
    <t>HOGARES QUE AHORRAN AGUA POTABLE, PERIODO 2010 - 2013</t>
  </si>
  <si>
    <t>PERSONAS QUE REALIZAN PRÁCTICAS DE AHORRO DE AGUA, AÑO 2014</t>
  </si>
  <si>
    <t>Área</t>
  </si>
  <si>
    <t>Encuesta Nacional  de Empleo, Desempleo y Subempleo ENEMDU – Módulo Buenas Prácticas     Ambientales</t>
  </si>
  <si>
    <t>Hogares que ahorran agua potable, periodo 2010 - 2013</t>
  </si>
  <si>
    <t>Módulo de Información Ambiental ECV - 2014</t>
  </si>
  <si>
    <t>Personas que realizan prácticas de ahorro de agua, año 2014</t>
  </si>
  <si>
    <t xml:space="preserve"> PRODUCCIÓN TOTAL DE ENERGÍA ELÉCTRICA, PERIODO 2000 - 2014</t>
  </si>
  <si>
    <t xml:space="preserve">PÉRDIDAS DE ENERGÍA ELÉCTRICA, PERIODO 2000-2014
</t>
  </si>
  <si>
    <t xml:space="preserve">Producción de Energía Eléctrica - Agencia de Regulación y Control de Electicidad (ARCONEL)  </t>
  </si>
  <si>
    <t>Producción total de energía eléctrica, periodo 2000 - 2014</t>
  </si>
  <si>
    <t xml:space="preserve">Pérdidas de energía eléctrica, periodo 2000-2014
</t>
  </si>
  <si>
    <t>Municipios que llevan registro del agua residual recolectada según regiones, periodo 2012 - 2013</t>
  </si>
  <si>
    <t>Tabla 7.2.3</t>
  </si>
  <si>
    <t xml:space="preserve">Censo de Población y Vivienda 2010 </t>
  </si>
  <si>
    <t>Tabla 7.2.4</t>
  </si>
  <si>
    <t>PERSONAS QUE REALIZAN PRÁCTICAS DE AHORRO DE ENERGÍA, AÑO 2014</t>
  </si>
  <si>
    <t>Personas que realizan prácticas de ahorro de energía, año 2014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</si>
  <si>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 de Empleo, Desempleo y Subempleo ENEMDU – Módulo Buenas Prácticas Ambientales</t>
    </r>
  </si>
  <si>
    <t>Encuesta Nacional  de Empleo, Desempleo y Subempleo ENEMDU – Módulo Buenas Prácticas Ambientales</t>
  </si>
  <si>
    <t>HOGARES QUE USAN FOCOS AHORRADORES, PERIODO 2010 - 2014</t>
  </si>
  <si>
    <t>Hogares que usan focos ahorradores, periodo 2010 - 2014</t>
  </si>
  <si>
    <t>Agua</t>
  </si>
  <si>
    <t>Energía</t>
  </si>
  <si>
    <t>Residuos Sólidos</t>
  </si>
  <si>
    <t xml:space="preserve">Tabla 7.3.1 </t>
  </si>
  <si>
    <t>Tabla 7.3.2</t>
  </si>
  <si>
    <t>PRINCIPALES DESPERDICIOS IMPORTADOS Y EXPORTADOS, PERIODO 2010 - 2014</t>
  </si>
  <si>
    <t>Residuos sólidos clasificados y tratados por municipios según tipo de residuo, periodo 2012 - 2013</t>
  </si>
  <si>
    <t>Banco Central del Ecuador-BCE</t>
  </si>
  <si>
    <t>Principales desperdicios importados y exportados, periodo 2010 - 2014</t>
  </si>
  <si>
    <t>Encuesta Nacional de Empleo, Desempleo y Subempleo ENEMDU – Módulo Buenas Prácticas Ambientales</t>
  </si>
  <si>
    <t>Clasificación de desechos en hogares, periodo 2010 - 2014</t>
  </si>
  <si>
    <t>TASA DE MORBILIDAD Y MORTALIDAD POR ENFERMEDADES Y CONDICIONES RELACIONADAS CON  FACTORES AMBIENTALES, PERIODO 2006 - 2014</t>
  </si>
  <si>
    <t>Estadísticas de Nacimientos y Defunciones-Camas y Egresos Hospitalarios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</si>
  <si>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Estadísticas de Nacimientos y Defunciones-Camas y Egresos Hospitalarios</t>
    </r>
  </si>
  <si>
    <t>Salud Ambiental</t>
  </si>
  <si>
    <t>Tasa de morbilidad y mortalidad por enfermedades y condiciones relacionadas con  factores ambientales, periodo 2006 - 2014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</si>
  <si>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 Nacional de Empleo, Desempleo y Subempleo (ENEMDU) 2007-2014</t>
    </r>
  </si>
  <si>
    <t>Proporción de la población con acceso a servicios básicos mejorados, periodo 2007 - 2014</t>
  </si>
  <si>
    <t>Proporción de la población que utilizan combustibles sólidos para cocinar, periodo 2007 - 2014</t>
  </si>
  <si>
    <t>OCURRENCIA DE EVENTOS NATURALES, PERIODO 2010 - 2014</t>
  </si>
  <si>
    <t>DESLIZAMIENTO**</t>
  </si>
  <si>
    <t>HUNDIMIENTO**</t>
  </si>
  <si>
    <t>INUNDACIÓN**</t>
  </si>
  <si>
    <t>OLEAJE</t>
  </si>
  <si>
    <t>SOCAVAMIENTO**</t>
  </si>
  <si>
    <t>TORMENTA**</t>
  </si>
  <si>
    <t>VENDAVAL**</t>
  </si>
  <si>
    <t>Secretaría Nacional de Gestión de Riesgos (SGR)</t>
  </si>
  <si>
    <t>7.5</t>
  </si>
  <si>
    <t>Riesgo Ambiental</t>
  </si>
  <si>
    <t>Tabla 7.5.1</t>
  </si>
  <si>
    <t>Ocurrencia de eventos naturales, periodo 2010 - 2014</t>
  </si>
  <si>
    <r>
      <t>OCURRENCIA DE DESASTRES TECNOLÓGICOS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>, PERIODO 2010 - 2014</t>
    </r>
  </si>
  <si>
    <t>ACCIDENTE AÉREO</t>
  </si>
  <si>
    <t xml:space="preserve">ACCIDENTE EN MEDIO ACUÁTICO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</si>
  <si>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Fuente: </t>
    </r>
    <r>
      <rPr>
        <sz val="8"/>
        <color indexed="8"/>
        <rFont val="Arial"/>
        <family val="2"/>
      </rPr>
      <t>Secretaría Nacional de Gestión de Riesgos (SGR)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</si>
  <si>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Las pérdidas de energía son equivalentes a la diferencia entre la energía comprada y la energía vendida y                   </t>
    </r>
  </si>
  <si>
    <t xml:space="preserve">          pueden ser clasificadas en pérdidas técnicas y no técnicas</t>
  </si>
  <si>
    <r>
      <rPr>
        <b/>
        <sz val="8"/>
        <rFont val="Arial"/>
        <family val="2"/>
      </rPr>
      <t xml:space="preserve">Nota:   </t>
    </r>
    <r>
      <rPr>
        <sz val="8"/>
        <rFont val="Arial"/>
        <family val="2"/>
      </rPr>
      <t>(1) Esta serie inicia para el 2012</t>
    </r>
  </si>
  <si>
    <t xml:space="preserve">            (3) Información correspondiente al año 2014 se encuentra en etapa de validación</t>
  </si>
  <si>
    <t xml:space="preserve">      (5) Información correspondiente al año 2014 se encuentra en etapa de validación</t>
  </si>
  <si>
    <t xml:space="preserve">  (2) Dato inexistente, debido a que en el periodo indicado no se encontraban en operación las centrales con ese tipo de generación de energía</t>
  </si>
  <si>
    <t xml:space="preserve">  (3) Sistema regional de transmisión eléctrica entre varios países</t>
  </si>
  <si>
    <t xml:space="preserve">  (4)  Los datos referentes a interconexión no se consideraron en versiones anteriores a este compnedio por razones de acceso a la información</t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</si>
  <si>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(1) La información en junio 2007 y junio 2009 solo fue representativa a nivel urbano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</si>
  <si>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(1) Información no disponible por cambio de metodología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</si>
  <si>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(1) La información en junio 2007 y junio 2009 solo fue representativa a nivel urbano</t>
    </r>
  </si>
  <si>
    <t>INCIDENCIA
(%)</t>
  </si>
  <si>
    <t>BRECHA
(%)</t>
  </si>
  <si>
    <t>SEVERIDAD
(%)</t>
  </si>
  <si>
    <t>POBREZA DE WATTS
(Adimensional)</t>
  </si>
  <si>
    <t>POBREZA DE SEN-SHORROCKS-THON
(%)</t>
  </si>
  <si>
    <t xml:space="preserve"> INGRESO PER CÁPITA PROMEDIO DE LOS POBRES Y POBRES EXTREMOS, PERIODO 2007 - 2014</t>
  </si>
  <si>
    <t>(VALORES EN  DÓLARES DEL 2007)</t>
  </si>
  <si>
    <r>
      <t>POBRES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(1)</t>
    </r>
  </si>
  <si>
    <r>
      <t>POBRES EXTREMOS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(2)</t>
    </r>
  </si>
  <si>
    <r>
      <rPr>
        <b/>
        <sz val="8"/>
        <color indexed="8"/>
        <rFont val="Arial"/>
        <family val="2"/>
      </rPr>
      <t xml:space="preserve">Notas:  </t>
    </r>
    <r>
      <rPr>
        <sz val="8"/>
        <color indexed="8"/>
        <rFont val="Arial"/>
        <family val="2"/>
      </rPr>
      <t>(1) La línea de pobreza es de US$ 58,8 a dólares del 2007</t>
    </r>
  </si>
  <si>
    <t xml:space="preserve">             (2) La línea de pobreza extrema es de US$ 33,2 a dólares del 2007</t>
  </si>
  <si>
    <t xml:space="preserve"> Encuesta Nacional de Empleo, Desempleo y Subempleo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</si>
  <si>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- ENEMDU - Diciembre 2014</t>
    </r>
  </si>
  <si>
    <r>
      <t xml:space="preserve"> INGRESO PROMEDIO DEL HOGAR POBRE Y DEL HOGAR EN EXTREMA POBREZA, PERIODO 2007 - 2014</t>
    </r>
    <r>
      <rPr>
        <b/>
        <vertAlign val="superscript"/>
        <sz val="11"/>
        <color indexed="8"/>
        <rFont val="Arial"/>
        <family val="2"/>
      </rPr>
      <t xml:space="preserve"> (1)</t>
    </r>
  </si>
  <si>
    <r>
      <t>POBRES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(2)</t>
    </r>
  </si>
  <si>
    <r>
      <t>POBRES EXTREMOS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(3)</t>
    </r>
  </si>
  <si>
    <t>NO REMUNERADO</t>
  </si>
  <si>
    <t>INDEPENDIENTE</t>
  </si>
  <si>
    <t>DEPENDIENTE</t>
  </si>
  <si>
    <t>EDUCACIÓN MEDIA O SUPERIOR</t>
  </si>
  <si>
    <t>EDUCACIÓN BÁSICA O MENOR</t>
  </si>
  <si>
    <t>INGRESO  PROMEDIO         (USD)</t>
  </si>
  <si>
    <t>CARACTERÍSTICAS Y DISTRIBUCIÓN DE LOS PERCENTILES DE INGRESO PER CÁPITA A NIVEL NACIONAL, URBANO Y RURAL, PERIODO 2007 - 2014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</si>
  <si>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(2) El ingreso per cápita (familiar) es la suma de todas los ingresos del hogar (ingreso laboral,  rentas de propiedad y capital e ingresos por transferencias) dividido para el número de miembros del hogar</t>
    </r>
  </si>
  <si>
    <t>INDICADORES DE DESIGUALDAD POR INGRESOS A NIVEL NACIONAL, PERIODO 2007 - 2014</t>
  </si>
  <si>
    <t>ÍNDICE DE ATKINSON [1]</t>
  </si>
  <si>
    <t>RATIO 
DECIL 10 / DECIL 1</t>
  </si>
  <si>
    <t xml:space="preserve"> INDICADORES DE POBREZA POR CONSUMO, AÑOS 1995, 1998, 1999, 2006 Y 2014</t>
  </si>
  <si>
    <t>TASA DE INCIDENCIA (%)</t>
  </si>
  <si>
    <t>TASA DE INCIDENCIA EXTREMA (%)</t>
  </si>
  <si>
    <r>
      <t xml:space="preserve">AMAZONÍA </t>
    </r>
    <r>
      <rPr>
        <vertAlign val="superscript"/>
        <sz val="11"/>
        <color indexed="8"/>
        <rFont val="Arial"/>
        <family val="2"/>
      </rPr>
      <t>(1)</t>
    </r>
  </si>
  <si>
    <r>
      <t xml:space="preserve">INSULAR </t>
    </r>
    <r>
      <rPr>
        <vertAlign val="superscript"/>
        <sz val="11"/>
        <color indexed="8"/>
        <rFont val="Arial"/>
        <family val="2"/>
      </rPr>
      <t>(1)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</si>
  <si>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de Condiciones de Vida - ECV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</si>
  <si>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>(1) No hay información disponible para la región amazónica en el año 1999 ni para la región insular antes del 2014</t>
    </r>
  </si>
  <si>
    <t xml:space="preserve"> INDICADORES DE POBREZA POR NECESIDADES BÁSICAS INSATISFECHAS, AÑOS 1995, 1998, 1999, 2006 Y 2014</t>
  </si>
  <si>
    <t>TIPOLOGÍA DE KATZMAN, AÑOS 1995, 1998, 1999, 2006 Y 2014</t>
  </si>
  <si>
    <t>(% SOBRE LA POBLACIÓN)</t>
  </si>
  <si>
    <r>
      <t xml:space="preserve">POBREZA CRÓNICA </t>
    </r>
    <r>
      <rPr>
        <b/>
        <vertAlign val="superscript"/>
        <sz val="11"/>
        <color theme="1"/>
        <rFont val="Arial"/>
        <family val="2"/>
      </rPr>
      <t>(2)</t>
    </r>
  </si>
  <si>
    <r>
      <t xml:space="preserve">POBREZA RECIENTE </t>
    </r>
    <r>
      <rPr>
        <b/>
        <vertAlign val="superscript"/>
        <sz val="11"/>
        <color theme="1"/>
        <rFont val="Arial"/>
        <family val="2"/>
      </rPr>
      <t>(3)</t>
    </r>
  </si>
  <si>
    <r>
      <t xml:space="preserve">POBREZA INERCIAL </t>
    </r>
    <r>
      <rPr>
        <b/>
        <vertAlign val="superscript"/>
        <sz val="11"/>
        <color theme="1"/>
        <rFont val="Arial"/>
        <family val="2"/>
      </rPr>
      <t>(4)</t>
    </r>
  </si>
  <si>
    <r>
      <t xml:space="preserve">NO POBRES </t>
    </r>
    <r>
      <rPr>
        <b/>
        <vertAlign val="superscript"/>
        <sz val="11"/>
        <color theme="1"/>
        <rFont val="Arial"/>
        <family val="2"/>
      </rPr>
      <t>(5)</t>
    </r>
  </si>
  <si>
    <t xml:space="preserve"> INDICADORES DE DESIGUALDAD POR CONSUMO, AÑOS 1995, 1998, 1999, 2006 Y 2014</t>
  </si>
  <si>
    <t>RATIO ENTRE EL DECIL 10 Y EL DECIL 1</t>
  </si>
  <si>
    <t>Encuesta de Condiciones de Vida - ECV</t>
  </si>
  <si>
    <t>Indicadores de pobreza por consumo, años 1995, 1998, 1999, 2006 y 2014</t>
  </si>
  <si>
    <t>Indicadores de pobreza por necesidades básicas insatisfechas, años 1995, 1998, 1999, 2006 y 2014</t>
  </si>
  <si>
    <t>Tipología de katzman, años 1995, 1998, 1999, 2006 y 2014</t>
  </si>
  <si>
    <t>Proyecciones poblacionales del Ecuador, a partir del VII censo de población y VI de Vivienda 2010</t>
  </si>
  <si>
    <t>Proyecciones poblacionales del Ecuador, apartir del VII censo de población y VI de vivienda 2010</t>
  </si>
  <si>
    <t>RELACIÓN DE DEPENDENCIA (POR 100)*</t>
  </si>
  <si>
    <t>RAZÓN DE SEXOS (POR 100)**</t>
  </si>
  <si>
    <t>RELACIÓN VIEJOS/ JÓVENES (POR 100)***</t>
  </si>
  <si>
    <t>RELACIÓN NIÑOS/MUJERES (POR 100)****</t>
  </si>
  <si>
    <t>% DE MUJERES EN EDAD FÉRTIL*****</t>
  </si>
  <si>
    <t xml:space="preserve"> NACIMIENTOS Y TASA DE NATALIDAD, PERIODO 2000 - 2014</t>
  </si>
  <si>
    <r>
      <t xml:space="preserve">TASA DE NATALIDAD  </t>
    </r>
    <r>
      <rPr>
        <b/>
        <vertAlign val="superscript"/>
        <sz val="10"/>
        <rFont val="Arial"/>
        <family val="2"/>
      </rPr>
      <t>(1)</t>
    </r>
  </si>
  <si>
    <r>
      <t xml:space="preserve">NÚMERO TOTAL DE NACIDOS VIVOS  </t>
    </r>
    <r>
      <rPr>
        <b/>
        <vertAlign val="superscript"/>
        <sz val="10"/>
        <rFont val="Arial"/>
        <family val="2"/>
      </rPr>
      <t>(2)</t>
    </r>
  </si>
  <si>
    <r>
      <t xml:space="preserve">NÚMERO TOTAL DE NACIMIENTOS VIVOS  </t>
    </r>
    <r>
      <rPr>
        <b/>
        <vertAlign val="superscript"/>
        <sz val="10"/>
        <rFont val="Arial"/>
        <family val="2"/>
      </rPr>
      <t>(3)</t>
    </r>
  </si>
  <si>
    <t>14,32*</t>
  </si>
  <si>
    <t>229.476*</t>
  </si>
  <si>
    <t>118.138*</t>
  </si>
  <si>
    <t>51,4*</t>
  </si>
  <si>
    <t>111.338*</t>
  </si>
  <si>
    <t>48,5*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</si>
  <si>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INEC - Base de datos de nacimientos y defunciones 2000-2014.</t>
    </r>
  </si>
  <si>
    <t xml:space="preserve"> MORTALIDAD GENERAL, FEMENINA, MASCULINA, INFANTIL Y MATERNA, PERIODO 2000 - 2014 </t>
  </si>
  <si>
    <r>
      <t xml:space="preserve">GENERAL </t>
    </r>
    <r>
      <rPr>
        <b/>
        <vertAlign val="superscript"/>
        <sz val="10"/>
        <rFont val="Arial"/>
        <family val="2"/>
      </rPr>
      <t>(1)</t>
    </r>
  </si>
  <si>
    <r>
      <t xml:space="preserve"> INFANTIL</t>
    </r>
    <r>
      <rPr>
        <b/>
        <vertAlign val="superscript"/>
        <sz val="10"/>
        <rFont val="Arial"/>
        <family val="2"/>
      </rPr>
      <t>(2)</t>
    </r>
  </si>
  <si>
    <r>
      <t>TASA DE SALIDA DE ECUATORIANOS</t>
    </r>
    <r>
      <rPr>
        <b/>
        <vertAlign val="superscript"/>
        <sz val="10"/>
        <rFont val="Arial"/>
        <family val="2"/>
      </rPr>
      <t>(1)</t>
    </r>
  </si>
  <si>
    <t>Entradas y Salidas Internacionales</t>
  </si>
  <si>
    <t>ENTRADAS Y SALIDAS DEL PAÍS DE ECUATORIANOS Y EXTRANJEROS, PERIODO 2000 - 2014</t>
  </si>
  <si>
    <t>Encuesta Nacional de Empleo, Desempleo y Subempleo - ENEMDU</t>
  </si>
  <si>
    <t xml:space="preserve">INGRESO LABORAL POR HORA PROMEDIO DE LA POBLACIÓN EMPLEADA RURAL, PERIODO 2007 - 2014 </t>
  </si>
  <si>
    <r>
      <t xml:space="preserve">PERIODO </t>
    </r>
    <r>
      <rPr>
        <b/>
        <vertAlign val="superscript"/>
        <sz val="11"/>
        <rFont val="Arial"/>
        <family val="2"/>
      </rPr>
      <t>(3)</t>
    </r>
  </si>
  <si>
    <r>
      <t xml:space="preserve">TRABAJO INFANTIL </t>
    </r>
    <r>
      <rPr>
        <b/>
        <vertAlign val="superscript"/>
        <sz val="11"/>
        <rFont val="Arial"/>
        <family val="2"/>
      </rPr>
      <t>(2)</t>
    </r>
  </si>
  <si>
    <t>5 a 17 AÑOS</t>
  </si>
  <si>
    <t>5 A 14 AÑOS</t>
  </si>
  <si>
    <t>15 A 17 AÑOS</t>
  </si>
  <si>
    <t>Tabla 2.4.2</t>
  </si>
  <si>
    <r>
      <t xml:space="preserve">    2007 </t>
    </r>
    <r>
      <rPr>
        <vertAlign val="superscript"/>
        <sz val="11"/>
        <rFont val="Arial"/>
        <family val="2"/>
      </rPr>
      <t>(4)</t>
    </r>
  </si>
  <si>
    <t>Tabla 2.4.3</t>
  </si>
  <si>
    <t>Camas y Egresos Hospitalarios</t>
  </si>
  <si>
    <t>Recursos y Actividades de Salud</t>
  </si>
  <si>
    <t>Encuesta Nacional de Ingresos y Gastos de los Hogares -ENIGHUR 2011-2012</t>
  </si>
  <si>
    <t>(EN DÓLARES)</t>
  </si>
  <si>
    <t xml:space="preserve">INGRESO CORRIENTE MONETARIO DEL HOGAR </t>
  </si>
  <si>
    <t>INGRESO CORRIENTE NO MONETARIO DEL HOGAR</t>
  </si>
  <si>
    <t>INGRESO CORRIENTE TOTAL DEL HOGAR</t>
  </si>
  <si>
    <t>GASTO CORRIENTE MONETARIO</t>
  </si>
  <si>
    <t>GASTO CORRIENTE NO MONETARIO</t>
  </si>
  <si>
    <t>GASTO CORRIENTE TOTAL</t>
  </si>
  <si>
    <t>Fuente: Encuesta Nacional de Ingresos y Gastos de los Hogares -ENIGHUR 2011-2012</t>
  </si>
  <si>
    <t xml:space="preserve"> INGRESOS Y GASTOS CORRIENTES MENSUALES DE LOS HOGARES, AÑO 2012</t>
  </si>
  <si>
    <t>ing_mon_cor Ingreso Corriente Monetario del Hogar</t>
  </si>
  <si>
    <t>ing_no_mon Ingreso Corriente No Monetario del Hogar</t>
  </si>
  <si>
    <t>ing_cor_tot Ingreso Corriente Total del Hogar</t>
  </si>
  <si>
    <t>gas_mon_cor Gasto Corriente Monetario</t>
  </si>
  <si>
    <t>gas_nm_cor Gasto Corriente No Monetario</t>
  </si>
  <si>
    <t>Gasto Corriente Total</t>
  </si>
  <si>
    <t>Media</t>
  </si>
  <si>
    <t>Suma</t>
  </si>
  <si>
    <t>AUTOEDIFICACIÓN DEL JEFE DE HOGAR</t>
  </si>
  <si>
    <t>INDIGENA</t>
  </si>
  <si>
    <t>MONTUVIO</t>
  </si>
  <si>
    <t>QUINTIL DE INGRESO PER CÁPITA</t>
  </si>
  <si>
    <r>
      <rPr>
        <b/>
        <sz val="8"/>
        <color theme="1"/>
        <rFont val="Arial"/>
        <family val="2"/>
      </rPr>
      <t>*</t>
    </r>
    <r>
      <rPr>
        <sz val="8"/>
        <color theme="1"/>
        <rFont val="Arial"/>
        <family val="2"/>
      </rPr>
      <t xml:space="preserve"> La información no es estadísticamente representativa para este nivel de desagregación</t>
    </r>
  </si>
  <si>
    <t>Índice de Precios al Consumidor (2007 - 2014)</t>
  </si>
  <si>
    <r>
      <t xml:space="preserve">COBERTURA DEL INGRESO
</t>
    </r>
    <r>
      <rPr>
        <sz val="11"/>
        <rFont val="Arial"/>
        <family val="2"/>
      </rPr>
      <t>(EN PORCENTAJE)</t>
    </r>
    <r>
      <rPr>
        <b/>
        <sz val="11"/>
        <rFont val="Arial"/>
        <family val="2"/>
      </rPr>
      <t xml:space="preserve">
</t>
    </r>
  </si>
  <si>
    <r>
      <t xml:space="preserve">PRINCIPALES VARIABLES AGREGADAS SEGÚN ACTIVIDADES DE HOTELES, RESTAURANTES, SERVICIOS, MANUFACTURA, MINERÍA Y COMERCIO, PERIODO 2007 - 2013 </t>
    </r>
    <r>
      <rPr>
        <b/>
        <vertAlign val="superscript"/>
        <sz val="10"/>
        <rFont val="Arial"/>
        <family val="2"/>
      </rPr>
      <t>(1)</t>
    </r>
  </si>
  <si>
    <r>
      <t>FORMACIÓN DE CAPITAL FIJO</t>
    </r>
    <r>
      <rPr>
        <b/>
        <vertAlign val="superscript"/>
        <sz val="11"/>
        <color indexed="8"/>
        <rFont val="Arial"/>
        <family val="2"/>
      </rPr>
      <t>(2)</t>
    </r>
  </si>
  <si>
    <t xml:space="preserve">             (1) Los años 2011, 2012 y 2013 corresponden a muestras comparables de la Encuesta Exhaustiva y la Encuesta Industrial, respectivamente, con la serie histórica</t>
  </si>
  <si>
    <t>PRINCIPALES VARIABLES AGREGADAS SEGÚN LA CLASIFICACIÓN INTERNACIONAL INDUSTRIAL UNIFORME (CIIU- 2 DÍGITOS) EN ACTIVIDADES DE COMERCIO, MANUFACTURA Y MINERÍA, AÑO 2013</t>
  </si>
  <si>
    <r>
      <t>FORMACIÓN BRUTA DE CAPITAL FIJO</t>
    </r>
    <r>
      <rPr>
        <b/>
        <vertAlign val="superscript"/>
        <sz val="11"/>
        <color indexed="8"/>
        <rFont val="Arial"/>
        <family val="2"/>
      </rPr>
      <t>(1)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</si>
  <si>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Encuestas de Comercio y  Manufactura - Minería 2013 (muestras comparables)</t>
    </r>
  </si>
  <si>
    <r>
      <rPr>
        <b/>
        <sz val="8"/>
        <color indexed="8"/>
        <rFont val="Calibri"/>
        <family val="2"/>
      </rPr>
      <t>Notas:</t>
    </r>
    <r>
      <rPr>
        <sz val="8"/>
        <color indexed="8"/>
        <rFont val="Calibri"/>
        <family val="2"/>
      </rPr>
      <t xml:space="preserve"> (oc) Para aquellos casos que registran tres o menos establecimientos</t>
    </r>
  </si>
  <si>
    <t>Encuestas de Comercio y  Manufactura - Minería 2013 (muestras comparables)</t>
  </si>
  <si>
    <t>PRINCIPALES VARIABLES AGREGADAS SEGÚN LA CLASIFICACIÓN INTERNACIONAL INDUSTRIAL UNIFORME (CIIU- 2 DÍGITOS) EN ACTIVIDADES DE HOTELES, RESTAURANTES Y SERVICIOS, AÑO 2013</t>
  </si>
  <si>
    <r>
      <t>FORMACIÓN  DE CAPITAL FIJO</t>
    </r>
    <r>
      <rPr>
        <b/>
        <vertAlign val="superscript"/>
        <sz val="11"/>
        <color indexed="8"/>
        <rFont val="Arial"/>
        <family val="2"/>
      </rPr>
      <t>(1)</t>
    </r>
  </si>
  <si>
    <t>ACTIVIDADES DE PRODUCCIÓN DE PELÍCULAS CINEMATOGRÁFICAS, VÍDEOS Y PROGRAMAS DE TELEVISIÓN, GRABACIÓN DE SONIDO Y EDICIÓN</t>
  </si>
  <si>
    <t>ACTIVIDADES CREATIVAS, ARTÍSTICAS Y DE ENTRETENIMIENTO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</si>
  <si>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de Hoteles Restaurantes y Servicios 2013 (muestras comparables)</t>
    </r>
  </si>
  <si>
    <t>Encuesta de Hoteles Restaurantes y Servicios 2013 (muestras comparables)</t>
  </si>
  <si>
    <t>Tabla 5.2.2</t>
  </si>
  <si>
    <t>Directorio de Empresas</t>
  </si>
  <si>
    <t>Permisos de construcción según uso de la edificación a nivel nacional y por provincias, periodo 2007 - 2013</t>
  </si>
  <si>
    <t>TASA ESPECIFICA DE NACIMIENTOS DE ADOLESCENTES A NIVEL NACIONAL, PERIODO 2000-2014</t>
  </si>
  <si>
    <r>
      <t>NACIMIENTOS DE ADOLESCENTES</t>
    </r>
    <r>
      <rPr>
        <b/>
        <vertAlign val="superscript"/>
        <sz val="11"/>
        <color indexed="8"/>
        <rFont val="Arial"/>
        <family val="2"/>
      </rPr>
      <t xml:space="preserve"> 1/</t>
    </r>
  </si>
  <si>
    <r>
      <t xml:space="preserve">PROYECCIONES DE POBLACIÓN </t>
    </r>
    <r>
      <rPr>
        <b/>
        <vertAlign val="superscript"/>
        <sz val="11"/>
        <color indexed="8"/>
        <rFont val="Arial"/>
        <family val="2"/>
      </rPr>
      <t>2/</t>
    </r>
  </si>
  <si>
    <r>
      <t xml:space="preserve">TASA ESPECÍFICA </t>
    </r>
    <r>
      <rPr>
        <b/>
        <vertAlign val="superscript"/>
        <sz val="11"/>
        <color indexed="8"/>
        <rFont val="Arial"/>
        <family val="2"/>
      </rPr>
      <t>3/</t>
    </r>
  </si>
  <si>
    <t>10 -14 años</t>
  </si>
  <si>
    <t>15 -19 años</t>
  </si>
  <si>
    <t>15 -17 años</t>
  </si>
  <si>
    <t>18 -19 años</t>
  </si>
  <si>
    <t>2014*</t>
  </si>
  <si>
    <t>Tabla 1.2.2</t>
  </si>
  <si>
    <t>PORCENTAJE DE NACIMIENTOS, SEGÚN ASISTENCIA DE PERSONAL MÉDICO EN EL PARTO A NIVEL NACIONAL, PERIODO 2000-2014</t>
  </si>
  <si>
    <r>
      <t xml:space="preserve">NACIMIENTOS SEGÚN EDAD DE LA MADRE
(GRUPOS QUINQUENALES) </t>
    </r>
    <r>
      <rPr>
        <b/>
        <vertAlign val="superscript"/>
        <sz val="9"/>
        <color indexed="8"/>
        <rFont val="Arial"/>
        <family val="2"/>
      </rPr>
      <t>1/</t>
    </r>
  </si>
  <si>
    <r>
      <t xml:space="preserve">PORCENTAJE DE NACIMIENTOS, SEGÚN ASISTENCIA DE PERSONAL MÉDICO EN EL PARTO
(GRUPOS QUINQUENALES ) </t>
    </r>
    <r>
      <rPr>
        <b/>
        <vertAlign val="superscript"/>
        <sz val="9"/>
        <color indexed="8"/>
        <rFont val="Arial"/>
        <family val="2"/>
      </rPr>
      <t>2/</t>
    </r>
  </si>
  <si>
    <t>20 -24 años</t>
  </si>
  <si>
    <t>25 -29 años</t>
  </si>
  <si>
    <t>30 -34 años</t>
  </si>
  <si>
    <t>35 -39 años</t>
  </si>
  <si>
    <t>40 -44 años</t>
  </si>
  <si>
    <t>45 -49 años</t>
  </si>
  <si>
    <t>&gt;= 50 años</t>
  </si>
  <si>
    <t>Edad ignorada</t>
  </si>
  <si>
    <t>Tabla 1.2.3</t>
  </si>
  <si>
    <t>Tasa especifica de nacimientos de adolescentes a nivel nacional, periodo 2000-2014</t>
  </si>
  <si>
    <t>Porcentaje de nacimientos, según asistencia de personal médico en el parto a nivel nacional, periodo 2000-2014</t>
  </si>
  <si>
    <t xml:space="preserve">NÚMERO DE MUERTES FETALES A NIVEL NACIONAL, PERIODO 2000 - 2014 </t>
  </si>
  <si>
    <r>
      <t xml:space="preserve">NÚMERO DE DEFUNCIONES FETALES </t>
    </r>
    <r>
      <rPr>
        <b/>
        <vertAlign val="superscript"/>
        <sz val="11"/>
        <color indexed="8"/>
        <rFont val="Arial"/>
        <family val="2"/>
      </rPr>
      <t>1/</t>
    </r>
  </si>
  <si>
    <t>INDETERMINADO</t>
  </si>
  <si>
    <t>Tabla 1.3.2</t>
  </si>
  <si>
    <t xml:space="preserve">Número de muertes fetales a nivel nacional, periodo 2000 - 2014 </t>
  </si>
  <si>
    <t>PRINCIPALES CAUSAS  DE MORTALIDAD GENERAL AÑO 2014</t>
  </si>
  <si>
    <t xml:space="preserve">LISTA CORTA DE AGRUPAMIENTO DE CAUSAS DE MUERTE  (L.C. CIE-10) </t>
  </si>
  <si>
    <t>Población estimada 2014</t>
  </si>
  <si>
    <t>Total de defunciones</t>
  </si>
  <si>
    <t xml:space="preserve">Tasa de mortalidad general (x 100.000 hab.)        </t>
  </si>
  <si>
    <t>Cód.  CIE-10 DETALLADA</t>
  </si>
  <si>
    <t xml:space="preserve">CAUSAS DE MUERTE </t>
  </si>
  <si>
    <t>NÚMERO</t>
  </si>
  <si>
    <t>TASA</t>
  </si>
  <si>
    <t>I20-I25</t>
  </si>
  <si>
    <t>Enfermedades isquémicas del corazón</t>
  </si>
  <si>
    <t>E10-E14</t>
  </si>
  <si>
    <t>Diabetes Mellitus</t>
  </si>
  <si>
    <t>I60-I69</t>
  </si>
  <si>
    <t>Enfermedades cerebrovasculares</t>
  </si>
  <si>
    <t>I10-I15</t>
  </si>
  <si>
    <t>Enfermedades hipertensivas</t>
  </si>
  <si>
    <t>J10-J18</t>
  </si>
  <si>
    <t>Influenza y neumonía</t>
  </si>
  <si>
    <t>V00-V89</t>
  </si>
  <si>
    <t>Accidentes de transporte terrestre</t>
  </si>
  <si>
    <t>K70-K76</t>
  </si>
  <si>
    <t>Cirrosis y otras enfermedades del hígado</t>
  </si>
  <si>
    <t>N00-N39</t>
  </si>
  <si>
    <t>Enfermedades del sistema urinario</t>
  </si>
  <si>
    <t>J40-J47</t>
  </si>
  <si>
    <t>Enfermedades crónicas de las vías respiratorias inferiores</t>
  </si>
  <si>
    <t>C16</t>
  </si>
  <si>
    <t>Neoplasia maligna del estómago</t>
  </si>
  <si>
    <t>P00-P96</t>
  </si>
  <si>
    <t>Ciertas afecciones originadas en el período prenatal</t>
  </si>
  <si>
    <t>I50-I51</t>
  </si>
  <si>
    <t>Insuficiencia cardíaca, complicaciones y enfermedades mal definidas</t>
  </si>
  <si>
    <t>Y10-Y34</t>
  </si>
  <si>
    <t>Eventos de intención no determinada</t>
  </si>
  <si>
    <t>C81-C96</t>
  </si>
  <si>
    <t>Neoplasia maligna del tejido linfático, hematopoyético y afinies</t>
  </si>
  <si>
    <t>X85-Y09</t>
  </si>
  <si>
    <t>Agresiones (Homicidios)</t>
  </si>
  <si>
    <t>Q00-Q99</t>
  </si>
  <si>
    <t>Malformaciones congénitas, deformidades y anomalías cromosómicas</t>
  </si>
  <si>
    <t>C61</t>
  </si>
  <si>
    <t>Neoplasia maligna de la próstata</t>
  </si>
  <si>
    <t>B20-B24</t>
  </si>
  <si>
    <t>Enfermedad por virus de la inmunodeficiencia (VIH)</t>
  </si>
  <si>
    <t>X60-X84</t>
  </si>
  <si>
    <t>Lesiones autoinflingidas intencionalmente (Suicidio)</t>
  </si>
  <si>
    <t>C53-C55</t>
  </si>
  <si>
    <t>Neoplasia maligna del útero</t>
  </si>
  <si>
    <t>C33 C34</t>
  </si>
  <si>
    <t>Neoplasia maligna de la tráquea, bronquios y pulmón</t>
  </si>
  <si>
    <t>J80-J84</t>
  </si>
  <si>
    <t>Edema pulmonar y otras enfermedades respiratorias que afectan al intersticio</t>
  </si>
  <si>
    <t>C18-C21</t>
  </si>
  <si>
    <t>Neoplasia maligna del colon, sigmoide, recto y ano</t>
  </si>
  <si>
    <t>D00-D48</t>
  </si>
  <si>
    <t>Neoplasias benignas in situ y de comportamiento incierto</t>
  </si>
  <si>
    <t>C22</t>
  </si>
  <si>
    <t>Neoplasia maligna del hígado y de las vías biliares</t>
  </si>
  <si>
    <t>Resto de causas</t>
  </si>
  <si>
    <t>R00 - R99</t>
  </si>
  <si>
    <t>Causas mal definidas</t>
  </si>
  <si>
    <t>Fuente: Base de datos de defunciones 2014</t>
  </si>
  <si>
    <t>Tabla 1.3.3</t>
  </si>
  <si>
    <t>PRINCIPALES CAUSAS DE MORTALIDAD MASCULINA AÑO 2014</t>
  </si>
  <si>
    <t xml:space="preserve">Tasa de mortalidad masculina (x 100.000 hab.) *   </t>
  </si>
  <si>
    <t>CAUSAS DE MUERTE</t>
  </si>
  <si>
    <t>W00-W19</t>
  </si>
  <si>
    <t>Caidas accidentales</t>
  </si>
  <si>
    <t>Tabla 1.3.4</t>
  </si>
  <si>
    <t>PRINCIPALES CAUSAS DE MORTALIDAD FEMENINA AÑO 2014</t>
  </si>
  <si>
    <t>Tasa de mortalidad femenina (x 100.000 hab.) *</t>
  </si>
  <si>
    <t>C50</t>
  </si>
  <si>
    <t>Neoplasia maligna de la mama</t>
  </si>
  <si>
    <t>D50-D53 E40-E64</t>
  </si>
  <si>
    <t>Desnutrición y anemias nutricionales</t>
  </si>
  <si>
    <t>M00-M99</t>
  </si>
  <si>
    <t>Enfermedades del sistema osteomuscular y tejido conjuntivo</t>
  </si>
  <si>
    <t>F01 F03 G30</t>
  </si>
  <si>
    <t>Demencia y enfermedad de Alzheimer</t>
  </si>
  <si>
    <t>Tabla 1.3.5</t>
  </si>
  <si>
    <t>PRINCIPALES CAUSAS DE MORTALIDAD INFANTIL  ECUADOR 2014</t>
  </si>
  <si>
    <t>LISTA INTERNACIONAL DETALLADA-CIE-10</t>
  </si>
  <si>
    <t>Código de causas</t>
  </si>
  <si>
    <t>Causas de mortalidad infantil</t>
  </si>
  <si>
    <t>Sexo</t>
  </si>
  <si>
    <t>Razón x 1.000 nacidos vivos 1/</t>
  </si>
  <si>
    <t>Hombres</t>
  </si>
  <si>
    <t>Mujeres</t>
  </si>
  <si>
    <t>Total de defunciones de menores de 1 año</t>
  </si>
  <si>
    <t>P22</t>
  </si>
  <si>
    <t>P07</t>
  </si>
  <si>
    <t>J18</t>
  </si>
  <si>
    <t>P36</t>
  </si>
  <si>
    <t>Q24</t>
  </si>
  <si>
    <t>Otras malformaciones congénitas del corazón</t>
  </si>
  <si>
    <t>P21</t>
  </si>
  <si>
    <t>Asfixia del nacimiento</t>
  </si>
  <si>
    <t>Q89</t>
  </si>
  <si>
    <t>Otras malformaciones congénitas, no clasificadas en otra parte</t>
  </si>
  <si>
    <t>P23</t>
  </si>
  <si>
    <t>W84</t>
  </si>
  <si>
    <t xml:space="preserve"> Obstrucción no especificada de la respiración</t>
  </si>
  <si>
    <t>Q21</t>
  </si>
  <si>
    <t>Malformaciones congénitas de los tabiques cardíacos</t>
  </si>
  <si>
    <t>P24</t>
  </si>
  <si>
    <t>Síndromes de aspiración neonatal</t>
  </si>
  <si>
    <t>Q25</t>
  </si>
  <si>
    <t>Malformaciones congénitas de las grandes arterias</t>
  </si>
  <si>
    <t>P77</t>
  </si>
  <si>
    <t>Enterocolitis necrotizante del feto y del recién nacido</t>
  </si>
  <si>
    <t>Q79</t>
  </si>
  <si>
    <t>Malformaciones congénitas del sistema osteomuscular, no clasificadas en otra parte</t>
  </si>
  <si>
    <t>P29</t>
  </si>
  <si>
    <t>Trastornos cardiovasculares originados en el periodo perinatal</t>
  </si>
  <si>
    <t>P28</t>
  </si>
  <si>
    <t>Otros problemas respiratorios del recién nacido, originados en el periodo perinatal</t>
  </si>
  <si>
    <t>Q20</t>
  </si>
  <si>
    <t>Malformaciones congénitas de las cámaras cardíacas y sus conexiones</t>
  </si>
  <si>
    <t>Q04</t>
  </si>
  <si>
    <t>Otras malformaciones congénitas del encéfalo</t>
  </si>
  <si>
    <t>P27</t>
  </si>
  <si>
    <t>Enfermedad respiratoria crónica originada en el período perinatal</t>
  </si>
  <si>
    <t>P52</t>
  </si>
  <si>
    <t>Hemorragia intracraneal no traumática del feto y del recién nacido</t>
  </si>
  <si>
    <t>P20</t>
  </si>
  <si>
    <t>Hipoxia intrauterina</t>
  </si>
  <si>
    <t>E43</t>
  </si>
  <si>
    <t>Desnutrición proteicocalorica severa no especificada</t>
  </si>
  <si>
    <t>W79</t>
  </si>
  <si>
    <t xml:space="preserve"> Inhalación e ingestión de alimento que causa obstrucción de las vías respiratorias</t>
  </si>
  <si>
    <t>A09</t>
  </si>
  <si>
    <t>A41</t>
  </si>
  <si>
    <t>Otras septicemias</t>
  </si>
  <si>
    <t>J15</t>
  </si>
  <si>
    <t>Neumonía bacteriana, no clasificada en otra parte</t>
  </si>
  <si>
    <t>Estimación de nacimientos  2/</t>
  </si>
  <si>
    <t>1/ Razón por 1.000 nacimientos en el año 2014</t>
  </si>
  <si>
    <t>2/ La estimación de nacimientos se calcula a partir de los datos del Censo 2010</t>
  </si>
  <si>
    <t>Tabla 1.3.6</t>
  </si>
  <si>
    <t>PRINCIPALES CAUSAS DE MUERTE MATERNA ECUADOR 2014</t>
  </si>
  <si>
    <t>LISTA DETALLADA DE LA CIE-10</t>
  </si>
  <si>
    <t>CAUSAS DE MUERTE MATERNA</t>
  </si>
  <si>
    <t>RMM 1/</t>
  </si>
  <si>
    <t>*Total de muertes maternas</t>
  </si>
  <si>
    <t>Causas obstétricas directas (O00-O94)</t>
  </si>
  <si>
    <t>O72 Hemorragia postparto</t>
  </si>
  <si>
    <t>O15 Eclampsia</t>
  </si>
  <si>
    <t>O14 Hipertensión gestacional [inducida por el embarazo] con proteinuria significativa</t>
  </si>
  <si>
    <t>O00 Embarazo ectópico</t>
  </si>
  <si>
    <t>O06 Aborto no especificado</t>
  </si>
  <si>
    <t>O88 Embolia obstétrica</t>
  </si>
  <si>
    <t>O03 Aborto espontaneo</t>
  </si>
  <si>
    <t>O71 Otro trauma obstétrico</t>
  </si>
  <si>
    <t>O75 Otras complicaciones del trabajo de parto y del parto, no clasificadas en otra parte</t>
  </si>
  <si>
    <t>O45 Desprendimiento prematuro de la placenta [abruptio placentae]</t>
  </si>
  <si>
    <t>O85 Sepsis puerperal</t>
  </si>
  <si>
    <t>O90 Complicaciones del puerperio, no clasificadas en otra parte</t>
  </si>
  <si>
    <t>O02 Otros productos anormales de la concepción</t>
  </si>
  <si>
    <t>O41 Otros trastornos del liquido amniótico y de las membranas</t>
  </si>
  <si>
    <t>O62 Anormalidades de la dinámica del trabajo de parto</t>
  </si>
  <si>
    <t>Resto de causas obstétricas directas</t>
  </si>
  <si>
    <t>Causas obstétricas indirectas (O98-O99)</t>
  </si>
  <si>
    <t>O98 Enfermedades maternas infecciosas y parasitarias clasificables en otra parte, pero que complican el embarazo, el parto y el puerperio</t>
  </si>
  <si>
    <t>O99 Otras enfermedades maternas clasificables en otra parte, pero que complican el embarazo, el parto y el puerperio</t>
  </si>
  <si>
    <t xml:space="preserve">Causas no especificadas  (O95) </t>
  </si>
  <si>
    <t xml:space="preserve">O95   Muerte obstétrica de causa no especificada  </t>
  </si>
  <si>
    <t xml:space="preserve">Causas de muerte materna después de 42 días del parto   (O96 - O97) </t>
  </si>
  <si>
    <t>O96 Muerte materna debido a cualquier causa obstetrica que ocurre desdespués de 42 días pero antes de un año del parto</t>
  </si>
  <si>
    <t>Total de muertes maternas incluídas tardías</t>
  </si>
  <si>
    <t>Tabla 1.3.7</t>
  </si>
  <si>
    <t xml:space="preserve">             Estimación de nacidos vivos </t>
  </si>
  <si>
    <t xml:space="preserve">             1/ Razón de muerte materna por 100.000 nacimientos estimados para el año de estudio.</t>
  </si>
  <si>
    <t>ENTRADA, SALIDA Y SALDO BRUTO MIGRATORIO, PERIODO 2000-2014</t>
  </si>
  <si>
    <t>ENTRADAS</t>
  </si>
  <si>
    <t>SALIDA</t>
  </si>
  <si>
    <t>SALDO MIGRATORIO</t>
  </si>
  <si>
    <t>Tabla 1.4.2</t>
  </si>
  <si>
    <t>Proyección de la población según provincia por grupos etarios, año 2010</t>
  </si>
  <si>
    <t>Proyección población según grupos etarios por sexo a nivel nacional, periodo 2010 - 2020</t>
  </si>
  <si>
    <t xml:space="preserve">Proyección población según grupos etarios por sexo a nivel urbano, periodo 2010 - 2020  </t>
  </si>
  <si>
    <t>Proyección población según grupos etarios por sexo a nivel rural, periodo 2010 - 2020</t>
  </si>
  <si>
    <t>Tasa global de fecundidad según provincia período 2010 - 2020 (tasa por 1000)</t>
  </si>
  <si>
    <t>Nacimientos y tasa de natalidad, periodo 2000 - 2014</t>
  </si>
  <si>
    <t xml:space="preserve">Mortalidad general, femenina, masculina, infantil y materna, periodo 2000 - 2014 </t>
  </si>
  <si>
    <t>Principales causas  de mortalidad general año 2014</t>
  </si>
  <si>
    <t>Principales causas de mortalidad masculina año 2014</t>
  </si>
  <si>
    <t>Principales causas de mortalidad femenina año 2014</t>
  </si>
  <si>
    <t>Principales causas de mortalidad infantil  ecuador 2014</t>
  </si>
  <si>
    <t>Principales causas de muerte materna ecuador 2014</t>
  </si>
  <si>
    <t>Entradas y salidas del país de ecuatorianos y extranjeros, periodo 2000 - 2014</t>
  </si>
  <si>
    <t>Entrada, salida y saldo bruto migratorio, periodo 2000-2014</t>
  </si>
  <si>
    <t>Matrimonios y divorcios a nivel nacional, periodo 2000 - 2014</t>
  </si>
  <si>
    <t xml:space="preserve">Estructura de la población total y de la población en edad de trabajar a nivel nacional, periodo 2007 - 2014 </t>
  </si>
  <si>
    <t xml:space="preserve">Estructura de la población total y de la población en edad de trabajar a nivel urbana, periodo 2007 - 2014 </t>
  </si>
  <si>
    <t>Estructura de la población total y de la población en edad de trabajar a nivel rural, periodo 2007 - 2014</t>
  </si>
  <si>
    <t xml:space="preserve">Estructura de la población económicamente activa nacional, periodo 2007 - 2014 </t>
  </si>
  <si>
    <t xml:space="preserve">Estructura de la población económicamente activa urbana, periodo 2007 - 2014 </t>
  </si>
  <si>
    <t xml:space="preserve">Estructura de la población económicamente activa rural, periodo 2007 - 2014 </t>
  </si>
  <si>
    <t xml:space="preserve">Clasificación de la población empleada nacional según características del empleo, periodo 2007 - 2014 </t>
  </si>
  <si>
    <t xml:space="preserve">Clasificación de la población empleada urbana según características del empleo, periodo 2007 - 2014 </t>
  </si>
  <si>
    <t xml:space="preserve">Clasificación de la población empleada rural según características del empleo, periodo 2007 - 2014 </t>
  </si>
  <si>
    <t xml:space="preserve">Clasificación de la población empleada nacional según rama de actividad, periodo 2007 - 2014 </t>
  </si>
  <si>
    <t xml:space="preserve">Clasificación de la población empleada urbana según rama de actividad, periodo 2007 - 2014 </t>
  </si>
  <si>
    <t xml:space="preserve">Clasificación de la población empleada rural según rama de actividad, periodo 2007 - 2014 </t>
  </si>
  <si>
    <t xml:space="preserve">Clasificación de la población empleada nacional según tipo de contrato y tiempo de trabajo, periodo 2007 - 2014 </t>
  </si>
  <si>
    <t xml:space="preserve">Clasificación de la población empleada urbana según tipo de contrato y tiempo de trabajo, periodo 2007 - 2014 </t>
  </si>
  <si>
    <t xml:space="preserve">Clasificación de la población empleada rural según tipo de contrato y tiempo de trabajo, periodo 2007 - 2014 </t>
  </si>
  <si>
    <t xml:space="preserve">Ingreso laboral promedio de la población empleada nacional, periodo 2007 - 2014 </t>
  </si>
  <si>
    <t xml:space="preserve">Ingreso laboral promedio de la población empleada urbana, periodo 2007 - 2014 </t>
  </si>
  <si>
    <t xml:space="preserve">Ingreso laboral promedio de la población empleada rural, periodo 2007 - 2014 </t>
  </si>
  <si>
    <t xml:space="preserve">INGRESO LABORAL PROMEDIO DE LA POBLACIÓN EMPLEADA RURAL, PERIODO 2007 - 2014 </t>
  </si>
  <si>
    <t xml:space="preserve">Ingreso laboral por hora promedio de la población empleada nacional, periodo 2007 - 2014 </t>
  </si>
  <si>
    <t xml:space="preserve">Ingreso laboral por hora promedio de la población empleada urbana, periodo 2007 - 2014 </t>
  </si>
  <si>
    <t xml:space="preserve">Ingreso laboral por hora promedio de la población empleada rural, periodo 2007 - 2014 </t>
  </si>
  <si>
    <t xml:space="preserve">Promedio de horas trabajadas de la población empleada nacional, periodo 2007 - 2014 </t>
  </si>
  <si>
    <t xml:space="preserve">Promedio de horas trabajadas de la población empleada urbana, periodo 2007 - 2014 </t>
  </si>
  <si>
    <t xml:space="preserve">Promedio de horas trabajadas de la población empleada rural, periodo 2007 - 2014 </t>
  </si>
  <si>
    <t xml:space="preserve">Tasa neta de matrícula por nivel de educación, periodo 2007 - 2014 </t>
  </si>
  <si>
    <t>Tasa neta de asistencia a nivel nacional, período 2007 - 2014</t>
  </si>
  <si>
    <t xml:space="preserve">Tasa neta de asistencia a nivel urbano, periodo 2007 - 2014 </t>
  </si>
  <si>
    <t xml:space="preserve">Tasa neta de asistencia a nivel rural, periodo 2007 - 2014 </t>
  </si>
  <si>
    <t xml:space="preserve">Analfabetismo por grupos de edad a nivel nacional, periodo 2007 - 2014 </t>
  </si>
  <si>
    <t xml:space="preserve">Analfabetismo por grupos de edad a nivel urbano, periodo 2007 - 2014 </t>
  </si>
  <si>
    <t>Analfabetismo por grupos de edad a nivel rural, periodo 2007 - 2014</t>
  </si>
  <si>
    <t>Camas y egresos hospitalarios, periodo 2000 - 2013</t>
  </si>
  <si>
    <t>Diez principales causas de morbilidad femenina año 2013</t>
  </si>
  <si>
    <t>Pobreza y pobreza extrema por ingresos, 2007 - 2014</t>
  </si>
  <si>
    <t>Indicadores de pobreza por ingresos a nivel nacional, período 2007 - 2014</t>
  </si>
  <si>
    <t>Indicadores de pobreza por ingresos a nivel urbano, período 2007 - 2014</t>
  </si>
  <si>
    <t>Indicadores de pobreza por ingresos a nivel rural, período 2007 - 2014</t>
  </si>
  <si>
    <t>Ingreso per cápita promedio de los pobres y pobres extremos, periodo 2007 - 2014</t>
  </si>
  <si>
    <t xml:space="preserve">Ingreso promedio del hogar pobre y del hogar en extrema pobreza, periodo 2007 - 2014 </t>
  </si>
  <si>
    <t>Características y distribución de los percentiles de ingreso per cápita a nivel nacional, urbano y rural, periodo 2007 - 2014</t>
  </si>
  <si>
    <t>Indicadores de desigualdad por ingresos a nivel nacional, periodo 2007 - 2014</t>
  </si>
  <si>
    <t>Indicadores de desigualdad por ingresos a nivel urbano, periodo 2007 - 2014</t>
  </si>
  <si>
    <t>Indicadores de desigualdad por ingresos a nivel rural, periodo 2007 - 2014</t>
  </si>
  <si>
    <t>Indicadores de desigualdad por consumo, años 1995, 1998, 1999, 2006 y 2014</t>
  </si>
  <si>
    <t>Ingresos y gastos corrientes mensuales de los hogares, año 2012</t>
  </si>
  <si>
    <t xml:space="preserve">Promedio del ingreso per cápita y número de hogares por quintiles, año 2012 </t>
  </si>
  <si>
    <t>Promedio y total del gasto de consumo de los hogares, según divisiones del gasto, año 2012</t>
  </si>
  <si>
    <t xml:space="preserve">Gasto de consumo de los hogares según divisiones y grupos de consumo por ciudad auto-representada, año 2012 </t>
  </si>
  <si>
    <t>Índice nacional de precios al consumidor por divisiones, periodo 2007 - 2014</t>
  </si>
  <si>
    <t>Índice nacional de precios al consumidor por agregados descriptivos del inec, periodo 2007 - 2014</t>
  </si>
  <si>
    <t>Índice nacional de precios al consumidor por regiones y ciudades, periodo 2007 - 2014</t>
  </si>
  <si>
    <t>Serie empalmada del índice nacional de precios al consumidor por divisiones, periodo 2007 - 2014</t>
  </si>
  <si>
    <t>Canasta familiar básica, periodo 2007 - 2014</t>
  </si>
  <si>
    <t>Canasta familiar vital, periodo 2007 - 2014</t>
  </si>
  <si>
    <t>Índice de precios al productor según la clasificación internacional industrial uniforme (CIIU 3) - solo nacional, periodo 2007 - 2014</t>
  </si>
  <si>
    <t>Índice de precios al productor según secciones de la clasificación central de productos (CPC) - sólo nacional, periodo 2007 - 2014</t>
  </si>
  <si>
    <t>Índices de volumen industrial según clasificación central de productos (CPC), periodo 2007 - 2014</t>
  </si>
  <si>
    <t>Índice de empleo según la clasificación internacional industrial uniforme (CIIU 3), periodo 2007 - 2014</t>
  </si>
  <si>
    <t>Índice de remuneraciones según la clasificación internacional industrial uniforme (CIIU 3), periodo 2007 - 2014</t>
  </si>
  <si>
    <t>Índice de horas trabajadas según la clasificación internacional industrial uniforme (CIIU 3), periodo 2007 - 2014</t>
  </si>
  <si>
    <t>Índice general de la actividad económica registrada, índice de brechas de la intermediación e índice general de precios de la construcción, periodo 2007 - 2014</t>
  </si>
  <si>
    <t>Índices de la actividad económica registrada según clasificación internacional industrial uniforme (CIIU 3), periodo 2007 - 2014</t>
  </si>
  <si>
    <t xml:space="preserve">Principales variables agregadas según actividades de hoteles, restaurantes, servicios, manufactura, minería y comercio, periodo 2007 - 2013 </t>
  </si>
  <si>
    <t>Principales variables agregadas según la clasificación internacional industrial uniforme (CIIU- 2 dígitos) en actividades de comercio, manufactura y minería, año 2013</t>
  </si>
  <si>
    <t>Principales variables agregadas según la clasificación internacional industrial uniforme (CIIU- 2 dígitos) en actividades de hoteles, restaurantes y servicios, año 2013</t>
  </si>
  <si>
    <t>Superficie por categorías de uso del suelo, según regiones y provincias, periodo 2007 - 2013</t>
  </si>
  <si>
    <t>Superficie, producción y ventas, según cultivos permanentes, periodo 2007 - 2013</t>
  </si>
  <si>
    <t>Superficies plantadas por edad, variedad de la planta y práctica de cultivo, según cultivos permanentes, periodo 2007 - 2013</t>
  </si>
  <si>
    <t>Superficie, producción y ventas, según cultivos transitorios, periodo 2007 - 2013</t>
  </si>
  <si>
    <t>Superficies sembradas por tipo de semilla utilizada y práctica de cultivo, según cultivos transitorios, periodo 2007 - 2013</t>
  </si>
  <si>
    <t>Número de cabezas de ganado vacuno por existencias, a nivel nacional, regional y provincial, periodo 2007 - 2013</t>
  </si>
  <si>
    <t>Número de cabezas de ganado porcino y ovino por existencias, a nivel nacional, regional y provincial, periodo 2007 - 2013</t>
  </si>
  <si>
    <t>Superficie, producción y ventas por condición del cultivo, según especies de flores, periodo 2007 - 2013</t>
  </si>
  <si>
    <t xml:space="preserve">Proporción de empresas con captación de agua según actividad principal, periodo 2011-2013 </t>
  </si>
  <si>
    <t>Ocurrencia de desastres tecnológicos, periodo 2010 - 2014</t>
  </si>
  <si>
    <t>Porcentaje de personas que utilizan computadora,  nacional, periodo 2007 - 2014</t>
  </si>
  <si>
    <t>Porcentaje de personas que utilizan computadora por área urbana, periodo 2007 - 2014</t>
  </si>
  <si>
    <t>Porcentaje de personas que utilizan computadora por área rural, periodo 2007 - 2014</t>
  </si>
  <si>
    <t>Porcentaje  de personas que han utilizado internet en los últimos 12 meses  nacional, periodo 2007 - 2014</t>
  </si>
  <si>
    <t>Porcentaje  de personas que han utilizado internet en los últimos 12 meses por área urbana, periodo 2007 - 2014</t>
  </si>
  <si>
    <t>Porcentaje  de personas que han utilizado internet en los últimos 12 meses  por área rural, periodo 2007 - 2014</t>
  </si>
  <si>
    <t>Porcentaje  de personas analfabetas digitales y celular activado, smartphone, nacional, periodo 2007 - 2014</t>
  </si>
  <si>
    <t>Porcentaje  de personas analfabetas digitales y celular activado, smartphone, urbano, periodo 2007 - 2014</t>
  </si>
  <si>
    <t>Porcentaje  de personas analfabetas digitales y celular activado, smartphone, rural, periodo 2007 - 2014</t>
  </si>
  <si>
    <t>Cuentas Satélite del Trabajo No Remunerado de los Hogares 2007 - 2010</t>
  </si>
  <si>
    <t>Encuesta de Actividades de Ciencia y Tecnología</t>
  </si>
  <si>
    <t>Registros administrativos de denunacias receptados en el Sistema Integrado de Administración de Fiscalías (SIAF)</t>
  </si>
  <si>
    <t xml:space="preserve">                    *Relación de dependencia =( (población de 0-14 más población de 65 y más)/ población de 15-64 años) * 100</t>
  </si>
  <si>
    <t xml:space="preserve">                    **Razón de sexos  =  (población masculina / población femenina)*100</t>
  </si>
  <si>
    <t xml:space="preserve">                    ***Relación viejos/ jóvenes = (población de  65 y más / población de 0-14) * 100</t>
  </si>
  <si>
    <t xml:space="preserve">                    ****Relación niños/mujeres = (población de 0-4 / población femenina de 15-49) * 100</t>
  </si>
  <si>
    <t xml:space="preserve">                    *****Porcentaje de mujeres en edad fértil = (población femenina de 15-49 / población femenina total ) * 100</t>
  </si>
  <si>
    <r>
      <t xml:space="preserve">Notas:   1) </t>
    </r>
    <r>
      <rPr>
        <sz val="9"/>
        <rFont val="Arial"/>
        <family val="2"/>
      </rPr>
      <t>Los datos a nivel de provincia han sido ajustados en base al DPA 2013</t>
    </r>
  </si>
  <si>
    <r>
      <t xml:space="preserve">              2) </t>
    </r>
    <r>
      <rPr>
        <sz val="9"/>
        <rFont val="Arial"/>
        <family val="2"/>
      </rPr>
      <t>Las proyecciones poblacionales son a partir del censo 2010</t>
    </r>
  </si>
  <si>
    <t>Observaciones:</t>
  </si>
  <si>
    <t xml:space="preserve">             (1) Tasa ajustada por 1.000 habitantes. En el numerador se considera los nacimientos oportunos; ocurridos en el año (t) y registrados en el año (t), más los nacimientos tardios; </t>
  </si>
  <si>
    <t xml:space="preserve">                   ocurridos en el año (t) y registrados en el año (t+1), con excepción del año 2014. Su respectivo ajuste se lo realiza el año siguiente al de investigación.</t>
  </si>
  <si>
    <t xml:space="preserve">             (2) Nacimientos totales: Incluye nacimientos oportunos (t) y tardíos (t+1).</t>
  </si>
  <si>
    <t xml:space="preserve">             (3) Incluye nacimientos oportunos y tardíos.</t>
  </si>
  <si>
    <t xml:space="preserve">             (*) Datos no ajustados con nacimientos tardíos.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</si>
  <si>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Bases de datos de nacimientos, años 2000 - 2014.</t>
    </r>
  </si>
  <si>
    <r>
      <rPr>
        <b/>
        <sz val="9"/>
        <color indexed="8"/>
        <rFont val="Arial"/>
        <family val="2"/>
      </rPr>
      <t xml:space="preserve">Nota:     </t>
    </r>
    <r>
      <rPr>
        <sz val="9"/>
        <color indexed="8"/>
        <rFont val="Arial"/>
        <family val="2"/>
      </rPr>
      <t xml:space="preserve"> El cálculo del indicador de tasa específica de nacimientos de adolescentes, se genera a partir de la Resolución de la Comisión Interinstitucional de </t>
    </r>
  </si>
  <si>
    <t xml:space="preserve">               Estadísticas de Salud - CIES 004-2015</t>
  </si>
  <si>
    <t xml:space="preserve">           1/ Corresponde a la sumatoria de nacimientos oportunos y tardíos según el rango de edad de las madres adolescentes (Excepto los datos del año 2014)</t>
  </si>
  <si>
    <t xml:space="preserve">           2/ Corresponden a las proyecciones de población (mujeres), según rango de edad en base al censo del año 2010</t>
  </si>
  <si>
    <t xml:space="preserve">           3/ Tasa por 1.000 mujeres</t>
  </si>
  <si>
    <t xml:space="preserve">           * Los datos del año 2014, corresponden a los nacimientos ocurridos e inscritos en el año de estudio (nacimientos oportunos), mismos que serán ajustados en el 
</t>
  </si>
  <si>
    <t xml:space="preserve">             proximo año.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</si>
  <si>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Bases de datos de nacimientos, años 2000 - 2014.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</si>
  <si>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     El cálculo del indicador porcentaje de nacimientos asistidos por personal médico, se genera a partir de la Resolución de la Comisión Interinstitucional de Estadísticas de Salud - CIES 005-2015</t>
    </r>
  </si>
  <si>
    <t xml:space="preserve">               1/ Corresponde al total de los nacimientos oportunos y tardíos, sin considerar el tipo de asistencia en el momento del parto. </t>
  </si>
  <si>
    <t xml:space="preserve">               2/ Corresponde a los nacimientos oportunos y tardíos según la asistencia de personal médico al momento del parto, dividido para los nacimientos registrados en el año de investigación e inscripciones tardías (nacimientos en el año anterior e inscritos en el año de investigación),  según los grupos quinquenales de edad de la made del nacido vivo</t>
  </si>
  <si>
    <t xml:space="preserve">                * Los datos del año 2014, corresponden a los nacimientos ocurridos e inscritos en el año de estudio (nacimientos oportunos), mismos que serán ajustados en el proximo año.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</si>
  <si>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INEC - Base de datos de nacimientos y defunciones 2000-2014</t>
    </r>
  </si>
  <si>
    <r>
      <rPr>
        <b/>
        <sz val="8"/>
        <color indexed="8"/>
        <rFont val="Arial"/>
        <family val="2"/>
      </rPr>
      <t>Nota 1:</t>
    </r>
    <r>
      <rPr>
        <sz val="8"/>
        <color indexed="8"/>
        <rFont val="Arial"/>
        <family val="2"/>
      </rPr>
      <t xml:space="preserve">   Los datos a nivel de provincia han sido ajustados en base al DPA 2013</t>
    </r>
  </si>
  <si>
    <r>
      <rPr>
        <b/>
        <sz val="8"/>
        <color indexed="8"/>
        <rFont val="Arial"/>
        <family val="2"/>
      </rPr>
      <t>Nota 2</t>
    </r>
    <r>
      <rPr>
        <sz val="8"/>
        <color indexed="8"/>
        <rFont val="Arial"/>
        <family val="2"/>
      </rPr>
      <t>:  Las proyecciones poblacionales son a partir del censo 2010</t>
    </r>
  </si>
  <si>
    <r>
      <rPr>
        <b/>
        <sz val="8"/>
        <color indexed="8"/>
        <rFont val="Arial"/>
        <family val="2"/>
      </rPr>
      <t xml:space="preserve">Nota 3: </t>
    </r>
    <r>
      <rPr>
        <sz val="8"/>
        <color indexed="8"/>
        <rFont val="Arial"/>
        <family val="2"/>
      </rPr>
      <t xml:space="preserve"> Las estimaciones de nacimientos es el número de nacimientos esperadas en un periodo t, obtenidos de las proyecciones poblacionales a partirdel Censo 2010, encuestas y otras fuentes.</t>
    </r>
  </si>
  <si>
    <t xml:space="preserve">                      (1) Tasa por 1.000 habitantes. </t>
  </si>
  <si>
    <t xml:space="preserve">                      (2) La tasa de mortalidad infantil se homologa la fórmula de cálculo y el nombre en el año 2015, para la cual se utiliza en el denominador la estimación de nacimientos y de igual forma el nombre se cambia a tasa de mortalidad infantil</t>
  </si>
  <si>
    <t xml:space="preserve">                    * Con el fin de converger al cálculo internacional de la Razón de muerte  materna según (CIE-10, volumen 2, págs. 148-149), mediante Resolución de la Comisión Interinstitucional de  Estadísticas de Salud -    CIES 001-2014 entre el Ministerio de Salud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</si>
  <si>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Base de datos de defunciones 2014</t>
    </r>
  </si>
  <si>
    <t xml:space="preserve">               En el año 2014 se registraron 4.430 muertes a causa de Enfermedades isquémicas del corazón, convirtiéndose en la principal causa de mortalidad general </t>
  </si>
  <si>
    <t xml:space="preserve">               con un porcentaje de 7,03% y una tasa de mortalidad de 27,64. Diabetes Mellitus,  es la segunda causa de muerte con un porcentaje de 6,99% y </t>
  </si>
  <si>
    <t xml:space="preserve">               una tasa de 27,46. En el mismo año, la Neoplasia maligna del hígado y de las vías biliares, se registran como una de las causa de menor ocurrencia </t>
  </si>
  <si>
    <t xml:space="preserve">               con un porcentaje de 1,03% y una  tasa de mortalidad de 4,06.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</si>
  <si>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Bases de datos de defunciones fetales, años 2000-2014.</t>
    </r>
  </si>
  <si>
    <t xml:space="preserve">                      1/ Corresponde a los datos de defunciones fetales oportunas, ya que la información de defunciones fetales tardías no tiene un
   </t>
  </si>
  <si>
    <t xml:space="preserve">                       peso significativo respecto al total; además la serie se ve truncada por la disponibilidad de los datos, mismos que se  </t>
  </si>
  <si>
    <t xml:space="preserve">                       empezaron a recabar desde el año 2014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</si>
  <si>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Base de datos de defunciones 2014</t>
    </r>
  </si>
  <si>
    <t xml:space="preserve">             </t>
  </si>
  <si>
    <t xml:space="preserve">            
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</si>
  <si>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Base de datos de defunciones 2014</t>
    </r>
  </si>
  <si>
    <t xml:space="preserve">               En el año 2014, la principal causa de mortalidad  femenina recae sobre Diabetes mellitus con un total de 2.371 alcanzando un porcentaje de  8,41% y una tasa de mortalidad de 29,32 </t>
  </si>
  <si>
    <t xml:space="preserve">               por cada 100.000 habitantes. Enfermedades cerebrovasculares con un total de 1.891 defunciones es la segunda causa de muerte con un porcentaje de 6,70% y una tasa de 23,38 </t>
  </si>
  <si>
    <t xml:space="preserve">               por cada 100.000 habitantes. En el mismo año,  la demencia y enfermedades  de Alzheimer se registran como una de las causa de menor ocurrencia con un total de 229 defunciones,</t>
  </si>
  <si>
    <t xml:space="preserve">               como consecuencia genera un porcentaje de 0,81% y una tasa de mortalidad de 2,83 por cada 100.000 habitantes.</t>
  </si>
  <si>
    <r>
      <rPr>
        <b/>
        <sz val="8"/>
        <color indexed="8"/>
        <rFont val="Arial"/>
        <family val="2"/>
      </rPr>
      <t>Nota 2</t>
    </r>
    <r>
      <rPr>
        <sz val="8"/>
        <color indexed="8"/>
        <rFont val="Arial"/>
        <family val="2"/>
      </rPr>
      <t>: En el año 2013 la  Comisión Especial de Salud Sexual y Reproductiva, resuelve calcular el indicador de mortalidad infantil, utilzando en el denominador la estimación de nacimientos.</t>
    </r>
  </si>
  <si>
    <t xml:space="preserve">             Las causas de muerte materna tardía (O96 - O97) existentes son de 3 defunciones con un porcentaje de 1,78% y una tasa de 0,89. </t>
  </si>
  <si>
    <t xml:space="preserve">             En el año 2014 la principal causa de mortalidad materna recae sobre las  causas  obstétricas  directas que agrupa los códigos de causa O00-O94 con un total de  121 defunciones, alcanzando un porcentaje total de 72,89% y una </t>
  </si>
  <si>
    <t xml:space="preserve">             razón de mortalidad  de 35,83. Las causas obstétricas indirectas que agrupan los códigos de causa O98-O99 con 38 defunciones es la segunda causa  de </t>
  </si>
  <si>
    <t xml:space="preserve">             muerte materna, alcanzando un porcentaje total de 22,89% y una razón de mortalidad de 11,25. </t>
  </si>
  <si>
    <t xml:space="preserve">             Las causas de muerte obstétrica no especificada con código 095 se muestran aisladas de las causas directas e indirectas por su característica obstétrica desconocida con un total de 7 defunciones alcanzando un porcentaje de </t>
  </si>
  <si>
    <t xml:space="preserve">             4,22% y una tasa de mortalidad de 2,07. </t>
  </si>
  <si>
    <t xml:space="preserve">             Ministerio de Salud Pública, Ministerio Coordinador de Desarrollo Social, Dirección Nacional de Registro Civil, Identificación y Cedulación, Secretaría Nacional de Planificación y Desarrollo e Instituto Nacional de Estadística y  Censos,  </t>
  </si>
  <si>
    <t xml:space="preserve">             se homologa el cálculo  del indicador de muerte materna considerando a las muertes maternas que ocurrieron en el periodo del embarazo, parto o posparto, hasta los 42 días siguientes a la terminación del embarazo, </t>
  </si>
  <si>
    <t xml:space="preserve">             independientemente de la duración y el sitio del embarazo. </t>
  </si>
  <si>
    <t xml:space="preserve">        (*) Con el fin de converger al cálculo internacional de la Razón de muerte  materna según (CIE-10, volumen 2, págs. 148-149), mediante Resolución de la Comisión  Interinstitucional de Estadísticas de Salud - CIES 001-2014 entre el </t>
  </si>
  <si>
    <r>
      <rPr>
        <b/>
        <sz val="9"/>
        <color indexed="8"/>
        <rFont val="Arial"/>
        <family val="2"/>
      </rPr>
      <t xml:space="preserve">Notas: </t>
    </r>
    <r>
      <rPr>
        <sz val="9"/>
        <color indexed="8"/>
        <rFont val="Arial"/>
        <family val="2"/>
      </rPr>
      <t xml:space="preserve"> Nota 1: Las proyecciones poblacionales son a partir del censo 2010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</si>
  <si>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INEC - Bases de datos de entradas y salidas internacionales</t>
    </r>
  </si>
  <si>
    <r>
      <rPr>
        <b/>
        <sz val="8"/>
        <rFont val="Arial"/>
        <family val="2"/>
      </rPr>
      <t>Observaciones</t>
    </r>
    <r>
      <rPr>
        <sz val="8"/>
        <rFont val="Arial"/>
        <family val="2"/>
      </rPr>
      <t>: (1) Es la relación entre el número de salidas internacionales en el año de investigación y la estimación de la población, expresada por 1.000 habitantes.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</si>
  <si>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Base de datos entradas y salidas internacionales, Años 2000-2014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</si>
  <si>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    (1) Periodos agrupados porque la comparación de la serie es anual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</si>
  <si>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(1) Periodos agrupados porque la comparación de la serie es anual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</si>
  <si>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Periodos agrupados porque la comparación de la serie es anual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</si>
  <si>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Periodos agrupados porque la comparación de la serie es anual</t>
    </r>
  </si>
  <si>
    <t xml:space="preserve">   (2) La población de referencia de la PEA y sus desagregaciones es para 15 años y más</t>
  </si>
  <si>
    <r>
      <rPr>
        <b/>
        <sz val="8"/>
        <rFont val="Arial"/>
        <family val="2"/>
      </rPr>
      <t xml:space="preserve">Nota:   </t>
    </r>
    <r>
      <rPr>
        <sz val="8"/>
        <rFont val="Arial"/>
        <family val="2"/>
      </rPr>
      <t xml:space="preserve">  (1) Población empleada de 15 años y más. La sumatoria de las tasas de participación en cada grupo de la tabla suman el 100%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</si>
  <si>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 xml:space="preserve"> (1) Población empleada de 15 años y más. La sumatoria de las tasas de participación en cada grupo de la tabla suman el 100%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</si>
  <si>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Población empleada de 15 años y más. La sumatoria de la participación de todas las ramas es igual al 100%</t>
    </r>
  </si>
  <si>
    <t xml:space="preserve">      </t>
  </si>
  <si>
    <t xml:space="preserve">              (2) La población de referencia de la PET y sus desagregaciones es para 15 años y más</t>
  </si>
  <si>
    <t xml:space="preserve">  (3) El cociente (c) = PEA/PET también se conoce como la tasa de participación global (TPG)</t>
  </si>
  <si>
    <t xml:space="preserve">  (4) Información no disponible por cambio de metodología</t>
  </si>
  <si>
    <t xml:space="preserve">  PT.- Población total</t>
  </si>
  <si>
    <t xml:space="preserve">  PET.- Población en edad de trabajar</t>
  </si>
  <si>
    <t xml:space="preserve">  PEA.- Población económicamente activa</t>
  </si>
  <si>
    <t xml:space="preserve">  PEI.- Población económicamente inactiva</t>
  </si>
  <si>
    <t xml:space="preserve">  TPB.- Tasa de participación bruta</t>
  </si>
  <si>
    <t xml:space="preserve">  TPG.- Tasa de participación global </t>
  </si>
  <si>
    <t xml:space="preserve">              (3) El cociente (c) = PEA/PET también se conoce como la tasa de participación global (TPG)</t>
  </si>
  <si>
    <t xml:space="preserve">              (4) La información levantada en junio 2007 y junio 2009 solo tuvo cobertura a nivel urbano</t>
  </si>
  <si>
    <t xml:space="preserve">              (a+b)  es igual al 100 por ciento</t>
  </si>
  <si>
    <t xml:space="preserve">              (c+d)  es igual al 100 por ciento</t>
  </si>
  <si>
    <t xml:space="preserve">               PT.- Población total</t>
  </si>
  <si>
    <t xml:space="preserve">               PET.- Población en edad de trabajar</t>
  </si>
  <si>
    <t xml:space="preserve">               PEA.- Población económicamente activa</t>
  </si>
  <si>
    <t xml:space="preserve">               PEI.- Población económicamente inactiva</t>
  </si>
  <si>
    <t xml:space="preserve">               TPB.- Tasa de participación bruta</t>
  </si>
  <si>
    <t xml:space="preserve">               TPG.- Tasa de participación global </t>
  </si>
  <si>
    <t xml:space="preserve"> (2) La población de referencia de la PET y sus desagregaciones es para 15 años y más</t>
  </si>
  <si>
    <t xml:space="preserve"> (3) El cociente (c) = PEA/PET también se conoce como la tasa de participación global (TPG)</t>
  </si>
  <si>
    <t xml:space="preserve"> (4) Información no disponible por cambio de metodología</t>
  </si>
  <si>
    <t xml:space="preserve">  (2) La población de referencia de la PEA y sus desagregaciones es para 15 años y más</t>
  </si>
  <si>
    <t xml:space="preserve">  (3) La información levantada en junio 2007 y junio 2009 solo tuvo cobertura a nivel urbano</t>
  </si>
  <si>
    <t xml:space="preserve">  (a+b+c+j) es igual al 100 por ciento</t>
  </si>
  <si>
    <t xml:space="preserve">   PEA.- Población económicamente activa</t>
  </si>
  <si>
    <t xml:space="preserve">   TEG.- Tasa de Empleo Global</t>
  </si>
  <si>
    <r>
      <rPr>
        <b/>
        <sz val="8"/>
        <rFont val="Arial"/>
        <family val="2"/>
      </rPr>
      <t>Notas.</t>
    </r>
    <r>
      <rPr>
        <sz val="8"/>
        <rFont val="Arial"/>
        <family val="2"/>
      </rPr>
      <t xml:space="preserve">   (1) Periodos agrupados porque la comparación de la serie es anual</t>
    </r>
  </si>
  <si>
    <t xml:space="preserve">   (3) La información levantada en junio 2007 y junio 2009 solo tuvo cobertura a nivel urbano</t>
  </si>
  <si>
    <t xml:space="preserve">   (a+b+c+j) es igual al 100 por ciento</t>
  </si>
  <si>
    <t xml:space="preserve">   (2) Periodos agrupados porque la comparación de la serie es anual</t>
  </si>
  <si>
    <t xml:space="preserve">   (3) Sectores económicos agrupados según la rama de actividad Clasificador Industrial Internacional Uniforme, revisión 4</t>
  </si>
  <si>
    <t xml:space="preserve">   (4) La categoría Instituto Ecuatoriano de Seguridad Social (IESS.Seguro General) está compuesta por: Seguro General IESS</t>
  </si>
  <si>
    <t xml:space="preserve">   (5) La categoría Otros está compuesta por: Seguro Voluntario, Seguro Campesino, ISFFA, ISSPOL, Seguro privado con hospitalización, sin hospitalización, aseguramiento universal de salud y seguros municipales</t>
  </si>
  <si>
    <t xml:space="preserve">   (6) No tiene ningún seguro</t>
  </si>
  <si>
    <t xml:space="preserve">   (7) No incluye patrono, cuenta propia, trabajador del hogar no remunerado, de otro hogar, ayudante y servicio doméstico</t>
  </si>
  <si>
    <t xml:space="preserve">   (9) La información levantada en junio 2007 y junio 2009 solo tuvo cobertura a nivel urbano</t>
  </si>
  <si>
    <t xml:space="preserve">   (10) Población con empleo  en el sector formal: Personas con empleo que trabajan en empresas que tienen Registro Único de Contribuyentes.
</t>
  </si>
  <si>
    <t xml:space="preserve">   (11) Población con empleo  en el sector informal: Personas con empleo que trabajan en empresas que no tienen Registro Único de Contribuyentes.
       </t>
  </si>
  <si>
    <t xml:space="preserve">   (12)  Población con empleo doméstico: Personas con empleo y que en su categoría de ocupación sea empleado doméstico.
       </t>
  </si>
  <si>
    <t xml:space="preserve">   (13) Población con empleo no clasificadas por Sector: Personas con empleo que trabajan en empresas  que no saben o no responden si su empresa tiene Registro Único de Contribuyentes.
</t>
  </si>
  <si>
    <t xml:space="preserve">  (2) Periodos agrupados porque la comparación de la serie es anual</t>
  </si>
  <si>
    <t xml:space="preserve">  (3) Sectores económicos agrupados según la rama de actividad Clasificador Industrial Internacional Uniforme, revisión 4</t>
  </si>
  <si>
    <t xml:space="preserve">  (4) La categoría Instituto Ecuatoriano de Seguridad Social (IESS.Seguro General) está compuesta por: Seguro General IESS</t>
  </si>
  <si>
    <t xml:space="preserve">  (5) La categoría Otros está compuesta por: Seguro Voluntario, Seguro Campesino, ISFFA, ISSPOL, Seguro privado con hospitalización, sin hospitalización, aseguramiento universal de salud y seguros municipales</t>
  </si>
  <si>
    <t xml:space="preserve">  (6) No tiene ningún seguro</t>
  </si>
  <si>
    <t xml:space="preserve">  (7) No incluye patrono, cuenta propia, trabajador del hogar no remunerado, de otro hogar, ayudante y servicio doméstico</t>
  </si>
  <si>
    <t xml:space="preserve">  (9) La información levantada en junio 2007 y junio 2009 solo tuvo cobertura a nivel urbano</t>
  </si>
  <si>
    <t xml:space="preserve">  (10) Población con empleo  en el sector formal: Personas con empleo que trabajan en empresas que tienen Registro Único de Contribuyentes.
</t>
  </si>
  <si>
    <t xml:space="preserve">  (11) Población con empleo  en el sector informal: Personas con empleo que trabajan en empresas que no tienen Registro Único de Contribuyentes.
       </t>
  </si>
  <si>
    <t xml:space="preserve">  (12)  Población con empleo doméstico: Personas con empleo y que en su categoría de ocupación sea empleado doméstico.
       </t>
  </si>
  <si>
    <t xml:space="preserve">  (13) Población con empleo no clasificadas por Sector: Personas con empleo que trabajan en empresas  que no saben o no responden si su empresa tiene Registro Único de Contribuyentes.
</t>
  </si>
  <si>
    <t xml:space="preserve">              (2) Periodos agrupados porque la comparación de la serie es anual</t>
  </si>
  <si>
    <t xml:space="preserve">              (3) Ramas de actividad según Clasificador Industrial Internacional Uniforme, revisión 4</t>
  </si>
  <si>
    <t xml:space="preserve">              (4) Las restantes ramas se han agrupado para garantizar la representatividad del dato</t>
  </si>
  <si>
    <t xml:space="preserve">              (5) La información levantada en junio 2007 y junio 2009 solo tuvo cobertura a nivel urbano</t>
  </si>
  <si>
    <t xml:space="preserve">   (3) Ramas de actividad según Clasificador Industrial Internacional Uniforme, revisión 4</t>
  </si>
  <si>
    <t xml:space="preserve">   (4) Las restantes ramas se han agrupado para garantizar la representatividad del dato</t>
  </si>
  <si>
    <t xml:space="preserve">   (5) La información levantada en junio 2007 y junio 2009 solo tuvo cobertura a nivel urbano</t>
  </si>
  <si>
    <t xml:space="preserve">  (3) Ramas de actividad según Clasificador Industrial Internacional Uniforme, revisión 4</t>
  </si>
  <si>
    <t xml:space="preserve">  (4) Las restantes ramas se han agrupado para garantizar la representatividad del dato</t>
  </si>
  <si>
    <t xml:space="preserve">  (5) La información levantada en junio 2007 y junio 2009 solo tuvo cobertura a nivel urbano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</si>
  <si>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empleada de 15 años y más. La sumatoria de las participaciones de cada categoría es el 100%</t>
    </r>
  </si>
  <si>
    <t xml:space="preserve">  (3) Pregunta 43 del formulario, no incluye patrono/cuenta propia, trabajador del hogar/otro hogar y ayudante no remunerado</t>
  </si>
  <si>
    <t xml:space="preserve">  (4) Pregunta 43 del formulario, agrupada la categoría por obra y horas por representatividad del dato</t>
  </si>
  <si>
    <t xml:space="preserve">  (5) Pregunta 45 del formulario, corresponde a toda la población empleada</t>
  </si>
  <si>
    <t xml:space="preserve">  (6) La información levantada en junio 2007 y junio 2009 solo tuvo cobertura a nivel urbano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</si>
  <si>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Población empleada de 15 años y más. La sumatoria de las participaciones de cada categoría es el 100%</t>
    </r>
  </si>
  <si>
    <t xml:space="preserve">   (3) Pregunta 43 del formulario, no incluye patrono/cuenta propia, trabajador del hogar/otro hogar y ayudante no remunerado</t>
  </si>
  <si>
    <t xml:space="preserve">   (4) Pregunta 43 del formulario, agrupada la categoría por obra y horas por representatividad del dato</t>
  </si>
  <si>
    <t xml:space="preserve">   (5) Pregunta 45 del formulario, corresponde a toda la población empleada</t>
  </si>
  <si>
    <t xml:space="preserve">   (6) La información levantada en junio 2007 y junio 2009 solo tuvo cobertura a nivel urbano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</si>
  <si>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 xml:space="preserve">  (1) Población empleada de 15 años y más. La sumatoria de las participaciones de cada categoría es el 100%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</si>
  <si>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Población empleada de 15 años y más. Dólares constantes tomando como base la información del Índice de Precios al Consumidor de diciembre 2007</t>
    </r>
  </si>
  <si>
    <t xml:space="preserve">  (4) La categoría Instituto Ecuatoriano de Seguridad Social (IESS Seguro General) está compuesta por: Seguro General IESS</t>
  </si>
  <si>
    <t xml:space="preserve">   (4) La categoría Instituto Ecuatoriano de Seguridad Social (IESS Seguro General) está compuesta por: Seguro General IESS</t>
  </si>
  <si>
    <t xml:space="preserve">  (10) Horas efectivas al mes se obtiene de  multiplicar las horas efectivas a la semana por el factor (4) semanas</t>
  </si>
  <si>
    <t xml:space="preserve">  (11) Población con empleo  en el sector formal: Personas con empleo que trabajan en empresas que tienen Registro Único de Contribuyentes.
</t>
  </si>
  <si>
    <t xml:space="preserve">  (12) Población con empleo  en el sector informal: Personas con empleo que trabajan en empresas que no tienen Registro Único de Contribuyentes.
       </t>
  </si>
  <si>
    <t xml:space="preserve">  (13)  Población con empleo doméstico: Personas con empleo y que en su categoría de ocupación sea empleado doméstico.
       </t>
  </si>
  <si>
    <t xml:space="preserve">  (14) Población con empleo no clasificadas por Sector: Personas con empleo que trabajan en empresas  que no saben o no responden si su empresa tiene Registro Único de Contribuyentes.
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</si>
  <si>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empleada de 15 años y más</t>
    </r>
  </si>
  <si>
    <t xml:space="preserve">  (7) No incluye patrono, cuenta propia, trabajador del hogar noremunerado, de otro hogar, ayudante y servicio doméstico</t>
  </si>
  <si>
    <t xml:space="preserve">  (11) Población con empleo  en el sector informal: Personas con empleo que trabajan en empresas que tienen no Registro Único de Contribuyentes.
       </t>
  </si>
  <si>
    <r>
      <rPr>
        <b/>
        <sz val="8"/>
        <rFont val="Arial"/>
        <family val="2"/>
      </rPr>
      <t xml:space="preserve">Nota:   </t>
    </r>
    <r>
      <rPr>
        <sz val="8"/>
        <rFont val="Arial"/>
        <family val="2"/>
      </rPr>
      <t xml:space="preserve">  (1) Población empleada de 5 a 17 años</t>
    </r>
  </si>
  <si>
    <t xml:space="preserve">              (3) Periodos agrupados porque la comparación de la serie es anual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</si>
  <si>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empleada de 5 a 17 años</t>
    </r>
  </si>
  <si>
    <t xml:space="preserve">                   </t>
  </si>
  <si>
    <t xml:space="preserve">              (2) Se define a los niños trabajadores como aquellos que trabajaron al menos una hora la semana de  referencia, realizaron alguna actividad </t>
  </si>
  <si>
    <t xml:space="preserve">                    dentro o fuera del hogar, para ayudar al mantenimiento del mismo, o aquellos que no trabajaron la semana de referencia pero tienen un </t>
  </si>
  <si>
    <t xml:space="preserve">                    trabajo al cual regresarán.</t>
  </si>
  <si>
    <t xml:space="preserve">              (2) Se define a los niños trabajadores como aquellos que trabajaron al menos una hora la semana de referencia, realizaron alguna actividad </t>
  </si>
  <si>
    <t xml:space="preserve">                    dentro o fuera del hogar, para ayudar al mantenimiento del mismo, o aquellos que  no trabajaron la semana de referencia pero tienen un </t>
  </si>
  <si>
    <t xml:space="preserve">                    trabajo al cual regresarán</t>
  </si>
  <si>
    <r>
      <rPr>
        <b/>
        <sz val="8"/>
        <rFont val="Arial"/>
        <family val="2"/>
      </rPr>
      <t xml:space="preserve">Notas:   </t>
    </r>
    <r>
      <rPr>
        <sz val="8"/>
        <rFont val="Arial"/>
        <family val="2"/>
      </rPr>
      <t>(1) Población empleada de 5 a 17 años</t>
    </r>
  </si>
  <si>
    <t xml:space="preserve">                    dentro o fuera del hogar, para ayudar al mantenimiento del   mismo, o aquellos que no trabajaron la semana de referencia pero tienen un </t>
  </si>
  <si>
    <t xml:space="preserve">   </t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</si>
  <si>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 (1) Población de referencia  de 5 a 14 años de edad</t>
    </r>
  </si>
  <si>
    <t xml:space="preserve">               (2) Población de referencia de 15 a 17 años de edad</t>
  </si>
  <si>
    <t xml:space="preserve">              (2) Tasas de morbilidad por 10 000 hombres</t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</si>
  <si>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(1) La línea de pobreza a nivel de hogar se construye asumiendo un hogar promedio de 4,6 miembros, debido al tamaño promedio de un hogar  pobre. Se  </t>
    </r>
  </si>
  <si>
    <t xml:space="preserve">                   aclara que esta línea no es oficial, y únicamente se la realizó con fines ilustrativos.</t>
  </si>
  <si>
    <t xml:space="preserve">             (2) La línea de pobreza del hogar es de US$ 270,6 a dólares del 2007</t>
  </si>
  <si>
    <t xml:space="preserve">             (3) La línea de pobreza extrema del hogar es de US$ 152,5 a dólares del 2007</t>
  </si>
  <si>
    <t xml:space="preserve">              (3) La sumatoria vertical por los deciles es 100 por ciento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</si>
  <si>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INEC - Directorio de Empresas y Establecimientos 2013</t>
    </r>
  </si>
  <si>
    <t xml:space="preserve">            * El total de empresas en el año 2013, comprende las unidades económicas que registraron ventas en el SRI, 
               registraron personal afiliado en el IESS o perteneciendo al RISE pagaron impuestos sobre sus ingresos en el SRI</t>
  </si>
  <si>
    <t xml:space="preserve">              * El total de empresas en el año 2013, comprende las unidades económicas que registraron ventas
                 en el SRI, registraron personal afiliado en el IESS o perteneciendo al RISE pagaron impuestos sobre sus 
                 ingresos en el SRI</t>
  </si>
  <si>
    <t xml:space="preserve">              * El total de empresas en el año 2013, comprende las unidades económicas que registraron ventas en el SRI, 
                registraron personal afiliado en el IESS o perteneciendo al RISE pagaron impuestos sobre sus ingresos en el 
                SRI</t>
  </si>
  <si>
    <t xml:space="preserve">                      * Incluye valores de ventas que las empresas registraron en el SRI durante el período 2009-2013</t>
  </si>
  <si>
    <t xml:space="preserve">              *El universo de ventas excluye el segmento de microempresas, debido a ausencia de información en un 95% de los 
               casos, esto sucede porque el segmento microempresas está conformado principalmente por personas naturales no 
               obligadas a llevar contabilidad y pertenecientes al RISE que no declaran ventas en el SRI</t>
  </si>
  <si>
    <t xml:space="preserve">              *El universo de ventas excluye el segmento de microempresas, debido a ausencia de información en un 95% de los casos, 
               esto sucede porque el segmento microempresas está conformado principalmente por personas naturales no obligadas a 
               llevar contabilidad y pertenecientes al RISE que no declaran ventas en el SRI</t>
  </si>
  <si>
    <t xml:space="preserve">             * Incluye el personal afiliado que las empresas registraron en el IESS durante el período 2006-2013</t>
  </si>
  <si>
    <t xml:space="preserve">               *El universo de empresas con personal afiliado excluye el segmento de microempresas, debido a ausencia de información 
                en un 51% de los casos, esto sucede porque el segmento microempresas incluye personas naturales no obligadas a 
                llevar contabilidad y pertenecientes al RISE con bajos niveles de formalidad.</t>
  </si>
  <si>
    <r>
      <rPr>
        <b/>
        <sz val="8"/>
        <rFont val="Arial"/>
        <family val="2"/>
      </rPr>
      <t xml:space="preserve">Nota:  </t>
    </r>
    <r>
      <rPr>
        <sz val="8"/>
        <rFont val="Arial"/>
        <family val="2"/>
      </rPr>
      <t>La consideración de los grupos de: Aire, Agua, Vectores y Radiación Ultravioleta son grupos recomendados por el Marco de 
                  Desarrollo  de Estadísticas Ambientales (MDEA) propuesto por la ONU. Cada grupo considera las principales enfermedades de 
                  acuerdo a la  clasificación Internacional de Enfermedades (CIE-10) avalado por la Organización Mundial de la Salud (OMS) y el 
                  Ministerio de Salud  Pública (MSP)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</si>
  <si>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El índice verde urbano es la cantidad de áreas verdes urbanas en donde predominan la vegetación y los 
                   elementos naturales del entorno</t>
    </r>
  </si>
  <si>
    <t xml:space="preserve">    (1) La información del índice Verde Urbano es levantada de forma bienal</t>
  </si>
  <si>
    <t xml:space="preserve">    (2) El Municipio de Guayaquil no está considerado en el análisis ya que no proporcionó ningún tipo de 
           información</t>
  </si>
  <si>
    <t xml:space="preserve">               (3) Información correspondiente al año 2014 se encuentra en etapa de validación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</si>
  <si>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     La metodología de estos indicadores fue desarrollada por el Grupo de Trabajo de Indicadores Ambientales (GTIA) precedido por la Iniciativa Latinoamericana y Caribeña
                      para el Desarrollo Sostenible (ILAC). Se puede consultar en el siguiente link: http://www.pnuma.org/deat1/datoseindicadores.html</t>
    </r>
  </si>
  <si>
    <t xml:space="preserve">        (1) El indicador "Proporción de la Población con Acceso a Servicios de Saneamiento Mejorados" se refiere al servicio higiénico o excusado que impide el contacto de los
              seres humanos con excretas</t>
  </si>
  <si>
    <t xml:space="preserve">        (2) El indicador "Proporción de la Población con Acceso Sostenible a Fuentes Mejoradas de Abastecimiento de Agua" se refiere a aquellas fuentes que por el tipo de
              construcción protege apropiadamente el agua de la contaminación exterior, en particular de la materia fecal. Se exluye agua de pozo</t>
  </si>
  <si>
    <t xml:space="preserve">        (3) El indicador "Proporción de la Población con Acceso a la Recolección de Residuos Sólidos" se refiere la población que tiene acceso al servicio municipal (de forma 
              mensual, quincenal, semanal, o diario) de recolección de residuos sólidos</t>
  </si>
  <si>
    <t xml:space="preserve">        (4) Para el estudio se excluye la Región Insular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</si>
  <si>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    La metodología de estos indicadores fue desarrollada por el Grupo de Trabajo de Indicadores Ambientales 
               (GTIA) precedido por la Iniciativa Latinoamericana Y Caribeña para el Desarrollo Sostenible (ILAC). Se puede 
               consultar en el siguiente link: http://www.pnuma.org/deat1/datoseindicadores.html</t>
    </r>
  </si>
  <si>
    <t xml:space="preserve">    (1) El indicador "Proporción de la Población que Utilizan Combustibles Sólidos para Cocinar" se refiere a la                            
          población que utiliza leña, carbón como fuente energética doméstica principal para cocinar</t>
  </si>
  <si>
    <r>
      <t xml:space="preserve">Fuente: </t>
    </r>
    <r>
      <rPr>
        <sz val="8"/>
        <color indexed="8"/>
        <rFont val="Arial"/>
        <family val="2"/>
      </rPr>
      <t>Secretaría  Nacional de Gestión de Riesgos (SGR)</t>
    </r>
  </si>
  <si>
    <t xml:space="preserve">  (**) Se refiere a las catástrofes provocadas por etapa invernal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</si>
  <si>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  (1) Se refiere a variaciones atmosféricas, hidrológicas y geológicas que ocurren sin que puedan ser previstas 
                    con certeza, y que por su ubicación, potencia y frecuencia, pueden llegar a afectar al ecosistema y al ser 
                    humano.</t>
    </r>
  </si>
  <si>
    <t xml:space="preserve">            (a+b) Es igual al 100 por ciento</t>
  </si>
  <si>
    <t xml:space="preserve">            (c+d) Es igual al 100 por ciento</t>
  </si>
  <si>
    <t xml:space="preserve">            (e+f) Es igual al 100 por ciento</t>
  </si>
  <si>
    <t xml:space="preserve">            (2) Dato estadísticamente no significativo</t>
  </si>
  <si>
    <t xml:space="preserve">            (3) Categorías agrupadas por representatividad (Montubia - otra)</t>
  </si>
  <si>
    <t xml:space="preserve">            (4) Categorías agrupadas por representatividad (Casadas - unidas)</t>
  </si>
  <si>
    <t xml:space="preserve">            (5) Categorías agrupadas por representatividad (Separadas, divorciadas y viudas)</t>
  </si>
  <si>
    <t xml:space="preserve">             (a+b) es igual al 100 por ciento</t>
  </si>
  <si>
    <t xml:space="preserve">             (c+d) es igual al 100 por ciento</t>
  </si>
  <si>
    <t xml:space="preserve">             (e+f) es igual al 100 por ciento</t>
  </si>
  <si>
    <t xml:space="preserve">             (g+h) es igual al 100 por ciento</t>
  </si>
  <si>
    <t xml:space="preserve">             (2) Dato estadísticamente no significativo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</si>
  <si>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uso TIC's de 5 años y más. La sumatoria de las participaciones de cada categoría es el 100%</t>
    </r>
  </si>
  <si>
    <t xml:space="preserve">               (2) Periodos agrupados porque la comparación de la serie es anual</t>
  </si>
  <si>
    <t xml:space="preserve">               (3) Pregunta 2 del formulario,  de la sección de TIC's en los 12 ultimos meses utilizaron computadores desde cualquier lugar</t>
  </si>
  <si>
    <t xml:space="preserve">               (4) Pregunta 2 del formulario,  de la sección de TIC's en los 12 ultimo meses utilizaron computadores desde cualquier lugar según rango de edad</t>
  </si>
  <si>
    <t xml:space="preserve">               (5) Información no levantada en diciembre 2007 la sección de TIC's</t>
  </si>
  <si>
    <t xml:space="preserve">  (3) Pregunta 2 del formulario,  de la sección de TIC's en los 12 ultimos meses utilizaron computadores desde cualquier lugar</t>
  </si>
  <si>
    <t xml:space="preserve">  (4) Pregunta 2 del formulario,  de la sección de TIC's en los 12 ultimo meses utilizaron computadores desde cualquier lugar según rango de edad</t>
  </si>
  <si>
    <t xml:space="preserve">  (5) Información no levantada en diciembre 2007 la sección de TIC's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</si>
  <si>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>:   (1) Población uso TIC's. La sumatoria de las participaciones de cada categoría es el 100%</t>
    </r>
  </si>
  <si>
    <t xml:space="preserve">  (3) Pregunta 3 del formulario,  de la sección de TIC's en los 12 últimos meses utilizaron internet desde cualquier lugar</t>
  </si>
  <si>
    <t xml:space="preserve">  (4) Pregunta 7 del formulario,  de la sección de TIC's en los 12 últimos meses utilizaron internet con qué frecuencia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</si>
  <si>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 xml:space="preserve">    (1) Población uso TIC's. La sumatoria de las participaciones de cada categoría es el 100%</t>
    </r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</si>
  <si>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>:   (1) Población uso TIC's . La sumatoria de las participaciones de cada categoría es el 100%</t>
    </r>
  </si>
  <si>
    <t xml:space="preserve">  (3) Pregunta 1A, 2 ,3 , del formulario,  de la sección de TIC's si no usaron ninguna de estas</t>
  </si>
  <si>
    <t xml:space="preserve">       condiciones "Analfabetas digitales", en cambio para determinar si tiene teléfono celular activado,  </t>
  </si>
  <si>
    <t xml:space="preserve">       SMARTPHONE pregunta 1, 1a</t>
  </si>
  <si>
    <t xml:space="preserve">  (4) Información no levantada en diciembre 2007 la sección de TIC's</t>
  </si>
  <si>
    <t xml:space="preserve">               (4) La información no levantada en diciembre 2007 la sección de TIC's</t>
  </si>
  <si>
    <t xml:space="preserve"> (2) Información disponible a partir de abril de 2012 debido a que desde esta fecha las denuncias presentadas en Fiscalía constituyen fuente oficial</t>
  </si>
  <si>
    <t>TOTAL NACIONAL 2014</t>
  </si>
  <si>
    <r>
      <t>Fuente:</t>
    </r>
    <r>
      <rPr>
        <sz val="8"/>
        <rFont val="Arial"/>
        <family val="2"/>
      </rPr>
      <t xml:space="preserve"> Encuesta de Superficie y Producción Agropecuaria Continua (E.S.P.A.C.) </t>
    </r>
  </si>
  <si>
    <t>VENTAS</t>
  </si>
  <si>
    <t>MANGO</t>
  </si>
  <si>
    <r>
      <t xml:space="preserve">Fuente: </t>
    </r>
    <r>
      <rPr>
        <sz val="8"/>
        <rFont val="Arial"/>
        <family val="2"/>
      </rPr>
      <t>Encuesta de Superficie y Producción Agropecuaria Continua (E.S.P.A.C.)</t>
    </r>
  </si>
  <si>
    <r>
      <t xml:space="preserve">Notas:  </t>
    </r>
    <r>
      <rPr>
        <sz val="8"/>
        <color indexed="8"/>
        <rFont val="Arial"/>
        <family val="2"/>
      </rPr>
      <t>Datos al “Día de la entrevista”</t>
    </r>
  </si>
  <si>
    <r>
      <t xml:space="preserve">Notas:  </t>
    </r>
    <r>
      <rPr>
        <sz val="8"/>
        <color indexed="8"/>
        <rFont val="Arial"/>
        <family val="2"/>
      </rPr>
      <t>La información al final de periodo refleja la superficie de la utilización del suelo que puede venir en cultivos solos o asociados de ahí la diferencia con la información de la tabla 6.1.1</t>
    </r>
  </si>
  <si>
    <t>PRODUCCIÓN
(Tm.)</t>
  </si>
  <si>
    <t>VENTAS
(Tm.)</t>
  </si>
  <si>
    <t>BRÓCOLI</t>
  </si>
  <si>
    <t>SOYA</t>
  </si>
  <si>
    <r>
      <t xml:space="preserve">Fuente: </t>
    </r>
    <r>
      <rPr>
        <sz val="8"/>
        <rFont val="Arial"/>
        <family val="2"/>
      </rPr>
      <t xml:space="preserve">Encuesta de Superficie y Producción Agropecuaria Continua (E.S.P.A.C.) </t>
    </r>
  </si>
  <si>
    <r>
      <t xml:space="preserve">Fuente: </t>
    </r>
    <r>
      <rPr>
        <sz val="8"/>
        <rFont val="Arial"/>
        <family val="2"/>
      </rPr>
      <t>Encuesta de Superficies y Producción Agropecuarias Continua (E.S.P.A.C.)</t>
    </r>
  </si>
  <si>
    <r>
      <t xml:space="preserve">Notas: </t>
    </r>
    <r>
      <rPr>
        <sz val="8"/>
        <color indexed="8"/>
        <rFont val="Arial"/>
        <family val="2"/>
      </rPr>
      <t xml:space="preserve"> Los valores inexistentes se deben a que no existe plantación, cosecha, producción o ventas de la especie de flor</t>
    </r>
  </si>
  <si>
    <t xml:space="preserve">                       Pública, Ministerio Coordinador de Desarrollo Social, Dirección Nacional de Registro Civil, Identificación y Cedulación, Secretaría Nacional de Planificación y  Desarrollo e Instituto Nacional de Estadística y  Censos,  se homologa el cálculo del </t>
  </si>
  <si>
    <t xml:space="preserve">                       indicador de muerte materna considerando a las muertes maternas que ocurrieron en el periodo del embarazo, parto o posparto, hasta los 42 días siguientes a la terminación del embarazo, independientemente de la duración y el sitio del embarazo.</t>
  </si>
  <si>
    <t>Nacimientos y Defunciones</t>
  </si>
  <si>
    <t xml:space="preserve">             En el año 2014 la razón de mortalidad infantil es de 8,35 defunciones infantiles por cada 1.000 nacimientos, siendo la principal causa de mortalidad  infantil, dificultad respiratoria, con un total de 414 </t>
  </si>
  <si>
    <t xml:space="preserve">             defunciones distribuidas en 246 para el caso de hombres y 168 para el caso de mujeres, lo que  representa un total de 14,68% y una razón de mortalidad  de 1,23 por distribuidas en 100 para el caso de </t>
  </si>
  <si>
    <t xml:space="preserve">             hombres y 83 para el caso de  mujeres, representando un total de 6,49% y una razón de mortalidad  de 0,54 por cada 1.000 nacimientos. En el mismo año, la neumonía bacteriana, no clasificada en otra parte </t>
  </si>
  <si>
    <t xml:space="preserve">             se registra como la causa de menor  ocurrencia con un total de 21 defunciones, lo que genera un porcentaje de 0,74% y una razón de mortalidad de  0,06 por cada 1.000 nacimientos. </t>
  </si>
  <si>
    <t>Continuación…</t>
  </si>
  <si>
    <r>
      <t xml:space="preserve">BÁSICA  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</si>
  <si>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BACHILLERATO </t>
    </r>
    <r>
      <rPr>
        <b/>
        <vertAlign val="superscript"/>
        <sz val="11"/>
        <color indexed="8"/>
        <rFont val="Arial"/>
        <family val="2"/>
      </rPr>
      <t>(2)</t>
    </r>
  </si>
  <si>
    <r>
      <rPr>
        <b/>
        <sz val="8"/>
        <color indexed="8"/>
        <rFont val="Arial"/>
        <family val="2"/>
      </rPr>
      <t xml:space="preserve">Notas:  </t>
    </r>
    <r>
      <rPr>
        <sz val="8"/>
        <color indexed="8"/>
        <rFont val="Arial"/>
        <family val="2"/>
      </rPr>
      <t xml:space="preserve">  (1) Población de referencia  de 5 a 14 años de edad</t>
    </r>
  </si>
  <si>
    <t xml:space="preserve">   (2) Población de referencia de 15 a 17 años de edad</t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</si>
  <si>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(1) Población de referencia  de 5 a 14 años de edad</t>
    </r>
  </si>
  <si>
    <t xml:space="preserve"> (2) Población de referencia de 15 a 17 años de edad</t>
  </si>
  <si>
    <t xml:space="preserve"> (3) Información no disponible por cambio de metodología</t>
  </si>
  <si>
    <t xml:space="preserve">  (2) Población de referencia de 15 a 17 años de edad</t>
  </si>
  <si>
    <t xml:space="preserve">                    (2)  Hogares pobres por consumo y con una o más necesidades básicas insatisfechas</t>
  </si>
  <si>
    <t xml:space="preserve">                    (3)  Hogares pobres por consumo pero con necesidades básicas satisfechas</t>
  </si>
  <si>
    <t xml:space="preserve">                    (4) Hogares con una o más necesidades básicas insatisfechas y no pobres por consumo</t>
  </si>
  <si>
    <t xml:space="preserve">                    (5) Hogares con necesidades básicas satisfechas y no pobres por consumo</t>
  </si>
  <si>
    <t xml:space="preserve">Tabla 6.1.1 </t>
  </si>
  <si>
    <t xml:space="preserve">Tabla 6.2.1 </t>
  </si>
  <si>
    <r>
      <t>Notas:</t>
    </r>
    <r>
      <rPr>
        <sz val="8"/>
        <color indexed="8"/>
        <rFont val="Arial"/>
        <family val="2"/>
      </rPr>
      <t xml:space="preserve">   La información al final de periodo refleja la superficie de la utilización del suelo que puede venir en cultivos solos o asociados de ahí la diferencia con la información de la tabla 6.1.1</t>
    </r>
  </si>
  <si>
    <t>Tabla 6.2.2</t>
  </si>
  <si>
    <t>Tabla 6.2.3</t>
  </si>
  <si>
    <t>Tabla 6.2.4</t>
  </si>
  <si>
    <t xml:space="preserve">Tabla 6.3.1 </t>
  </si>
  <si>
    <t>Tabla 6.3.2</t>
  </si>
  <si>
    <t xml:space="preserve">Tabla 6.4.1 </t>
  </si>
  <si>
    <t>Tabla 6.5.1</t>
  </si>
  <si>
    <t>Tabla 7.1.1</t>
  </si>
  <si>
    <t xml:space="preserve">    (2) Se consideran: aguas superficiales, aguas subterráneas, agua del mar, y otras fuentes como lluvia</t>
  </si>
  <si>
    <t xml:space="preserve">    (3) Se considera en esta categoría a las empresas que cumplen las dos condiciones: cuentan con captación de agua de fuentes naturales y de red pública</t>
  </si>
  <si>
    <t xml:space="preserve">          (4) Información correspondiente al año 2014 se encuentra en etapa de validación</t>
  </si>
  <si>
    <t>(3) La COOTAD 2012 establece que los gobiernos autónomos municipales paulatinamente deberán llevar un 
      registro de aguas residuales recolectadas</t>
  </si>
  <si>
    <t>(4)  La información correspondiente a volumen de aguas residuales pasó por una nueva recoleción de
       información en los GADS Municipales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</si>
  <si>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(1)  Los datos que se presentan son con fines informativos, mas no son comparables entre años</t>
    </r>
  </si>
  <si>
    <t xml:space="preserve">             (2) La información de ahorro de agua potable para el año 2014 no se considera en el compendio por razones de
                   construcción de un indicador de ahorro rígido y flexible que realizan los hogares</t>
  </si>
  <si>
    <t>Tabla 7.1.2</t>
  </si>
  <si>
    <t xml:space="preserve">Tabla 7.1.3 </t>
  </si>
  <si>
    <t xml:space="preserve">             (2) La información de ahorro de agua potable para el año 2014 no se considera en el compendio por 
                   razones de construcción de un indicador de ahorro rígido y flexible que realizan los hogares</t>
  </si>
  <si>
    <t>Tabla 7.1.4</t>
  </si>
  <si>
    <t>Tabla 7.2.1</t>
  </si>
  <si>
    <r>
      <rPr>
        <b/>
        <sz val="8"/>
        <rFont val="Arial"/>
        <family val="2"/>
      </rPr>
      <t>Notas:</t>
    </r>
    <r>
      <rPr>
        <b/>
        <sz val="8"/>
        <color indexed="10"/>
        <rFont val="Arial"/>
        <family val="2"/>
      </rPr>
      <t xml:space="preserve">   </t>
    </r>
    <r>
      <rPr>
        <sz val="8"/>
        <rFont val="Arial"/>
        <family val="2"/>
      </rPr>
      <t>(1) Se refiere a la energía obtenida del bagazo de caña utilizado por las centrales de las empresas azucareras</t>
    </r>
  </si>
  <si>
    <t xml:space="preserve">Tabla 7.2.2 </t>
  </si>
  <si>
    <t xml:space="preserve">         (1) Para esta información se dispone únicamente de un dato censal</t>
  </si>
  <si>
    <t>Tabla 7.2.5</t>
  </si>
  <si>
    <t>Tabla 7.3.1</t>
  </si>
  <si>
    <t>Tabla 7.3.3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</si>
  <si>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>:   (1) Los datos que se presentan son con fines informativos, mas no son comparables entre años</t>
    </r>
  </si>
  <si>
    <t xml:space="preserve">              (2) La categoría vidrio es considerada desde la ENEMDU 2013</t>
  </si>
  <si>
    <t>Tabla 7.4.1</t>
  </si>
  <si>
    <t>Tabla 7.4.2</t>
  </si>
  <si>
    <t>Tabla 7.4.3</t>
  </si>
  <si>
    <t xml:space="preserve">Tabla 7.5.1 </t>
  </si>
  <si>
    <t xml:space="preserve">Tabla 7.5.2 </t>
  </si>
  <si>
    <t>Tabla 7.5.3</t>
  </si>
  <si>
    <t>Tabla 8.2.2</t>
  </si>
  <si>
    <t>Tabla 8.3.4</t>
  </si>
  <si>
    <t>Tabla 8.3.5</t>
  </si>
  <si>
    <t>Tabla 8.3.6</t>
  </si>
  <si>
    <t>Tabla 8.3.7</t>
  </si>
  <si>
    <t>Tabla 8.3.8</t>
  </si>
  <si>
    <t>Tabla 8.3.9</t>
  </si>
  <si>
    <t xml:space="preserve">               (3) Pregunta 1A, 2 ,3 , del formulario,  de la sección de TIC's si no usaron ningún de estas condiciones "Analfabetas digitales", en cambio para determinar si tiene teléfono celular activado,</t>
  </si>
  <si>
    <t xml:space="preserve">                     SMARTPHONE pregunta 1, 1a</t>
  </si>
  <si>
    <t>Tabla 8.4.5</t>
  </si>
  <si>
    <t>Tabla 8.4.6</t>
  </si>
  <si>
    <t>Tabla 8.4.7</t>
  </si>
  <si>
    <t>Tabla 8.5.3</t>
  </si>
  <si>
    <t>Tabla 8.5.4</t>
  </si>
  <si>
    <t>Tabla 8.5.5</t>
  </si>
  <si>
    <t>Tabla 8.5.6</t>
  </si>
  <si>
    <t>Tabla 8.5.7</t>
  </si>
  <si>
    <t>Tabla 8.5.8</t>
  </si>
  <si>
    <t>Tabla 8.5.9</t>
  </si>
  <si>
    <t>Tabla 8.5.10</t>
  </si>
  <si>
    <t>Tabla 8.6.1</t>
  </si>
  <si>
    <t>Tabla 8.6.2</t>
  </si>
  <si>
    <t xml:space="preserve">               En el año 2014 la principal causa de mortalidad masculina recae sobre las enfermedades isquémicas del corazón con un total de 2.643 muertes, alcanzando el 7,60% y una tasa </t>
  </si>
  <si>
    <t xml:space="preserve">               de 33,29. Accidentes de transporte terrestre con un total de 2.438 defunciones, es la segunda causa de muerte  con un 7,01% del total de defunciones masculinas y una tasa de </t>
  </si>
  <si>
    <t xml:space="preserve">               30,71 por cada 100.000 habitantes. En el mismo año, las caídas accidentales se registran como la causa de menor ocurrencia con un total de 289 defunciones, como </t>
  </si>
  <si>
    <t xml:space="preserve">               consecuencia  genera un porcentaje bajo de 0,83% y una  tasa de mortalidad de 3,64 por cada 100.000 habitantes. </t>
  </si>
  <si>
    <r>
      <t xml:space="preserve">TASA DE DEFUNCIONES HOSPITALARIAS  </t>
    </r>
    <r>
      <rPr>
        <vertAlign val="superscript"/>
        <sz val="10"/>
        <rFont val="Arial"/>
        <family val="2"/>
      </rPr>
      <t>(2)</t>
    </r>
  </si>
  <si>
    <r>
      <t>TOTAL DE CAMAS DOTACIÓN NORMAL</t>
    </r>
    <r>
      <rPr>
        <vertAlign val="superscript"/>
        <sz val="10"/>
        <color indexed="8"/>
        <rFont val="Arial"/>
        <family val="2"/>
      </rPr>
      <t>(3)</t>
    </r>
  </si>
  <si>
    <r>
      <t xml:space="preserve">TOTAL DE CAMAS DISPONIBLES 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vertAlign val="superscript"/>
        <sz val="10"/>
        <color indexed="8"/>
        <rFont val="Arial"/>
        <family val="2"/>
      </rPr>
      <t>(4)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</si>
  <si>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Bases de datos de camas y egresos hospitalarios.</t>
    </r>
  </si>
  <si>
    <r>
      <rPr>
        <b/>
        <sz val="9"/>
        <color indexed="8"/>
        <rFont val="Arial"/>
        <family val="2"/>
      </rPr>
      <t>Notas:</t>
    </r>
    <r>
      <rPr>
        <sz val="9"/>
        <color indexed="8"/>
        <rFont val="Arial"/>
        <family val="2"/>
      </rPr>
      <t>(1) Se cuenta con información hasta 2014 debido a que la información 2015 se encuentra en proceso de consolidación.</t>
    </r>
  </si>
  <si>
    <t>CAMAS Y EGRESOS HOSPITALARIOS, PERIODO 2000 - 2014</t>
  </si>
  <si>
    <r>
      <t xml:space="preserve">         </t>
    </r>
    <r>
      <rPr>
        <b/>
        <sz val="9"/>
        <rFont val="Arial"/>
        <family val="2"/>
      </rPr>
      <t xml:space="preserve">  Nota:</t>
    </r>
    <r>
      <rPr>
        <sz val="9"/>
        <rFont val="Arial"/>
        <family val="2"/>
      </rPr>
      <t xml:space="preserve"> Los datos a nivel de provincia han sido ajustados en base al DPA 2013
           </t>
    </r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Las proyecciones poblacionales son a partir del Censo 2010 en base a DPA 2013</t>
    </r>
  </si>
  <si>
    <t xml:space="preserve">                    Los datos a nivel de provincia han sido ajustados en base al DPA 2013
                    Nota: Las proyecciones poblacionales son a partir del Censo 2010</t>
  </si>
  <si>
    <t xml:space="preserve"> DOTACIÓN Y DISPONIBILIDAD DE CAMAS HOSPITALARIAS POR SECTOR, AÑO 2014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</si>
  <si>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Bases de datos de camas  hospitalarias 2014.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</si>
  <si>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   Se cuenta con información hasta 2014 debido a que la información 2015 se encuentra en proceso de consolidación</t>
    </r>
  </si>
  <si>
    <r>
      <t xml:space="preserve">TASA </t>
    </r>
    <r>
      <rPr>
        <b/>
        <vertAlign val="superscript"/>
        <sz val="10"/>
        <color indexed="8"/>
        <rFont val="Arial"/>
        <family val="2"/>
      </rPr>
      <t>(2)</t>
    </r>
  </si>
  <si>
    <t xml:space="preserve"> Otros trastornos de la nariz y de los senos paranasales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</si>
  <si>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Anuario de camas y egresos hospitalarios 2014</t>
    </r>
  </si>
  <si>
    <r>
      <rPr>
        <b/>
        <sz val="9"/>
        <color indexed="8"/>
        <rFont val="Arial"/>
        <family val="2"/>
      </rPr>
      <t>Notas:</t>
    </r>
    <r>
      <rPr>
        <sz val="9"/>
        <color indexed="8"/>
        <rFont val="Arial"/>
        <family val="2"/>
      </rPr>
      <t xml:space="preserve">  (1) Se cuenta con información hasta 2014 debido a que la información 2015 se encuentra en proceso de consolidación</t>
    </r>
  </si>
  <si>
    <t>Leiomioma del útero</t>
  </si>
  <si>
    <t>Feto y recién nacido afectados por complicaciones maternas del embarazo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</si>
  <si>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Anuario de camas y egresos hospitalarios 2014</t>
    </r>
  </si>
  <si>
    <r>
      <t xml:space="preserve">Notas:  </t>
    </r>
    <r>
      <rPr>
        <sz val="9"/>
        <color indexed="8"/>
        <rFont val="Arial"/>
        <family val="2"/>
      </rPr>
      <t>(1) Se cuenta con información hasta 2014, debido a que la información 2015 se encuentra en proceso de consolidación</t>
    </r>
  </si>
  <si>
    <t>(2) Tasas de morbilidad por 10000 menores de un año de edad</t>
  </si>
  <si>
    <t xml:space="preserve">                    * Clasificación Estadística Internacional de Enfermedades y problemas realacionados con la salud, décima revisión (CIE-10)
                       Nota: Las proyecciones poblacionales son a partir del Censo 2010 en base a DPA 2013</t>
  </si>
  <si>
    <t xml:space="preserve">                * Clasificación Estadística Internacional de Enfermedades y Problemas relacionados con la salud, décima revisión (CIE-10)</t>
  </si>
  <si>
    <t>DIEZ PRINCIPALES* CAUSAS DE MORBILIDAD FEMENINA AÑO 2014</t>
  </si>
  <si>
    <t>DIEZ PRINCIPALES* CAUSAS DE MORBILIDAD INFANTIL, AÑO 2014</t>
  </si>
  <si>
    <t>DIEZ PRINCIPALES* CAUSAS DE MORBILIDAD GENERAL, AÑO 2014</t>
  </si>
  <si>
    <t>DIEZ PRINCIPALES* CAUSAS DE MORBILIDAD MASCULINA, AÑO 2014</t>
  </si>
  <si>
    <r>
      <t>Fuente:</t>
    </r>
    <r>
      <rPr>
        <sz val="9"/>
        <rFont val="Arial"/>
        <family val="2"/>
      </rPr>
      <t xml:space="preserve"> Base de datos de recursos y actividades de salud</t>
    </r>
  </si>
  <si>
    <r>
      <rPr>
        <b/>
        <sz val="9"/>
        <rFont val="Arial"/>
        <family val="2"/>
      </rPr>
      <t xml:space="preserve">Notas:   </t>
    </r>
    <r>
      <rPr>
        <sz val="9"/>
        <rFont val="Arial"/>
        <family val="2"/>
      </rPr>
      <t>(1) Se cuenta con información hasta 2013 debido a que la información 2014 se encuentra en proceso de consolidación.</t>
    </r>
  </si>
  <si>
    <r>
      <t xml:space="preserve">                  (2) Tasa por 10.000 habitantes. 
                  * La tasa de médicos se homologa la fórmula de cálculo en el año 2014 por la Comisión de Salud, en la  que se incluye médicos     posgradistas, rurales, residentes y se pondera en relación a las horas de trabajo. Ver
                   Resolución de la Comisión Interinstitucional de Estadísticas de Salud - CIES 002-2014
                </t>
    </r>
    <r>
      <rPr>
        <b/>
        <sz val="9"/>
        <rFont val="Arial"/>
        <family val="2"/>
      </rPr>
      <t xml:space="preserve">   </t>
    </r>
    <r>
      <rPr>
        <sz val="9"/>
        <rFont val="Arial"/>
        <family val="2"/>
      </rPr>
      <t>Nota: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Los datos a nivel de provincia han sido ajustados en base al DPA 2013
                   Nota: Las proyecciones poblacionales son a partir del censo 2010 en base a DPA 2013</t>
    </r>
  </si>
  <si>
    <t>Tabla 5.2.1</t>
  </si>
  <si>
    <t>Tabla 5.2.3</t>
  </si>
  <si>
    <t>Tabla  5.3.1</t>
  </si>
  <si>
    <t xml:space="preserve">   (8) La categoría privado está compuesta por: empleado/Obrero privado, Empleado/Obrero Tercerizado, Jornalero o Peón, Patrono, Cuenta propia, Trabajador del Hogar no Remunerado, Trabajador No Remunerado en otro Hogar, Ayudante no Remunerado de asalariados y Empleado(o) Doméstico(a).</t>
  </si>
  <si>
    <t xml:space="preserve">  (8) La categoría privado está compuesta por: empleado/Obrero privado, Empleado/Obrero Tercerizado, Jornalero o Peón, Patrono, Cuenta propia, Trabajador del Hogar no Remunerado, Trabajador No Remunerado en otro Hogar, Ayudante no Remunerado de asalariados y Empleado(o) Doméstico(a).</t>
  </si>
  <si>
    <t>ESPERANZA DE VIDA POR SEXO A NIVEL PROVINCIAL PERIODO 2010 - 2020</t>
  </si>
  <si>
    <t xml:space="preserve">Nacimientos y Defunciones </t>
  </si>
  <si>
    <t>Nacimientos y Nefunciones</t>
  </si>
  <si>
    <t>TASA DE TRABAJO INFANTIL A NIVEL NACIONAL, PERIODO 2007 - 2014</t>
  </si>
  <si>
    <t>TASA DE TRABAJO INFANTIL A NIVEL URBANO, PERIODO 2007 - 2014</t>
  </si>
  <si>
    <t>TASA DE TRABAJO INFANTIL A NIVEL RURAL, PERIODO 2007 - 2014</t>
  </si>
  <si>
    <r>
      <t xml:space="preserve"> RECURSOS DE SALUD: MÉDICOS, ODONTÓLOGOS, PSICÓLOGOS, ENFERMERAS, OBSTETRICES, AUXILIARES DE ENFERMERÍA QUE TRABAJAN EN ESTABLECIMIENTOS DE SALUD, PERIODO 2000 - 2013</t>
    </r>
    <r>
      <rPr>
        <b/>
        <vertAlign val="superscript"/>
        <sz val="11"/>
        <color indexed="8"/>
        <rFont val="Arial"/>
        <family val="2"/>
      </rPr>
      <t>(1)</t>
    </r>
    <r>
      <rPr>
        <b/>
        <sz val="11"/>
        <color indexed="8"/>
        <rFont val="Arial"/>
        <family val="2"/>
      </rPr>
      <t xml:space="preserve"> (EN ABSOLUTOS Y EN TASAS)</t>
    </r>
  </si>
  <si>
    <t xml:space="preserve"> POBREZA Y POBREZA EXTREMA POR INGRESOS, PERIODO 2007 - 2014</t>
  </si>
  <si>
    <t xml:space="preserve"> CARACTERÍSTICAS SOCIODEMOGRÁFICAS DE LOS  POBRES POR INGRESOS, AÑO 2014</t>
  </si>
  <si>
    <t>CARACTERIZACIÓN SOCIODEMOGRÁFICA DE LOS HOGARES POBRES POR INGRESOS, AÑO 2014</t>
  </si>
  <si>
    <t>Índice de Precios al Consumidor</t>
  </si>
  <si>
    <t xml:space="preserve">Índice de Precios al Consumidor </t>
  </si>
  <si>
    <t>Canasta Familiar Básica</t>
  </si>
  <si>
    <t>Canasta Familiar Vital</t>
  </si>
  <si>
    <t>Índice de Precios al Productor</t>
  </si>
  <si>
    <t xml:space="preserve">Índice de Precios al Productor </t>
  </si>
  <si>
    <t xml:space="preserve"> Índices de la Producción Industrial </t>
  </si>
  <si>
    <t xml:space="preserve"> Índices de la Producción Industrial</t>
  </si>
  <si>
    <t>Índice de Nivel de Actividad Registrada, Índice de Brechas de Intermediación e Índice de Precios de la Construcción</t>
  </si>
  <si>
    <t>Índice de Actividad Económica Registrada</t>
  </si>
  <si>
    <t>Directorio de Empresas y Establecimientos</t>
  </si>
  <si>
    <t xml:space="preserve">Directorio de Empresas y Establecimientos </t>
  </si>
  <si>
    <t>VENTAS TOTALES SEGÚN SECTOR ECONÓMICO , AÑO 2013</t>
  </si>
  <si>
    <t>VENTAS TOTALES SEGÚN TAMAÑO DE LA EMPRESA, AÑO 2013</t>
  </si>
  <si>
    <t>PARTICIPACIÓN DEL PERSONAL AFILIADO SEGÚN SECTOR ECONÓMICO , AÑO 2013</t>
  </si>
  <si>
    <t xml:space="preserve">Encuestas de Servicios, Manufactura,  Minería y Comercio </t>
  </si>
  <si>
    <t>Encuesta de edificaciones</t>
  </si>
  <si>
    <t>SUPERFICIE POR CATEGORÍAS DE USO DEL SUELO, SEGÚN REGIONES Y PROVINCIAS, AÑO 2014</t>
  </si>
  <si>
    <t>SUPERFICIE, PRODUCCIÓN Y VENTAS, SEGÚN CULTIVOS PERMANENTES, AÑO 2014</t>
  </si>
  <si>
    <t xml:space="preserve"> SUPERFICIES PLANTADAS POR EDAD, VARIEDAD DE LA PLANTA Y PRÁCTICA DE CULTIVO, SEGÚN CULTIVOS PERMANENTES, AÑO 2014</t>
  </si>
  <si>
    <t xml:space="preserve"> SUPERFICIE, PRODUCCIÓN Y VENTAS, SEGÚN CULTIVOS TRANSITORIOS, AÑO 2014</t>
  </si>
  <si>
    <t>NÚMERO DE CABEZAS DE GANADO VACUNO POR EXISTENCIAS, A NIVEL NACIONAL, REGIONAL Y PROVINCIAL, AÑO 2014</t>
  </si>
  <si>
    <t xml:space="preserve"> NÚMERO DE CABEZAS DE GANADO PORCINO Y OVINO POR EXISTENCIAS, A NIVEL NACIONAL, REGIONAL Y PROVINCIAL, AÑO 2014</t>
  </si>
  <si>
    <t>EXISTENCIAS DE AVES CRIADAS EN EL CAMPO Y PLANTELES AVÍCOLAS POR ESPECIES, A NIVEL NACIONAL, REGIONAL Y PROVINCIAL, AÑO 2014</t>
  </si>
  <si>
    <t xml:space="preserve"> SUPERFICIE, PRODUCCIÓN Y VENTAS POR CONDICIÓN DEL CULTIVO, SEGÚN ESPECIES DE FLORES, AÑO 2014</t>
  </si>
  <si>
    <t xml:space="preserve">Encuesta de Información Ambiental Económica en Empresas </t>
  </si>
  <si>
    <t xml:space="preserve"> Encuesta Nacional de Empleo, Desempleo y Subempleo (ENEMDU) </t>
  </si>
  <si>
    <t>Encuesta Nacional de Empleo Desempleo y Subempleo (ENEMDU)</t>
  </si>
  <si>
    <t>Encuesta de Violencia de Género</t>
  </si>
  <si>
    <r>
      <t>TASA DE INCIDENCIA DE LA POBLACIÓN FEMENINA SEGÚN ESCENARIOS DE VIOLENCIA, AÑO 2011</t>
    </r>
    <r>
      <rPr>
        <b/>
        <vertAlign val="superscript"/>
        <sz val="11"/>
        <rFont val="Arial"/>
        <family val="2"/>
      </rPr>
      <t>(1)</t>
    </r>
  </si>
  <si>
    <r>
      <t xml:space="preserve"> TASA DE INCIDENCIA DE LA POBLACIÓN FEMENINA SEGÚN TIPOS DE VIOLENCIA, AÑO 2011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</t>
    </r>
  </si>
  <si>
    <t xml:space="preserve">ENCUESTA DE VIOLENCIA DE GÉNERO </t>
  </si>
  <si>
    <t xml:space="preserve"> TIEMPO PROMEDIO SEMANAL DE LA POBLACIÓN OCUPADA POR TIPO DE TRABAJO, AÑO 2012</t>
  </si>
  <si>
    <t xml:space="preserve">Encuesta de Uso del Tiempo </t>
  </si>
  <si>
    <t>TIEMPO PROMEDIO SEMANAL DE LA POBLACIÓN OCUPADA POR TIPO DE TRABAJO  NO REMUNERADO, AÑO 2012</t>
  </si>
  <si>
    <t>TIEMPO PROMEDIO SEMANAL DE LA POBLACIÓN OCUPADA DEDICADO A ACTIVIDADES PERSONALES, AÑO 2012</t>
  </si>
  <si>
    <t xml:space="preserve">Encuesta de Uso del Tiempo  </t>
  </si>
  <si>
    <t>HORAS ANUALES DEL TRABAJO NO REMUNERADO SEGÚN CLASIFICACIÓN DE INDUSTRIAS DE CUENTAS NACIONALES, PERIODO 2007 - 2010</t>
  </si>
  <si>
    <t xml:space="preserve">Cuentas Satélite del Trabajo No Remunerado de los Hogares </t>
  </si>
  <si>
    <t>REMUNERACIÓN PROMEDIO HORA SEGÚN INDUSTRIAS DE CUENTAS NACIONALES, PERIODO 2007 - 2010</t>
  </si>
  <si>
    <t>VALOR AGREGADO BRUTO DEL TRABAJO NO REMUNERADO CON RESPECTO AL PIB NACIONAL, PERIODO 2007 - 2010</t>
  </si>
  <si>
    <t xml:space="preserve">CUENTAS SATÉLITE DEL TRABAJO NO REMUNERADO DE LOS HOGARES </t>
  </si>
  <si>
    <t>VALOR AGREGADO BRUTO DEL TRABAJO NO REMUNERADO CON RESPECTO AL PIB NACIONAL POR SEXO, PERIODO 2007- 2010</t>
  </si>
  <si>
    <t>VALOR AGREGADO BRUTO DE LAS PRINCIPALES INDUSTRIAS DE LA ECONOMÍA Y DEL TRABAJO NO REMUNERADO CON RESPECTO AL PIB NACIONAL, PERIODO 2007 - 2010</t>
  </si>
  <si>
    <t>VALOR AGREGADO BRUTO DEL TRABAJO NO REMUNERADO POR SEXO, SEGÚN INDUSTRIAS DE CUENTAS NACIONALES, PERIODO 2007 - 2010</t>
  </si>
  <si>
    <t>PRODUCCIÓN  ANUAL DEL TRABAJO NO REMUNERADO DE LAS INDUSTRIAS HOGARES PRIVADOS CON SERVICIO DOMÉSTICO Y, SERVICIOS SOCIALES Y DE SALUD DE CUENTAS NACIONALES, PERIODO 2007 - 2010</t>
  </si>
  <si>
    <t>GASTO EN CIENCIA Y TECNOLOGÍA, PERIODO 2009 - 2011</t>
  </si>
  <si>
    <t>GASTO EN CIENCIA Y TECNOLOGÍA  AGREGADO COMO PORCENTAJE DEL PIB, PERIODO 2009 - 2011</t>
  </si>
  <si>
    <t>GASTO EN CIENCIA Y TECNOLOGÍA POR HABITANTE, PERIODO 2009 - 2011</t>
  </si>
  <si>
    <t>GASTO EN I+D  POR TIPO DE INVESTIGACIÓN, PERIODO 2009 - 2011</t>
  </si>
  <si>
    <t>GASTO EN I+D POR OBJETIVO SOCIOECONÓMICO, PERIODO 2009 - 2011</t>
  </si>
  <si>
    <t>GASTO EN I+D  POR DISCIPLINA CIENTÍFICA, PERIODO 2009 - 2011</t>
  </si>
  <si>
    <t>PORCENTAJE DE EMPRESAS SEGÚN CLASIFICACIÓN (INNOVADORAS, POTENCIALES, NO INNOVADORAS), PERIODO 2009 - 2011</t>
  </si>
  <si>
    <t>PORCENTAJE DE EMPRESAS SEGÚN CLASIFICACIÓN (INNOVADORAS, POTENCIALES, NO INNOVADORAS), PERIODO  2009 - 2011</t>
  </si>
  <si>
    <t>PORCENTAJE DE EMPRESAS SEGÚN TIPO DE INNOVACIÓN, PERIODO  2009 - 2011</t>
  </si>
  <si>
    <t>PORCENTAJE DE EMPRESAS INNOVADORAS EN PRODUCTO Y EN PROCESO,  PERIODO  2009 - 2011</t>
  </si>
  <si>
    <t>PROYECCIÓN DE PRINCIPALES INDICADORES DEMOGRÁFICOS A NIVEL NACIONAL Y PROVINCIAL, PERIODO 2010 - 2020</t>
  </si>
  <si>
    <t>Proyección de principales indicadores demográficos a nivel nacional y provincial, periodo 2010 - 2020</t>
  </si>
  <si>
    <t>Esperanza de vida por sexo a nivel provincial, periodo 2010 - 2020</t>
  </si>
  <si>
    <t xml:space="preserve">Tasa de trabajo infantil a nivel nacional, periodo 2007 - 2014 </t>
  </si>
  <si>
    <t>Tasa de trabajo infantil a nivel urbano, periodo 2007 - 2014</t>
  </si>
  <si>
    <t>Recursos de salud: médicos, odontólogos, psicólogos, enfermeras, obstetrices, auxiliares de enfermería que trabajan en establecimientos de salud, 2000 - 2013</t>
  </si>
  <si>
    <t>Características sociodemográficas de los individuos pobres por ingresos, año 2014</t>
  </si>
  <si>
    <t>Caracterización sociodemográfica de los hogares pobres por ingresos, año 2014</t>
  </si>
  <si>
    <t>Ventas totales según sector económico, año 2013</t>
  </si>
  <si>
    <t>Ventas totales según tamaño de la empresa, año 2013</t>
  </si>
  <si>
    <t>Participación del personal afiliado según sector económico , año 2013</t>
  </si>
  <si>
    <t xml:space="preserve">5.3 </t>
  </si>
  <si>
    <t>6.2</t>
  </si>
  <si>
    <t>6.3</t>
  </si>
  <si>
    <t>6.4</t>
  </si>
  <si>
    <t>6.5</t>
  </si>
  <si>
    <t xml:space="preserve">Tabla 7.1.2 </t>
  </si>
  <si>
    <t>Tabla 7.1.3</t>
  </si>
  <si>
    <t xml:space="preserve">Tabla 7.2.3 </t>
  </si>
  <si>
    <t>Tabla 7.5.2</t>
  </si>
  <si>
    <t>8.6</t>
  </si>
  <si>
    <t>Tasa de incidencia de la población femenina según escenarios de violencia, año 2011</t>
  </si>
  <si>
    <t>Tasa de incidencia de la población femenina según tipos de violencia, año 2011</t>
  </si>
  <si>
    <t>Tiempo promedio semanal de la población ocupada por tipo de trabajo, año 2012</t>
  </si>
  <si>
    <t>Tiempo promedio semanal de la población ocupada por tipo de trabajo  no remunerado, año 2012</t>
  </si>
  <si>
    <t>Tiempo promedio semanal de la población ocupada dedicado a actividades personales, año 2012</t>
  </si>
  <si>
    <t>Horas anuales del trabajo no remunerado según clasificación de industrias de cuentas nacionales, periodo 2007 - 2010</t>
  </si>
  <si>
    <t>Remuneración promedio hora según industrias de cuentas nacionales, periodo 2007 - 2010</t>
  </si>
  <si>
    <t>Valor agregado bruto del trabajo no remunerado con respecto al PIB nacional, periodo 2007 - 2010</t>
  </si>
  <si>
    <t>Valor agregado bruto del trabajo no remunerado con respecto al PIB nacional por sexo, periodo 2007 - 2010</t>
  </si>
  <si>
    <t>Valor agregado bruto de las principales industrias de la economía y del trabajo no remunerado con respecto al PIB nacional, periodo 2007 - 2010</t>
  </si>
  <si>
    <t>Valor agregado bruto del trabajo no remunerado por sexo, según industrias de Cuentas Nacionales, periodo 2007 - 2010</t>
  </si>
  <si>
    <t>Producción  anual del trabajo no remunerado de las industrias hogares privados con servicio doméstico y, servicios sociales y de salud de Cuentas Nacionales, periodo 2007 - 2010</t>
  </si>
  <si>
    <t>Gasto en ciencia y tecnología, periodo 2009 - 2011</t>
  </si>
  <si>
    <t>Gasto en ciencia y tecnología  agregado como porcentaje del PIB, periodo 2009 - 2011</t>
  </si>
  <si>
    <t>Gasto en ciencia y tecnología por habitante, periodo 2009 - 2011</t>
  </si>
  <si>
    <t>Gasto en I+D  por tipo de investigación, periodo 2009 - 2011</t>
  </si>
  <si>
    <t>Gasto en I+D por objetivo socioeconómico, periodo 2009 - 2011</t>
  </si>
  <si>
    <t>Gasto en I+D  por disciplina científica, periodo 2009 - 2011</t>
  </si>
  <si>
    <t>Porcentaje de empresas según clasificación (innovadoras, potenciales, no innovadoras), periodo 2009 - 2011</t>
  </si>
  <si>
    <t>Porcentaje de empresas según tipo de innovación, periodo 2009 - 2011</t>
  </si>
  <si>
    <t>Porcentaje de empresas innovadoras en producto y en proceso, periodo 2009 - 2011</t>
  </si>
  <si>
    <t xml:space="preserve">Tabla 1.5.1 </t>
  </si>
  <si>
    <t>MATRIMONIOS Y DIVORCIOS A NIVEL NACIONAL, PERIODO 2000 - 2014</t>
  </si>
  <si>
    <t>AÑOS Y PROVINCIAS</t>
  </si>
  <si>
    <t>NÚMERO DE MATRIMONIOS</t>
  </si>
  <si>
    <r>
      <t xml:space="preserve">TASA DE 
MATRIMONIOS </t>
    </r>
    <r>
      <rPr>
        <b/>
        <vertAlign val="superscript"/>
        <sz val="11"/>
        <rFont val="Arial"/>
        <family val="2"/>
      </rPr>
      <t>(1)</t>
    </r>
  </si>
  <si>
    <t>NÚMERO DE DIVORCIOS</t>
  </si>
  <si>
    <r>
      <t xml:space="preserve">TASA DE 
DIVORCIO </t>
    </r>
    <r>
      <rPr>
        <b/>
        <vertAlign val="superscript"/>
        <sz val="11"/>
        <rFont val="Arial"/>
        <family val="2"/>
      </rPr>
      <t>(2)</t>
    </r>
  </si>
  <si>
    <t xml:space="preserve">EXTERIOR </t>
  </si>
  <si>
    <t xml:space="preserve"> - </t>
  </si>
  <si>
    <r>
      <t xml:space="preserve">Fuente: </t>
    </r>
    <r>
      <rPr>
        <sz val="8"/>
        <color indexed="8"/>
        <rFont val="Arial"/>
        <family val="2"/>
      </rPr>
      <t>INEC - Base de datos de matrimonios y divorcios 2000 - 2014</t>
    </r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</si>
  <si>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cuenta con información hasta el 2014 debido a que la información 2015 se encuentra en proceso de consolidación
              Nota 1: Los datos a nivel de provincia han sido ajustados en base al DPA 2013
              Nota 2: Las proyecciones poblacionales son a partir del censo 2010</t>
    </r>
  </si>
  <si>
    <r>
      <t xml:space="preserve">
</t>
    </r>
    <r>
      <rPr>
        <b/>
        <sz val="9"/>
        <color indexed="8"/>
        <rFont val="Calibri"/>
        <family val="2"/>
      </rPr>
      <t/>
    </r>
  </si>
  <si>
    <r>
      <t xml:space="preserve">         </t>
    </r>
    <r>
      <rPr>
        <b/>
        <sz val="8"/>
        <rFont val="Times New Roman"/>
        <family val="1"/>
      </rPr>
      <t/>
    </r>
  </si>
  <si>
    <t xml:space="preserve">Matrimonios y Divorcios </t>
  </si>
  <si>
    <t>Tabla 5.2.4</t>
  </si>
  <si>
    <t>Tabla 5.2.5</t>
  </si>
  <si>
    <t>Tabla 5.2.6</t>
  </si>
  <si>
    <t>Tabla 5.2.7</t>
  </si>
  <si>
    <t>Tabla 5.2.8</t>
  </si>
  <si>
    <t>Tasa de trabajo infantil a nivel rural, periodo 2007 - 2014</t>
  </si>
  <si>
    <t>Tabla  5.2.1</t>
  </si>
  <si>
    <t>Tabla  5.2.2</t>
  </si>
  <si>
    <t>Tabla  5.2.3</t>
  </si>
  <si>
    <t>Tabla  5.2.4</t>
  </si>
  <si>
    <t>Tabla  5.2.5</t>
  </si>
  <si>
    <t>Tabla  5.2.6</t>
  </si>
  <si>
    <t>Tabla  5.2.7</t>
  </si>
  <si>
    <t>Tabla  5.2.8</t>
  </si>
  <si>
    <t>Permisos de Construcción</t>
  </si>
  <si>
    <t>Índice verde urbano según provincia, año 2012</t>
  </si>
  <si>
    <t>Tabla 1.1.1 (2010 - 2011)</t>
  </si>
  <si>
    <t>Tabla 1.1.1 (2012 - 2013)</t>
  </si>
  <si>
    <t>Tabla 1.1.1 (2014 - 2015)</t>
  </si>
  <si>
    <t>Tabla 1.1.1 (2016 - 2017)</t>
  </si>
  <si>
    <t>Tabla 1.1.1 (2018 - 2019)</t>
  </si>
  <si>
    <t>Tabla 1.1.1 (2020)</t>
  </si>
  <si>
    <t>Índices de precios y actividad económica</t>
  </si>
  <si>
    <t>Actividad económica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</si>
</sst>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0.0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General_)"/>
    <numFmt numFmtId="171" formatCode="#,##0.0&quot;&quot;;\-#,##0.0&quot;&quot;"/>
    <numFmt numFmtId="172" formatCode="#,##0.000&quot;&quot;;\-#,##0.000&quot;&quot;"/>
    <numFmt numFmtId="173" formatCode="_(* #,##0.0_);_(* \(#,##0.0\);_(* &quot;-&quot;??_);_(@_)"/>
    <numFmt numFmtId="174" formatCode="0.000"/>
    <numFmt numFmtId="175" formatCode="[h]:mm"/>
    <numFmt numFmtId="176" formatCode="#,##0.00&quot;&quot;;\-#,##0.00&quot;&quot;"/>
    <numFmt numFmtId="177" formatCode="#,##0.00_ ;\-#,##0.00\ "/>
    <numFmt numFmtId="178" formatCode="_-* #,##0\ _€_-;\-* #,##0\ _€_-;_-* &quot;-&quot;??\ _€_-;_-@_-"/>
    <numFmt numFmtId="179" formatCode="_(&quot;$&quot;\ * #,##0_);_(&quot;$&quot;\ * \(#,##0\);_(&quot;$&quot;\ * &quot;-&quot;??_);_(@_)"/>
    <numFmt numFmtId="180" formatCode="&quot;$&quot;\ #,##0.00"/>
    <numFmt numFmtId="181" formatCode="_(&quot;R$ &quot;* #,##0_);_(&quot;R$ &quot;* \(#,##0\);_(&quot;R$ &quot;* &quot;-&quot;_);_(@_)"/>
    <numFmt numFmtId="182" formatCode="_(&quot;R$ &quot;* #,##0.00_);_(&quot;R$ &quot;* \(#,##0.00\);_(&quot;R$ &quot;* &quot;-&quot;??_);_(@_)"/>
    <numFmt numFmtId="183" formatCode="###0"/>
    <numFmt numFmtId="184" formatCode="####.00"/>
  </numFmts>
  <fonts count="17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vertAlign val="superscript"/>
      <sz val="11"/>
      <color indexed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4"/>
      <name val="Arial"/>
      <family val="2"/>
    </font>
    <font>
      <b/>
      <i/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3"/>
      <name val="Arial"/>
      <family val="2"/>
    </font>
    <font>
      <b/>
      <sz val="8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vertAlign val="superscript"/>
      <sz val="14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i/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sz val="8"/>
      <color theme="4" tint="-0.249977111117893"/>
      <name val="Arial"/>
      <family val="2"/>
    </font>
    <font>
      <i/>
      <sz val="8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Arial"/>
      <family val="2"/>
    </font>
    <font>
      <i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indexed="8"/>
      <name val="Arial"/>
      <family val="2"/>
    </font>
    <font>
      <u/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12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Arial"/>
      <family val="2"/>
    </font>
    <font>
      <sz val="7"/>
      <color indexed="12"/>
      <name val="Arial"/>
      <family val="2"/>
    </font>
    <font>
      <sz val="7"/>
      <name val="Calibri"/>
      <family val="2"/>
    </font>
    <font>
      <sz val="7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Calibri"/>
      <family val="2"/>
    </font>
    <font>
      <b/>
      <sz val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31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rgb="FF2540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1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70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36" fillId="3" borderId="0" applyNumberFormat="0" applyBorder="0" applyAlignment="0" applyProtection="0"/>
    <xf numFmtId="0" fontId="37" fillId="13" borderId="1" applyNumberFormat="0" applyAlignment="0" applyProtection="0"/>
    <xf numFmtId="0" fontId="38" fillId="22" borderId="2" applyNumberFormat="0" applyAlignment="0" applyProtection="0"/>
    <xf numFmtId="0" fontId="62" fillId="0" borderId="0" applyNumberFormat="0" applyFill="0" applyBorder="0" applyAlignment="0"/>
    <xf numFmtId="0" fontId="6" fillId="23" borderId="4">
      <alignment horizontal="center" vertical="center" wrapText="1"/>
    </xf>
    <xf numFmtId="0" fontId="39" fillId="0" borderId="0" applyNumberFormat="0" applyFill="0" applyBorder="0" applyAlignment="0" applyProtection="0"/>
    <xf numFmtId="0" fontId="40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3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3" fillId="0" borderId="0">
      <protection locked="0"/>
    </xf>
    <xf numFmtId="0" fontId="41" fillId="0" borderId="0">
      <protection locked="0"/>
    </xf>
    <xf numFmtId="0" fontId="63" fillId="0" borderId="0" applyNumberFormat="0" applyFill="0" applyBorder="0" applyAlignment="0"/>
    <xf numFmtId="0" fontId="44" fillId="4" borderId="0" applyNumberFormat="0" applyBorder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48" fillId="7" borderId="1" applyNumberFormat="0" applyAlignment="0" applyProtection="0"/>
    <xf numFmtId="0" fontId="49" fillId="0" borderId="3" applyNumberFormat="0" applyFill="0" applyAlignment="0" applyProtection="0"/>
    <xf numFmtId="43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74" fillId="0" borderId="0"/>
    <xf numFmtId="0" fontId="74" fillId="0" borderId="0"/>
    <xf numFmtId="0" fontId="5" fillId="0" borderId="0"/>
    <xf numFmtId="0" fontId="1" fillId="0" borderId="0"/>
    <xf numFmtId="0" fontId="7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8" borderId="8" applyNumberFormat="0" applyFont="0" applyAlignment="0" applyProtection="0"/>
    <xf numFmtId="0" fontId="51" fillId="13" borderId="9" applyNumberFormat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180" fontId="75" fillId="26" borderId="0" applyBorder="0" applyProtection="0">
      <alignment horizontal="center"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2" fillId="0" borderId="40" applyNumberFormat="0" applyFill="0" applyAlignment="0" applyProtection="0"/>
    <xf numFmtId="0" fontId="123" fillId="0" borderId="41" applyNumberFormat="0" applyFill="0" applyAlignment="0" applyProtection="0"/>
    <xf numFmtId="0" fontId="124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125" fillId="31" borderId="0" applyNumberFormat="0" applyBorder="0" applyAlignment="0" applyProtection="0"/>
    <xf numFmtId="0" fontId="126" fillId="32" borderId="0" applyNumberFormat="0" applyBorder="0" applyAlignment="0" applyProtection="0"/>
    <xf numFmtId="0" fontId="127" fillId="33" borderId="0" applyNumberFormat="0" applyBorder="0" applyAlignment="0" applyProtection="0"/>
    <xf numFmtId="0" fontId="128" fillId="34" borderId="43" applyNumberFormat="0" applyAlignment="0" applyProtection="0"/>
    <xf numFmtId="0" fontId="129" fillId="35" borderId="44" applyNumberFormat="0" applyAlignment="0" applyProtection="0"/>
    <xf numFmtId="0" fontId="130" fillId="35" borderId="43" applyNumberFormat="0" applyAlignment="0" applyProtection="0"/>
    <xf numFmtId="0" fontId="131" fillId="0" borderId="45" applyNumberFormat="0" applyFill="0" applyAlignment="0" applyProtection="0"/>
    <xf numFmtId="0" fontId="132" fillId="36" borderId="46" applyNumberFormat="0" applyAlignment="0" applyProtection="0"/>
    <xf numFmtId="0" fontId="133" fillId="0" borderId="0" applyNumberFormat="0" applyFill="0" applyBorder="0" applyAlignment="0" applyProtection="0"/>
    <xf numFmtId="0" fontId="70" fillId="37" borderId="47" applyNumberFormat="0" applyFont="0" applyAlignment="0" applyProtection="0"/>
    <xf numFmtId="0" fontId="134" fillId="0" borderId="0" applyNumberFormat="0" applyFill="0" applyBorder="0" applyAlignment="0" applyProtection="0"/>
    <xf numFmtId="0" fontId="77" fillId="0" borderId="48" applyNumberFormat="0" applyFill="0" applyAlignment="0" applyProtection="0"/>
    <xf numFmtId="0" fontId="135" fillId="38" borderId="0" applyNumberFormat="0" applyBorder="0" applyAlignment="0" applyProtection="0"/>
    <xf numFmtId="0" fontId="70" fillId="26" borderId="0" applyNumberFormat="0" applyBorder="0" applyAlignment="0" applyProtection="0"/>
    <xf numFmtId="0" fontId="70" fillId="39" borderId="0" applyNumberFormat="0" applyBorder="0" applyAlignment="0" applyProtection="0"/>
    <xf numFmtId="0" fontId="135" fillId="40" borderId="0" applyNumberFormat="0" applyBorder="0" applyAlignment="0" applyProtection="0"/>
    <xf numFmtId="0" fontId="135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35" fillId="44" borderId="0" applyNumberFormat="0" applyBorder="0" applyAlignment="0" applyProtection="0"/>
    <xf numFmtId="0" fontId="135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135" fillId="48" borderId="0" applyNumberFormat="0" applyBorder="0" applyAlignment="0" applyProtection="0"/>
    <xf numFmtId="0" fontId="135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135" fillId="52" borderId="0" applyNumberFormat="0" applyBorder="0" applyAlignment="0" applyProtection="0"/>
    <xf numFmtId="0" fontId="135" fillId="53" borderId="0" applyNumberFormat="0" applyBorder="0" applyAlignment="0" applyProtection="0"/>
    <xf numFmtId="0" fontId="70" fillId="54" borderId="0" applyNumberFormat="0" applyBorder="0" applyAlignment="0" applyProtection="0"/>
    <xf numFmtId="0" fontId="70" fillId="55" borderId="0" applyNumberFormat="0" applyBorder="0" applyAlignment="0" applyProtection="0"/>
    <xf numFmtId="0" fontId="135" fillId="56" borderId="0" applyNumberFormat="0" applyBorder="0" applyAlignment="0" applyProtection="0"/>
    <xf numFmtId="0" fontId="135" fillId="57" borderId="0" applyNumberFormat="0" applyBorder="0" applyAlignment="0" applyProtection="0"/>
    <xf numFmtId="0" fontId="70" fillId="58" borderId="0" applyNumberFormat="0" applyBorder="0" applyAlignment="0" applyProtection="0"/>
    <xf numFmtId="0" fontId="70" fillId="59" borderId="0" applyNumberFormat="0" applyBorder="0" applyAlignment="0" applyProtection="0"/>
    <xf numFmtId="0" fontId="135" fillId="60" borderId="0" applyNumberFormat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1" fillId="13" borderId="9" applyNumberForma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98">
    <xf numFmtId="0" fontId="0" fillId="0" borderId="0" xfId="0"/>
    <xf numFmtId="0" fontId="76" fillId="0" borderId="0" xfId="0" applyFont="1"/>
    <xf numFmtId="0" fontId="0" fillId="0" borderId="0" xfId="0" applyFont="1" applyFill="1"/>
    <xf numFmtId="0" fontId="7" fillId="0" borderId="0" xfId="0" applyFont="1" applyBorder="1"/>
    <xf numFmtId="0" fontId="1" fillId="0" borderId="0" xfId="0" applyFont="1"/>
    <xf numFmtId="0" fontId="7" fillId="0" borderId="0" xfId="0" applyFont="1"/>
    <xf numFmtId="0" fontId="7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78" fillId="0" borderId="0" xfId="0" applyFont="1"/>
    <xf numFmtId="0" fontId="78" fillId="0" borderId="10" xfId="0" applyFont="1" applyBorder="1" applyAlignment="1"/>
    <xf numFmtId="0" fontId="75" fillId="0" borderId="10" xfId="0" applyFont="1" applyBorder="1" applyAlignment="1"/>
    <xf numFmtId="0" fontId="79" fillId="0" borderId="0" xfId="0" applyFont="1"/>
    <xf numFmtId="166" fontId="7" fillId="27" borderId="10" xfId="0" applyNumberFormat="1" applyFont="1" applyFill="1" applyBorder="1" applyAlignment="1">
      <alignment horizontal="center" vertical="center"/>
    </xf>
    <xf numFmtId="0" fontId="75" fillId="27" borderId="10" xfId="0" applyFont="1" applyFill="1" applyBorder="1" applyAlignment="1">
      <alignment vertical="center"/>
    </xf>
    <xf numFmtId="0" fontId="75" fillId="27" borderId="10" xfId="0" applyFont="1" applyFill="1" applyBorder="1" applyAlignment="1">
      <alignment vertical="center" wrapText="1"/>
    </xf>
    <xf numFmtId="0" fontId="7" fillId="27" borderId="10" xfId="0" applyFont="1" applyFill="1" applyBorder="1" applyAlignment="1">
      <alignment vertical="center" wrapText="1"/>
    </xf>
    <xf numFmtId="0" fontId="79" fillId="27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168" fontId="2" fillId="0" borderId="0" xfId="149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7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4"/>
    </xf>
    <xf numFmtId="0" fontId="9" fillId="0" borderId="0" xfId="0" applyFont="1" applyAlignment="1">
      <alignment horizontal="left" indent="4"/>
    </xf>
    <xf numFmtId="0" fontId="9" fillId="0" borderId="0" xfId="0" applyFont="1" applyBorder="1" applyAlignment="1">
      <alignment horizontal="left" vertical="top" indent="4"/>
    </xf>
    <xf numFmtId="0" fontId="7" fillId="0" borderId="10" xfId="0" applyFont="1" applyBorder="1" applyAlignment="1">
      <alignment horizontal="center" vertical="center"/>
    </xf>
    <xf numFmtId="168" fontId="7" fillId="0" borderId="10" xfId="149" applyNumberFormat="1" applyFont="1" applyBorder="1" applyAlignment="1">
      <alignment horizontal="center" vertical="center"/>
    </xf>
    <xf numFmtId="168" fontId="7" fillId="0" borderId="10" xfId="149" applyNumberFormat="1" applyFont="1" applyFill="1" applyBorder="1" applyAlignment="1" applyProtection="1">
      <alignment horizontal="center" vertical="center"/>
    </xf>
    <xf numFmtId="166" fontId="7" fillId="0" borderId="10" xfId="149" applyNumberFormat="1" applyFont="1" applyBorder="1" applyAlignment="1">
      <alignment horizontal="center" vertical="center"/>
    </xf>
    <xf numFmtId="166" fontId="7" fillId="0" borderId="10" xfId="149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" fillId="27" borderId="0" xfId="0" applyFont="1" applyFill="1" applyAlignment="1">
      <alignment vertical="center"/>
    </xf>
    <xf numFmtId="0" fontId="7" fillId="27" borderId="0" xfId="0" applyFont="1" applyFill="1" applyBorder="1" applyAlignment="1">
      <alignment vertical="center"/>
    </xf>
    <xf numFmtId="0" fontId="75" fillId="0" borderId="0" xfId="0" applyFont="1" applyAlignment="1">
      <alignment vertical="center"/>
    </xf>
    <xf numFmtId="0" fontId="6" fillId="0" borderId="0" xfId="52" applyFont="1" applyFill="1" applyBorder="1" applyAlignment="1" applyProtection="1">
      <alignment vertical="center"/>
    </xf>
    <xf numFmtId="0" fontId="2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7" borderId="10" xfId="0" quotePrefix="1" applyFont="1" applyFill="1" applyBorder="1" applyAlignment="1">
      <alignment horizontal="center" vertical="center"/>
    </xf>
    <xf numFmtId="168" fontId="1" fillId="0" borderId="10" xfId="149" applyNumberFormat="1" applyFont="1" applyBorder="1" applyAlignment="1">
      <alignment horizontal="center" vertical="center"/>
    </xf>
    <xf numFmtId="166" fontId="1" fillId="0" borderId="10" xfId="149" applyNumberFormat="1" applyFont="1" applyBorder="1" applyAlignment="1">
      <alignment horizontal="center" vertical="center"/>
    </xf>
    <xf numFmtId="166" fontId="1" fillId="0" borderId="10" xfId="149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166" fontId="7" fillId="0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indent="4"/>
    </xf>
    <xf numFmtId="166" fontId="7" fillId="0" borderId="10" xfId="0" applyNumberFormat="1" applyFont="1" applyBorder="1" applyAlignment="1">
      <alignment horizontal="center" vertical="center"/>
    </xf>
    <xf numFmtId="166" fontId="7" fillId="27" borderId="10" xfId="149" applyNumberFormat="1" applyFont="1" applyFill="1" applyBorder="1" applyAlignment="1" applyProtection="1">
      <alignment horizontal="center" vertical="center"/>
    </xf>
    <xf numFmtId="168" fontId="2" fillId="0" borderId="0" xfId="149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 vertical="center" indent="4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8" fontId="2" fillId="0" borderId="0" xfId="149" applyNumberFormat="1" applyFont="1" applyFill="1" applyBorder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indent="4"/>
    </xf>
    <xf numFmtId="0" fontId="9" fillId="0" borderId="0" xfId="0" applyFont="1" applyFill="1" applyBorder="1" applyAlignment="1">
      <alignment horizontal="left" vertical="center" indent="4"/>
    </xf>
    <xf numFmtId="0" fontId="6" fillId="27" borderId="10" xfId="0" quotePrefix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left" vertical="center" indent="5"/>
    </xf>
    <xf numFmtId="0" fontId="20" fillId="0" borderId="0" xfId="0" applyFont="1" applyFill="1" applyBorder="1" applyAlignment="1">
      <alignment horizontal="left" vertical="center" indent="5"/>
    </xf>
    <xf numFmtId="168" fontId="2" fillId="0" borderId="0" xfId="149" applyNumberFormat="1" applyFont="1" applyBorder="1"/>
    <xf numFmtId="2" fontId="7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5"/>
    </xf>
    <xf numFmtId="0" fontId="9" fillId="0" borderId="0" xfId="0" applyFont="1" applyBorder="1" applyAlignment="1">
      <alignment vertical="center"/>
    </xf>
    <xf numFmtId="172" fontId="2" fillId="0" borderId="0" xfId="0" applyNumberFormat="1" applyFont="1" applyFill="1" applyBorder="1" applyAlignment="1" applyProtection="1">
      <alignment horizontal="left" vertical="center"/>
    </xf>
    <xf numFmtId="171" fontId="7" fillId="0" borderId="10" xfId="0" applyNumberFormat="1" applyFont="1" applyFill="1" applyBorder="1" applyAlignment="1" applyProtection="1">
      <alignment horizontal="center" vertical="center"/>
    </xf>
    <xf numFmtId="171" fontId="75" fillId="0" borderId="10" xfId="0" applyNumberFormat="1" applyFont="1" applyFill="1" applyBorder="1" applyAlignment="1" applyProtection="1">
      <alignment horizontal="center" vertical="center"/>
    </xf>
    <xf numFmtId="0" fontId="82" fillId="0" borderId="0" xfId="0" applyFont="1" applyFill="1" applyAlignment="1">
      <alignment vertical="center"/>
    </xf>
    <xf numFmtId="172" fontId="1" fillId="0" borderId="0" xfId="0" applyNumberFormat="1" applyFont="1" applyFill="1" applyBorder="1" applyAlignment="1" applyProtection="1">
      <alignment horizontal="left" vertical="center"/>
    </xf>
    <xf numFmtId="171" fontId="7" fillId="27" borderId="10" xfId="0" applyNumberFormat="1" applyFont="1" applyFill="1" applyBorder="1" applyAlignment="1" applyProtection="1">
      <alignment horizontal="center" vertical="center"/>
    </xf>
    <xf numFmtId="171" fontId="7" fillId="0" borderId="10" xfId="0" applyNumberFormat="1" applyFont="1" applyFill="1" applyBorder="1" applyAlignment="1" applyProtection="1">
      <alignment horizontal="right" vertical="center"/>
    </xf>
    <xf numFmtId="0" fontId="82" fillId="0" borderId="0" xfId="0" applyFont="1" applyBorder="1" applyAlignment="1">
      <alignment horizontal="center"/>
    </xf>
    <xf numFmtId="0" fontId="82" fillId="0" borderId="0" xfId="0" applyFont="1" applyBorder="1"/>
    <xf numFmtId="166" fontId="82" fillId="0" borderId="0" xfId="0" applyNumberFormat="1" applyFont="1" applyBorder="1" applyAlignment="1">
      <alignment horizontal="center"/>
    </xf>
    <xf numFmtId="0" fontId="82" fillId="0" borderId="0" xfId="0" applyFont="1"/>
    <xf numFmtId="0" fontId="83" fillId="0" borderId="0" xfId="0" applyFont="1" applyFill="1" applyBorder="1" applyAlignment="1">
      <alignment horizontal="left" vertical="center" indent="4"/>
    </xf>
    <xf numFmtId="0" fontId="79" fillId="0" borderId="0" xfId="0" applyFont="1" applyAlignment="1">
      <alignment vertical="center"/>
    </xf>
    <xf numFmtId="0" fontId="79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horizontal="left" indent="4"/>
    </xf>
    <xf numFmtId="17" fontId="75" fillId="0" borderId="10" xfId="0" applyNumberFormat="1" applyFont="1" applyBorder="1" applyAlignment="1">
      <alignment horizontal="center"/>
    </xf>
    <xf numFmtId="166" fontId="75" fillId="0" borderId="10" xfId="0" applyNumberFormat="1" applyFont="1" applyBorder="1" applyAlignment="1">
      <alignment horizontal="center"/>
    </xf>
    <xf numFmtId="0" fontId="78" fillId="0" borderId="10" xfId="0" applyFont="1" applyBorder="1" applyAlignment="1">
      <alignment horizontal="center" vertical="center" wrapText="1"/>
    </xf>
    <xf numFmtId="2" fontId="7" fillId="0" borderId="10" xfId="149" applyNumberFormat="1" applyFont="1" applyFill="1" applyBorder="1" applyAlignment="1" applyProtection="1">
      <alignment horizontal="center" vertical="center"/>
    </xf>
    <xf numFmtId="2" fontId="7" fillId="0" borderId="10" xfId="0" applyNumberFormat="1" applyFont="1" applyFill="1" applyBorder="1" applyAlignment="1" applyProtection="1">
      <alignment horizontal="center" vertical="center"/>
    </xf>
    <xf numFmtId="0" fontId="79" fillId="0" borderId="0" xfId="0" applyFont="1" applyFill="1" applyBorder="1" applyAlignment="1">
      <alignment horizontal="left" vertical="center" indent="4"/>
    </xf>
    <xf numFmtId="0" fontId="75" fillId="0" borderId="10" xfId="0" applyFont="1" applyBorder="1" applyAlignment="1">
      <alignment horizontal="center"/>
    </xf>
    <xf numFmtId="0" fontId="79" fillId="0" borderId="0" xfId="0" applyFont="1" applyBorder="1" applyAlignment="1">
      <alignment horizontal="left" vertical="center" indent="4"/>
    </xf>
    <xf numFmtId="0" fontId="82" fillId="0" borderId="0" xfId="0" applyFont="1" applyFill="1"/>
    <xf numFmtId="0" fontId="83" fillId="0" borderId="0" xfId="0" applyFont="1" applyFill="1" applyBorder="1" applyAlignment="1">
      <alignment horizontal="left" vertical="center"/>
    </xf>
    <xf numFmtId="0" fontId="7" fillId="0" borderId="10" xfId="149" applyNumberFormat="1" applyFont="1" applyFill="1" applyBorder="1" applyAlignment="1" applyProtection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172" fontId="7" fillId="0" borderId="10" xfId="0" applyNumberFormat="1" applyFont="1" applyFill="1" applyBorder="1" applyAlignment="1" applyProtection="1">
      <alignment horizontal="center" vertical="center"/>
    </xf>
    <xf numFmtId="168" fontId="7" fillId="27" borderId="10" xfId="137" applyNumberFormat="1" applyFont="1" applyFill="1" applyBorder="1" applyAlignment="1">
      <alignment horizontal="center" vertical="center"/>
    </xf>
    <xf numFmtId="0" fontId="81" fillId="27" borderId="1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/>
    </xf>
    <xf numFmtId="49" fontId="7" fillId="0" borderId="10" xfId="129" applyNumberFormat="1" applyFont="1" applyFill="1" applyBorder="1" applyAlignment="1">
      <alignment vertical="center"/>
    </xf>
    <xf numFmtId="0" fontId="86" fillId="0" borderId="0" xfId="0" applyFont="1"/>
    <xf numFmtId="0" fontId="82" fillId="0" borderId="0" xfId="0" applyFont="1" applyFill="1" applyBorder="1" applyAlignment="1">
      <alignment vertical="center"/>
    </xf>
    <xf numFmtId="0" fontId="86" fillId="0" borderId="0" xfId="0" applyFont="1" applyFill="1" applyAlignment="1">
      <alignment vertical="center"/>
    </xf>
    <xf numFmtId="0" fontId="86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horizontal="right" vertical="center"/>
    </xf>
    <xf numFmtId="0" fontId="2" fillId="0" borderId="0" xfId="133" applyFont="1" applyFill="1" applyAlignment="1">
      <alignment vertical="center"/>
    </xf>
    <xf numFmtId="166" fontId="2" fillId="0" borderId="0" xfId="133" applyNumberFormat="1" applyFont="1" applyFill="1" applyAlignment="1">
      <alignment horizontal="right" vertical="center"/>
    </xf>
    <xf numFmtId="1" fontId="2" fillId="0" borderId="0" xfId="133" applyNumberFormat="1" applyFont="1" applyFill="1" applyAlignment="1">
      <alignment horizontal="right" vertical="center"/>
    </xf>
    <xf numFmtId="166" fontId="82" fillId="0" borderId="0" xfId="0" applyNumberFormat="1" applyFont="1" applyFill="1" applyAlignment="1">
      <alignment horizontal="right" vertical="center"/>
    </xf>
    <xf numFmtId="166" fontId="82" fillId="0" borderId="0" xfId="0" applyNumberFormat="1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center" vertical="center"/>
    </xf>
    <xf numFmtId="166" fontId="2" fillId="0" borderId="0" xfId="70" applyNumberFormat="1" applyFont="1" applyFill="1" applyAlignment="1">
      <alignment horizontal="center" vertical="center"/>
    </xf>
    <xf numFmtId="167" fontId="2" fillId="0" borderId="0" xfId="70" applyNumberFormat="1" applyFont="1" applyFill="1" applyAlignment="1">
      <alignment horizontal="center" vertical="center"/>
    </xf>
    <xf numFmtId="166" fontId="82" fillId="0" borderId="0" xfId="70" applyNumberFormat="1" applyFont="1" applyFill="1" applyAlignment="1">
      <alignment horizontal="center" vertical="center"/>
    </xf>
    <xf numFmtId="167" fontId="82" fillId="0" borderId="0" xfId="70" applyNumberFormat="1" applyFont="1" applyFill="1" applyAlignment="1">
      <alignment horizontal="center" vertical="center"/>
    </xf>
    <xf numFmtId="167" fontId="82" fillId="0" borderId="0" xfId="70" applyNumberFormat="1" applyFont="1" applyFill="1" applyBorder="1" applyAlignment="1">
      <alignment horizontal="center" vertical="center"/>
    </xf>
    <xf numFmtId="166" fontId="82" fillId="0" borderId="0" xfId="70" applyNumberFormat="1" applyFont="1" applyFill="1" applyBorder="1" applyAlignment="1">
      <alignment horizontal="center" vertical="center"/>
    </xf>
    <xf numFmtId="166" fontId="86" fillId="0" borderId="0" xfId="0" applyNumberFormat="1" applyFont="1" applyFill="1" applyAlignment="1">
      <alignment vertical="center"/>
    </xf>
    <xf numFmtId="1" fontId="86" fillId="0" borderId="0" xfId="0" applyNumberFormat="1" applyFont="1" applyFill="1" applyAlignment="1">
      <alignment vertical="center"/>
    </xf>
    <xf numFmtId="0" fontId="86" fillId="0" borderId="0" xfId="0" applyFont="1" applyFill="1" applyBorder="1" applyAlignment="1">
      <alignment vertical="center"/>
    </xf>
    <xf numFmtId="0" fontId="2" fillId="0" borderId="0" xfId="136" applyFont="1" applyFill="1" applyAlignment="1">
      <alignment vertical="center"/>
    </xf>
    <xf numFmtId="0" fontId="2" fillId="0" borderId="0" xfId="136" applyFont="1" applyFill="1" applyAlignment="1">
      <alignment horizontal="center" vertical="center"/>
    </xf>
    <xf numFmtId="0" fontId="2" fillId="0" borderId="0" xfId="136" applyFont="1" applyFill="1" applyBorder="1" applyAlignment="1">
      <alignment vertical="center"/>
    </xf>
    <xf numFmtId="166" fontId="82" fillId="0" borderId="0" xfId="0" applyNumberFormat="1" applyFont="1" applyFill="1" applyAlignment="1">
      <alignment vertical="center"/>
    </xf>
    <xf numFmtId="1" fontId="82" fillId="0" borderId="0" xfId="0" applyNumberFormat="1" applyFont="1" applyFill="1" applyAlignment="1">
      <alignment vertical="center"/>
    </xf>
    <xf numFmtId="166" fontId="82" fillId="0" borderId="0" xfId="0" applyNumberFormat="1" applyFont="1" applyFill="1" applyBorder="1" applyAlignment="1">
      <alignment vertical="center"/>
    </xf>
    <xf numFmtId="166" fontId="82" fillId="0" borderId="0" xfId="0" applyNumberFormat="1" applyFont="1" applyFill="1" applyBorder="1" applyAlignment="1">
      <alignment horizontal="center" vertical="center"/>
    </xf>
    <xf numFmtId="1" fontId="82" fillId="0" borderId="0" xfId="0" applyNumberFormat="1" applyFont="1" applyFill="1" applyAlignment="1">
      <alignment horizontal="center" vertical="center"/>
    </xf>
    <xf numFmtId="166" fontId="82" fillId="0" borderId="0" xfId="0" applyNumberFormat="1" applyFont="1" applyFill="1" applyAlignment="1">
      <alignment horizontal="center" vertical="center"/>
    </xf>
    <xf numFmtId="1" fontId="82" fillId="0" borderId="0" xfId="0" applyNumberFormat="1" applyFont="1" applyFill="1" applyBorder="1" applyAlignment="1">
      <alignment vertical="center"/>
    </xf>
    <xf numFmtId="173" fontId="86" fillId="0" borderId="0" xfId="0" applyNumberFormat="1" applyFont="1" applyFill="1" applyAlignment="1">
      <alignment horizontal="center" vertical="center"/>
    </xf>
    <xf numFmtId="173" fontId="86" fillId="0" borderId="0" xfId="0" applyNumberFormat="1" applyFont="1" applyFill="1" applyBorder="1" applyAlignment="1">
      <alignment vertical="center"/>
    </xf>
    <xf numFmtId="173" fontId="82" fillId="0" borderId="0" xfId="0" applyNumberFormat="1" applyFont="1" applyFill="1" applyAlignment="1">
      <alignment horizontal="center" vertical="center"/>
    </xf>
    <xf numFmtId="173" fontId="82" fillId="0" borderId="0" xfId="0" applyNumberFormat="1" applyFont="1" applyFill="1" applyAlignment="1">
      <alignment vertical="center"/>
    </xf>
    <xf numFmtId="0" fontId="26" fillId="0" borderId="0" xfId="136" applyFont="1" applyFill="1" applyBorder="1" applyAlignment="1">
      <alignment vertical="center"/>
    </xf>
    <xf numFmtId="0" fontId="26" fillId="0" borderId="0" xfId="136" applyFont="1" applyFill="1" applyBorder="1" applyAlignment="1">
      <alignment vertical="center" wrapText="1"/>
    </xf>
    <xf numFmtId="173" fontId="82" fillId="0" borderId="0" xfId="0" applyNumberFormat="1" applyFont="1" applyFill="1" applyBorder="1" applyAlignment="1">
      <alignment vertical="center"/>
    </xf>
    <xf numFmtId="173" fontId="82" fillId="0" borderId="0" xfId="0" applyNumberFormat="1" applyFont="1" applyFill="1" applyBorder="1" applyAlignment="1">
      <alignment horizontal="center" vertical="center"/>
    </xf>
    <xf numFmtId="173" fontId="16" fillId="0" borderId="10" xfId="70" applyNumberFormat="1" applyFont="1" applyFill="1" applyBorder="1" applyAlignment="1">
      <alignment horizontal="right" vertical="center"/>
    </xf>
    <xf numFmtId="167" fontId="16" fillId="0" borderId="10" xfId="70" applyNumberFormat="1" applyFont="1" applyFill="1" applyBorder="1" applyAlignment="1">
      <alignment horizontal="right" vertical="center"/>
    </xf>
    <xf numFmtId="0" fontId="25" fillId="0" borderId="10" xfId="131" applyFont="1" applyFill="1" applyBorder="1" applyAlignment="1">
      <alignment horizontal="center" vertical="center" wrapText="1"/>
    </xf>
    <xf numFmtId="0" fontId="9" fillId="0" borderId="0" xfId="133" applyFont="1" applyFill="1" applyAlignment="1">
      <alignment horizontal="left" vertical="center"/>
    </xf>
    <xf numFmtId="0" fontId="16" fillId="0" borderId="10" xfId="133" applyFont="1" applyFill="1" applyBorder="1" applyAlignment="1">
      <alignment horizontal="left" vertical="center" wrapText="1"/>
    </xf>
    <xf numFmtId="0" fontId="18" fillId="0" borderId="0" xfId="135" applyFont="1" applyFill="1" applyBorder="1" applyAlignment="1">
      <alignment vertical="center"/>
    </xf>
    <xf numFmtId="166" fontId="18" fillId="0" borderId="0" xfId="70" applyNumberFormat="1" applyFont="1" applyFill="1" applyBorder="1" applyAlignment="1">
      <alignment horizontal="center" vertical="center"/>
    </xf>
    <xf numFmtId="167" fontId="18" fillId="0" borderId="0" xfId="70" applyNumberFormat="1" applyFont="1" applyFill="1" applyBorder="1" applyAlignment="1">
      <alignment horizontal="center" vertical="center"/>
    </xf>
    <xf numFmtId="167" fontId="16" fillId="0" borderId="10" xfId="70" applyNumberFormat="1" applyFont="1" applyFill="1" applyBorder="1" applyAlignment="1">
      <alignment horizontal="center" vertical="center"/>
    </xf>
    <xf numFmtId="166" fontId="25" fillId="0" borderId="10" xfId="70" applyNumberFormat="1" applyFont="1" applyFill="1" applyBorder="1" applyAlignment="1">
      <alignment horizontal="center" vertical="center" wrapText="1"/>
    </xf>
    <xf numFmtId="167" fontId="25" fillId="0" borderId="10" xfId="70" applyNumberFormat="1" applyFont="1" applyFill="1" applyBorder="1" applyAlignment="1">
      <alignment horizontal="center" vertical="center" wrapText="1"/>
    </xf>
    <xf numFmtId="0" fontId="9" fillId="0" borderId="0" xfId="135" applyFont="1" applyFill="1" applyAlignment="1">
      <alignment vertical="center"/>
    </xf>
    <xf numFmtId="166" fontId="25" fillId="0" borderId="10" xfId="136" applyNumberFormat="1" applyFont="1" applyFill="1" applyBorder="1" applyAlignment="1">
      <alignment horizontal="center" vertical="center" wrapText="1"/>
    </xf>
    <xf numFmtId="166" fontId="75" fillId="0" borderId="0" xfId="0" applyNumberFormat="1" applyFont="1" applyFill="1" applyBorder="1" applyAlignment="1">
      <alignment vertical="center"/>
    </xf>
    <xf numFmtId="1" fontId="75" fillId="0" borderId="0" xfId="0" applyNumberFormat="1" applyFont="1" applyFill="1" applyBorder="1" applyAlignment="1">
      <alignment vertical="center"/>
    </xf>
    <xf numFmtId="0" fontId="7" fillId="0" borderId="0" xfId="136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17" fillId="0" borderId="0" xfId="136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173" fontId="16" fillId="0" borderId="10" xfId="70" applyNumberFormat="1" applyFont="1" applyFill="1" applyBorder="1" applyAlignment="1">
      <alignment horizontal="center" vertical="center"/>
    </xf>
    <xf numFmtId="173" fontId="16" fillId="0" borderId="10" xfId="70" applyNumberFormat="1" applyFont="1" applyFill="1" applyBorder="1" applyAlignment="1">
      <alignment horizontal="right" vertical="center" wrapText="1"/>
    </xf>
    <xf numFmtId="167" fontId="16" fillId="0" borderId="10" xfId="70" applyNumberFormat="1" applyFont="1" applyFill="1" applyBorder="1" applyAlignment="1">
      <alignment horizontal="right" vertical="center" wrapText="1"/>
    </xf>
    <xf numFmtId="173" fontId="25" fillId="0" borderId="10" xfId="136" applyNumberFormat="1" applyFont="1" applyFill="1" applyBorder="1" applyAlignment="1">
      <alignment horizontal="right" vertical="center" wrapText="1"/>
    </xf>
    <xf numFmtId="173" fontId="25" fillId="0" borderId="10" xfId="136" applyNumberFormat="1" applyFont="1" applyFill="1" applyBorder="1" applyAlignment="1">
      <alignment horizontal="center" vertical="center" wrapText="1"/>
    </xf>
    <xf numFmtId="173" fontId="25" fillId="0" borderId="10" xfId="70" applyNumberFormat="1" applyFont="1" applyFill="1" applyBorder="1" applyAlignment="1">
      <alignment horizontal="center" vertical="center"/>
    </xf>
    <xf numFmtId="167" fontId="25" fillId="0" borderId="10" xfId="70" applyNumberFormat="1" applyFont="1" applyFill="1" applyBorder="1" applyAlignment="1">
      <alignment horizontal="right" vertical="center"/>
    </xf>
    <xf numFmtId="173" fontId="25" fillId="0" borderId="10" xfId="70" applyNumberFormat="1" applyFont="1" applyFill="1" applyBorder="1" applyAlignment="1">
      <alignment horizontal="right" vertical="center"/>
    </xf>
    <xf numFmtId="0" fontId="9" fillId="0" borderId="0" xfId="133" applyFont="1" applyFill="1" applyAlignment="1">
      <alignment horizontal="left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" fillId="0" borderId="0" xfId="145" applyFont="1" applyBorder="1" applyAlignment="1">
      <alignment vertical="center"/>
    </xf>
    <xf numFmtId="0" fontId="2" fillId="0" borderId="0" xfId="145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3"/>
    </xf>
    <xf numFmtId="0" fontId="7" fillId="0" borderId="10" xfId="145" applyFont="1" applyBorder="1" applyAlignment="1">
      <alignment horizontal="left" vertical="center"/>
    </xf>
    <xf numFmtId="174" fontId="7" fillId="0" borderId="10" xfId="0" applyNumberFormat="1" applyFont="1" applyBorder="1" applyAlignment="1">
      <alignment horizontal="center" vertical="center"/>
    </xf>
    <xf numFmtId="0" fontId="7" fillId="0" borderId="10" xfId="146" applyFont="1" applyBorder="1" applyAlignment="1">
      <alignment horizontal="left" vertical="center"/>
    </xf>
    <xf numFmtId="0" fontId="6" fillId="0" borderId="10" xfId="145" applyFont="1" applyBorder="1" applyAlignment="1">
      <alignment horizontal="center" vertical="center" wrapText="1"/>
    </xf>
    <xf numFmtId="0" fontId="86" fillId="0" borderId="0" xfId="0" applyFont="1" applyBorder="1" applyAlignment="1">
      <alignment vertical="center"/>
    </xf>
    <xf numFmtId="0" fontId="86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0" fontId="82" fillId="0" borderId="0" xfId="0" applyFont="1" applyBorder="1" applyAlignment="1">
      <alignment horizontal="center" vertical="center"/>
    </xf>
    <xf numFmtId="166" fontId="16" fillId="0" borderId="10" xfId="149" applyNumberFormat="1" applyFont="1" applyBorder="1" applyAlignment="1">
      <alignment horizontal="center" vertical="center"/>
    </xf>
    <xf numFmtId="0" fontId="25" fillId="0" borderId="10" xfId="146" applyFont="1" applyBorder="1" applyAlignment="1">
      <alignment horizontal="center" vertical="center" wrapText="1"/>
    </xf>
    <xf numFmtId="0" fontId="86" fillId="0" borderId="0" xfId="0" applyFont="1" applyBorder="1"/>
    <xf numFmtId="0" fontId="82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82" fillId="0" borderId="0" xfId="0" applyFont="1" applyAlignment="1">
      <alignment vertical="top"/>
    </xf>
    <xf numFmtId="0" fontId="82" fillId="0" borderId="0" xfId="0" applyFont="1" applyAlignment="1">
      <alignment vertical="center"/>
    </xf>
    <xf numFmtId="0" fontId="82" fillId="0" borderId="0" xfId="0" applyFont="1" applyAlignment="1">
      <alignment horizontal="right" vertical="center"/>
    </xf>
    <xf numFmtId="0" fontId="86" fillId="0" borderId="0" xfId="0" applyFont="1" applyBorder="1" applyAlignment="1"/>
    <xf numFmtId="0" fontId="16" fillId="0" borderId="10" xfId="142" applyFont="1" applyBorder="1" applyAlignment="1">
      <alignment horizontal="left" vertical="center"/>
    </xf>
    <xf numFmtId="0" fontId="16" fillId="0" borderId="10" xfId="131" applyFont="1" applyBorder="1" applyAlignment="1">
      <alignment horizontal="left" vertical="top"/>
    </xf>
    <xf numFmtId="0" fontId="25" fillId="0" borderId="10" xfId="131" applyFont="1" applyBorder="1" applyAlignment="1">
      <alignment horizontal="center" vertical="center"/>
    </xf>
    <xf numFmtId="0" fontId="9" fillId="25" borderId="0" xfId="0" applyFont="1" applyFill="1" applyAlignment="1">
      <alignment vertical="center"/>
    </xf>
    <xf numFmtId="0" fontId="79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vertical="center" wrapText="1"/>
    </xf>
    <xf numFmtId="0" fontId="86" fillId="0" borderId="0" xfId="0" applyFont="1" applyAlignment="1">
      <alignment vertical="center"/>
    </xf>
    <xf numFmtId="166" fontId="25" fillId="0" borderId="10" xfId="133" applyNumberFormat="1" applyFont="1" applyFill="1" applyBorder="1" applyAlignment="1">
      <alignment horizontal="center" vertical="center" wrapText="1"/>
    </xf>
    <xf numFmtId="4" fontId="75" fillId="0" borderId="10" xfId="0" applyNumberFormat="1" applyFont="1" applyFill="1" applyBorder="1" applyAlignment="1">
      <alignment horizontal="center"/>
    </xf>
    <xf numFmtId="0" fontId="78" fillId="0" borderId="0" xfId="0" applyFont="1" applyAlignment="1">
      <alignment horizontal="center" vertical="center"/>
    </xf>
    <xf numFmtId="0" fontId="6" fillId="0" borderId="0" xfId="0" applyFont="1" applyAlignment="1"/>
    <xf numFmtId="0" fontId="78" fillId="0" borderId="0" xfId="0" applyFont="1" applyAlignment="1">
      <alignment vertical="center"/>
    </xf>
    <xf numFmtId="0" fontId="2" fillId="27" borderId="0" xfId="0" applyFont="1" applyFill="1" applyAlignment="1">
      <alignment vertical="center"/>
    </xf>
    <xf numFmtId="0" fontId="6" fillId="27" borderId="0" xfId="0" applyFont="1" applyFill="1" applyAlignment="1"/>
    <xf numFmtId="0" fontId="2" fillId="27" borderId="0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19" fillId="27" borderId="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166" fontId="7" fillId="27" borderId="14" xfId="0" applyNumberFormat="1" applyFont="1" applyFill="1" applyBorder="1" applyAlignment="1" applyProtection="1">
      <alignment horizontal="center" vertical="center"/>
    </xf>
    <xf numFmtId="166" fontId="7" fillId="27" borderId="10" xfId="0" applyNumberFormat="1" applyFont="1" applyFill="1" applyBorder="1" applyAlignment="1" applyProtection="1">
      <alignment horizontal="center" vertical="center"/>
    </xf>
    <xf numFmtId="166" fontId="7" fillId="27" borderId="10" xfId="149" applyNumberFormat="1" applyFont="1" applyFill="1" applyBorder="1" applyAlignment="1">
      <alignment horizontal="center" vertical="center"/>
    </xf>
    <xf numFmtId="166" fontId="2" fillId="27" borderId="0" xfId="149" applyNumberFormat="1" applyFont="1" applyFill="1" applyBorder="1" applyAlignment="1">
      <alignment horizontal="center" vertical="center"/>
    </xf>
    <xf numFmtId="0" fontId="9" fillId="27" borderId="0" xfId="0" applyFont="1" applyFill="1" applyAlignment="1">
      <alignment vertical="center"/>
    </xf>
    <xf numFmtId="0" fontId="9" fillId="27" borderId="0" xfId="0" applyFont="1" applyFill="1" applyBorder="1" applyAlignment="1">
      <alignment horizontal="left" vertical="center"/>
    </xf>
    <xf numFmtId="0" fontId="9" fillId="27" borderId="0" xfId="0" applyFont="1" applyFill="1" applyAlignment="1">
      <alignment horizontal="left" vertical="center" indent="4"/>
    </xf>
    <xf numFmtId="0" fontId="9" fillId="27" borderId="0" xfId="0" applyFont="1" applyFill="1" applyBorder="1" applyAlignment="1">
      <alignment horizontal="left" vertical="center" indent="4"/>
    </xf>
    <xf numFmtId="168" fontId="2" fillId="27" borderId="0" xfId="149" applyNumberFormat="1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9" fillId="27" borderId="0" xfId="0" applyFont="1" applyFill="1" applyAlignment="1">
      <alignment horizontal="left" indent="4"/>
    </xf>
    <xf numFmtId="0" fontId="78" fillId="27" borderId="10" xfId="0" applyFont="1" applyFill="1" applyBorder="1" applyAlignment="1">
      <alignment horizontal="center" vertical="center" wrapText="1"/>
    </xf>
    <xf numFmtId="2" fontId="7" fillId="27" borderId="10" xfId="149" applyNumberFormat="1" applyFont="1" applyFill="1" applyBorder="1" applyAlignment="1" applyProtection="1">
      <alignment horizontal="center" vertical="center"/>
    </xf>
    <xf numFmtId="2" fontId="7" fillId="27" borderId="10" xfId="0" applyNumberFormat="1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/>
    </xf>
    <xf numFmtId="0" fontId="7" fillId="27" borderId="0" xfId="0" applyFont="1" applyFill="1" applyBorder="1" applyAlignment="1">
      <alignment horizontal="center" vertical="center"/>
    </xf>
    <xf numFmtId="171" fontId="7" fillId="27" borderId="0" xfId="0" applyNumberFormat="1" applyFont="1" applyFill="1" applyBorder="1" applyAlignment="1" applyProtection="1">
      <alignment horizontal="center" vertical="center"/>
    </xf>
    <xf numFmtId="0" fontId="7" fillId="27" borderId="0" xfId="0" applyFont="1" applyFill="1" applyAlignment="1">
      <alignment horizontal="left" indent="4"/>
    </xf>
    <xf numFmtId="0" fontId="6" fillId="27" borderId="10" xfId="0" applyFont="1" applyFill="1" applyBorder="1" applyAlignment="1">
      <alignment horizontal="center" vertical="center" wrapText="1"/>
    </xf>
    <xf numFmtId="2" fontId="7" fillId="27" borderId="10" xfId="0" applyNumberFormat="1" applyFont="1" applyFill="1" applyBorder="1" applyAlignment="1" applyProtection="1">
      <alignment horizontal="center" vertical="center"/>
    </xf>
    <xf numFmtId="2" fontId="16" fillId="27" borderId="10" xfId="132" applyNumberFormat="1" applyFont="1" applyFill="1" applyBorder="1" applyAlignment="1">
      <alignment horizontal="center" vertical="center"/>
    </xf>
    <xf numFmtId="172" fontId="7" fillId="27" borderId="0" xfId="0" applyNumberFormat="1" applyFont="1" applyFill="1" applyBorder="1" applyAlignment="1" applyProtection="1">
      <alignment horizontal="left" vertical="center"/>
    </xf>
    <xf numFmtId="0" fontId="9" fillId="27" borderId="0" xfId="0" applyFont="1" applyFill="1" applyBorder="1" applyAlignment="1">
      <alignment horizontal="center" vertical="center"/>
    </xf>
    <xf numFmtId="171" fontId="9" fillId="27" borderId="0" xfId="0" applyNumberFormat="1" applyFont="1" applyFill="1" applyBorder="1" applyAlignment="1" applyProtection="1">
      <alignment horizontal="center" vertical="center"/>
    </xf>
    <xf numFmtId="172" fontId="9" fillId="27" borderId="0" xfId="0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27" borderId="10" xfId="0" quotePrefix="1" applyFont="1" applyFill="1" applyBorder="1" applyAlignment="1">
      <alignment horizontal="center" vertical="center"/>
    </xf>
    <xf numFmtId="0" fontId="75" fillId="27" borderId="10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vertical="center"/>
    </xf>
    <xf numFmtId="0" fontId="6" fillId="27" borderId="0" xfId="0" applyFont="1" applyFill="1" applyAlignment="1">
      <alignment horizontal="center"/>
    </xf>
    <xf numFmtId="0" fontId="28" fillId="27" borderId="0" xfId="0" applyFont="1" applyFill="1" applyAlignment="1">
      <alignment horizontal="center" vertical="center"/>
    </xf>
    <xf numFmtId="0" fontId="75" fillId="27" borderId="0" xfId="0" applyFont="1" applyFill="1" applyBorder="1" applyAlignment="1">
      <alignment vertical="center"/>
    </xf>
    <xf numFmtId="0" fontId="28" fillId="0" borderId="0" xfId="0" applyFont="1" applyAlignment="1"/>
    <xf numFmtId="0" fontId="87" fillId="0" borderId="0" xfId="0" applyFont="1" applyAlignment="1"/>
    <xf numFmtId="0" fontId="87" fillId="0" borderId="0" xfId="0" applyFont="1" applyBorder="1" applyAlignment="1"/>
    <xf numFmtId="0" fontId="78" fillId="0" borderId="0" xfId="0" applyFont="1" applyFill="1" applyBorder="1" applyAlignment="1"/>
    <xf numFmtId="0" fontId="87" fillId="0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6" fillId="27" borderId="0" xfId="0" applyFont="1" applyFill="1" applyAlignment="1">
      <alignment horizontal="center" wrapText="1"/>
    </xf>
    <xf numFmtId="0" fontId="75" fillId="0" borderId="0" xfId="0" applyFont="1" applyFill="1" applyBorder="1"/>
    <xf numFmtId="0" fontId="7" fillId="27" borderId="0" xfId="76" applyFont="1" applyFill="1"/>
    <xf numFmtId="0" fontId="6" fillId="27" borderId="0" xfId="76" applyFont="1" applyFill="1"/>
    <xf numFmtId="3" fontId="6" fillId="0" borderId="12" xfId="76" applyNumberFormat="1" applyFont="1" applyFill="1" applyBorder="1" applyAlignment="1">
      <alignment horizontal="center" vertical="center"/>
    </xf>
    <xf numFmtId="49" fontId="6" fillId="0" borderId="10" xfId="76" applyNumberFormat="1" applyFont="1" applyFill="1" applyBorder="1" applyAlignment="1">
      <alignment horizontal="center" vertical="center" wrapText="1"/>
    </xf>
    <xf numFmtId="3" fontId="6" fillId="0" borderId="10" xfId="76" applyNumberFormat="1" applyFont="1" applyFill="1" applyBorder="1" applyAlignment="1">
      <alignment horizontal="center" vertical="center"/>
    </xf>
    <xf numFmtId="0" fontId="7" fillId="27" borderId="0" xfId="76" applyFont="1" applyFill="1" applyAlignment="1">
      <alignment horizontal="right"/>
    </xf>
    <xf numFmtId="3" fontId="6" fillId="0" borderId="10" xfId="76" applyNumberFormat="1" applyFont="1" applyFill="1" applyBorder="1" applyAlignment="1">
      <alignment horizontal="left" vertical="center" wrapText="1"/>
    </xf>
    <xf numFmtId="3" fontId="6" fillId="0" borderId="12" xfId="76" applyNumberFormat="1" applyFont="1" applyFill="1" applyBorder="1" applyAlignment="1">
      <alignment vertical="center"/>
    </xf>
    <xf numFmtId="3" fontId="6" fillId="0" borderId="10" xfId="76" applyNumberFormat="1" applyFont="1" applyFill="1" applyBorder="1" applyAlignment="1">
      <alignment vertical="center"/>
    </xf>
    <xf numFmtId="0" fontId="7" fillId="0" borderId="10" xfId="76" applyFont="1" applyBorder="1"/>
    <xf numFmtId="3" fontId="7" fillId="0" borderId="12" xfId="76" applyNumberFormat="1" applyFont="1" applyFill="1" applyBorder="1" applyAlignment="1">
      <alignment vertical="center"/>
    </xf>
    <xf numFmtId="3" fontId="7" fillId="0" borderId="10" xfId="76" applyNumberFormat="1" applyFont="1" applyFill="1" applyBorder="1" applyAlignment="1">
      <alignment vertical="center"/>
    </xf>
    <xf numFmtId="0" fontId="7" fillId="0" borderId="10" xfId="76" applyFont="1" applyBorder="1" applyAlignment="1">
      <alignment wrapText="1"/>
    </xf>
    <xf numFmtId="0" fontId="8" fillId="27" borderId="0" xfId="76" applyFont="1" applyFill="1"/>
    <xf numFmtId="0" fontId="1" fillId="27" borderId="0" xfId="76" applyFont="1" applyFill="1"/>
    <xf numFmtId="0" fontId="1" fillId="27" borderId="0" xfId="76" applyFont="1" applyFill="1" applyAlignment="1">
      <alignment horizontal="right"/>
    </xf>
    <xf numFmtId="0" fontId="9" fillId="27" borderId="0" xfId="76" applyFont="1" applyFill="1"/>
    <xf numFmtId="0" fontId="75" fillId="0" borderId="0" xfId="120" applyFont="1" applyFill="1" applyBorder="1"/>
    <xf numFmtId="0" fontId="78" fillId="0" borderId="0" xfId="120" applyFont="1" applyFill="1" applyBorder="1" applyAlignment="1">
      <alignment vertical="center"/>
    </xf>
    <xf numFmtId="0" fontId="85" fillId="0" borderId="10" xfId="76" applyFont="1" applyBorder="1" applyAlignment="1">
      <alignment horizontal="center"/>
    </xf>
    <xf numFmtId="0" fontId="75" fillId="0" borderId="0" xfId="120" applyFont="1" applyFill="1" applyBorder="1" applyAlignment="1">
      <alignment horizontal="right"/>
    </xf>
    <xf numFmtId="3" fontId="78" fillId="0" borderId="13" xfId="120" applyNumberFormat="1" applyFont="1" applyFill="1" applyBorder="1" applyAlignment="1">
      <alignment vertical="center" wrapText="1"/>
    </xf>
    <xf numFmtId="3" fontId="78" fillId="0" borderId="10" xfId="120" applyNumberFormat="1" applyFont="1" applyFill="1" applyBorder="1" applyAlignment="1">
      <alignment vertical="center" wrapText="1"/>
    </xf>
    <xf numFmtId="0" fontId="75" fillId="0" borderId="0" xfId="120" applyFont="1" applyFill="1" applyBorder="1" applyAlignment="1">
      <alignment wrapText="1"/>
    </xf>
    <xf numFmtId="3" fontId="75" fillId="0" borderId="10" xfId="120" applyNumberFormat="1" applyFont="1" applyFill="1" applyBorder="1" applyAlignment="1">
      <alignment horizontal="center" vertical="center"/>
    </xf>
    <xf numFmtId="3" fontId="75" fillId="0" borderId="10" xfId="120" applyNumberFormat="1" applyFont="1" applyFill="1" applyBorder="1" applyAlignment="1">
      <alignment vertical="center"/>
    </xf>
    <xf numFmtId="3" fontId="79" fillId="27" borderId="0" xfId="92" applyNumberFormat="1" applyFont="1" applyFill="1" applyBorder="1" applyAlignment="1">
      <alignment horizontal="left" vertical="center"/>
    </xf>
    <xf numFmtId="3" fontId="75" fillId="0" borderId="0" xfId="120" applyNumberFormat="1" applyFont="1" applyFill="1" applyBorder="1" applyAlignment="1">
      <alignment vertical="center"/>
    </xf>
    <xf numFmtId="3" fontId="75" fillId="27" borderId="0" xfId="92" applyNumberFormat="1" applyFont="1" applyFill="1" applyBorder="1" applyAlignment="1">
      <alignment horizontal="left" vertical="center"/>
    </xf>
    <xf numFmtId="3" fontId="88" fillId="0" borderId="0" xfId="120" applyNumberFormat="1" applyFont="1" applyFill="1" applyBorder="1" applyAlignment="1">
      <alignment horizontal="center" vertical="center"/>
    </xf>
    <xf numFmtId="3" fontId="78" fillId="0" borderId="0" xfId="120" applyNumberFormat="1" applyFont="1" applyFill="1" applyBorder="1" applyAlignment="1">
      <alignment horizontal="center" vertical="center"/>
    </xf>
    <xf numFmtId="3" fontId="78" fillId="0" borderId="0" xfId="120" applyNumberFormat="1" applyFont="1" applyFill="1" applyBorder="1" applyAlignment="1">
      <alignment vertical="center"/>
    </xf>
    <xf numFmtId="3" fontId="7" fillId="27" borderId="10" xfId="0" applyNumberFormat="1" applyFont="1" applyFill="1" applyBorder="1" applyAlignment="1">
      <alignment horizontal="left" vertical="center" wrapText="1"/>
    </xf>
    <xf numFmtId="0" fontId="7" fillId="0" borderId="0" xfId="76" applyFont="1"/>
    <xf numFmtId="0" fontId="6" fillId="0" borderId="0" xfId="76" applyFont="1"/>
    <xf numFmtId="0" fontId="7" fillId="28" borderId="10" xfId="76" applyFont="1" applyFill="1" applyBorder="1"/>
    <xf numFmtId="0" fontId="7" fillId="27" borderId="12" xfId="76" applyFont="1" applyFill="1" applyBorder="1" applyAlignment="1">
      <alignment horizontal="center" vertical="center"/>
    </xf>
    <xf numFmtId="0" fontId="7" fillId="27" borderId="10" xfId="76" applyFont="1" applyFill="1" applyBorder="1" applyAlignment="1">
      <alignment horizontal="center" vertical="center"/>
    </xf>
    <xf numFmtId="0" fontId="7" fillId="28" borderId="10" xfId="76" applyFont="1" applyFill="1" applyBorder="1" applyAlignment="1">
      <alignment horizontal="left" wrapText="1" indent="2"/>
    </xf>
    <xf numFmtId="167" fontId="7" fillId="27" borderId="12" xfId="64" applyNumberFormat="1" applyFont="1" applyFill="1" applyBorder="1" applyAlignment="1">
      <alignment horizontal="right" vertical="center"/>
    </xf>
    <xf numFmtId="167" fontId="7" fillId="27" borderId="10" xfId="64" applyNumberFormat="1" applyFont="1" applyFill="1" applyBorder="1" applyAlignment="1">
      <alignment horizontal="right" vertical="center"/>
    </xf>
    <xf numFmtId="0" fontId="7" fillId="28" borderId="10" xfId="76" applyFont="1" applyFill="1" applyBorder="1" applyAlignment="1">
      <alignment horizontal="left" indent="2"/>
    </xf>
    <xf numFmtId="168" fontId="7" fillId="27" borderId="12" xfId="150" applyNumberFormat="1" applyFont="1" applyFill="1" applyBorder="1" applyAlignment="1">
      <alignment horizontal="right" vertical="center"/>
    </xf>
    <xf numFmtId="0" fontId="7" fillId="27" borderId="10" xfId="76" applyFont="1" applyFill="1" applyBorder="1"/>
    <xf numFmtId="168" fontId="7" fillId="27" borderId="10" xfId="150" applyNumberFormat="1" applyFont="1" applyFill="1" applyBorder="1" applyAlignment="1">
      <alignment horizontal="right" vertical="center"/>
    </xf>
    <xf numFmtId="168" fontId="7" fillId="27" borderId="10" xfId="150" applyNumberFormat="1" applyFont="1" applyFill="1" applyBorder="1" applyAlignment="1">
      <alignment horizontal="right"/>
    </xf>
    <xf numFmtId="0" fontId="29" fillId="27" borderId="0" xfId="76" applyFont="1" applyFill="1" applyBorder="1" applyAlignment="1">
      <alignment horizontal="left"/>
    </xf>
    <xf numFmtId="0" fontId="9" fillId="0" borderId="0" xfId="76" applyFont="1"/>
    <xf numFmtId="0" fontId="9" fillId="27" borderId="0" xfId="76" applyFont="1" applyFill="1" applyAlignment="1">
      <alignment horizontal="left"/>
    </xf>
    <xf numFmtId="0" fontId="7" fillId="27" borderId="0" xfId="76" applyFont="1" applyFill="1" applyAlignment="1">
      <alignment horizontal="left"/>
    </xf>
    <xf numFmtId="3" fontId="88" fillId="0" borderId="0" xfId="124" applyNumberFormat="1" applyFont="1" applyFill="1" applyBorder="1" applyAlignment="1">
      <alignment horizontal="left" vertical="center"/>
    </xf>
    <xf numFmtId="0" fontId="17" fillId="27" borderId="0" xfId="76" applyFont="1" applyFill="1" applyBorder="1" applyAlignment="1">
      <alignment horizontal="left"/>
    </xf>
    <xf numFmtId="0" fontId="7" fillId="27" borderId="0" xfId="76" applyFont="1" applyFill="1" applyAlignment="1">
      <alignment vertical="center"/>
    </xf>
    <xf numFmtId="0" fontId="7" fillId="27" borderId="0" xfId="76" applyFont="1" applyFill="1" applyBorder="1"/>
    <xf numFmtId="0" fontId="78" fillId="27" borderId="10" xfId="120" applyFont="1" applyFill="1" applyBorder="1" applyAlignment="1">
      <alignment horizontal="center" vertical="center"/>
    </xf>
    <xf numFmtId="0" fontId="7" fillId="27" borderId="10" xfId="76" applyFont="1" applyFill="1" applyBorder="1" applyAlignment="1">
      <alignment vertical="center"/>
    </xf>
    <xf numFmtId="0" fontId="6" fillId="27" borderId="10" xfId="76" applyFont="1" applyFill="1" applyBorder="1" applyAlignment="1">
      <alignment vertical="center"/>
    </xf>
    <xf numFmtId="0" fontId="9" fillId="27" borderId="0" xfId="76" applyFont="1" applyFill="1" applyAlignment="1">
      <alignment vertical="center"/>
    </xf>
    <xf numFmtId="0" fontId="20" fillId="27" borderId="0" xfId="76" applyFont="1" applyFill="1" applyAlignment="1">
      <alignment vertical="center"/>
    </xf>
    <xf numFmtId="0" fontId="2" fillId="27" borderId="0" xfId="76" applyFont="1" applyFill="1"/>
    <xf numFmtId="4" fontId="6" fillId="27" borderId="15" xfId="76" applyNumberFormat="1" applyFont="1" applyFill="1" applyBorder="1" applyAlignment="1">
      <alignment vertical="center"/>
    </xf>
    <xf numFmtId="0" fontId="75" fillId="0" borderId="0" xfId="0" applyFont="1"/>
    <xf numFmtId="0" fontId="78" fillId="0" borderId="0" xfId="0" applyFont="1" applyFill="1" applyBorder="1" applyAlignment="1">
      <alignment vertical="center"/>
    </xf>
    <xf numFmtId="166" fontId="7" fillId="0" borderId="10" xfId="74" applyNumberFormat="1" applyFont="1" applyFill="1" applyBorder="1" applyAlignment="1" applyProtection="1">
      <alignment horizontal="center" vertical="center"/>
    </xf>
    <xf numFmtId="2" fontId="31" fillId="0" borderId="0" xfId="149" applyNumberFormat="1" applyFont="1" applyFill="1" applyBorder="1" applyAlignment="1">
      <alignment horizontal="right" vertical="center"/>
    </xf>
    <xf numFmtId="2" fontId="1" fillId="0" borderId="0" xfId="149" applyNumberFormat="1" applyFont="1" applyFill="1" applyBorder="1" applyAlignment="1">
      <alignment vertical="center"/>
    </xf>
    <xf numFmtId="0" fontId="89" fillId="0" borderId="0" xfId="0" applyFont="1"/>
    <xf numFmtId="166" fontId="75" fillId="0" borderId="10" xfId="0" applyNumberFormat="1" applyFont="1" applyBorder="1" applyAlignment="1">
      <alignment horizontal="center" vertical="center"/>
    </xf>
    <xf numFmtId="10" fontId="1" fillId="0" borderId="0" xfId="149" applyNumberFormat="1" applyFont="1" applyFill="1" applyAlignment="1">
      <alignment vertical="center"/>
    </xf>
    <xf numFmtId="166" fontId="75" fillId="0" borderId="10" xfId="0" applyNumberFormat="1" applyFont="1" applyFill="1" applyBorder="1" applyAlignment="1">
      <alignment horizontal="center" vertical="center"/>
    </xf>
    <xf numFmtId="168" fontId="1" fillId="0" borderId="0" xfId="149" applyNumberFormat="1" applyFont="1" applyFill="1" applyBorder="1" applyAlignment="1" applyProtection="1">
      <alignment horizontal="left" vertical="center"/>
    </xf>
    <xf numFmtId="166" fontId="1" fillId="0" borderId="0" xfId="149" applyNumberFormat="1" applyFont="1" applyFill="1" applyBorder="1" applyAlignment="1" applyProtection="1">
      <alignment horizontal="left" vertical="center"/>
    </xf>
    <xf numFmtId="167" fontId="10" fillId="0" borderId="0" xfId="56" applyNumberFormat="1" applyFont="1" applyBorder="1" applyAlignment="1">
      <alignment vertical="center"/>
    </xf>
    <xf numFmtId="167" fontId="11" fillId="0" borderId="0" xfId="56" applyNumberFormat="1" applyFont="1" applyBorder="1" applyAlignment="1">
      <alignment vertical="center"/>
    </xf>
    <xf numFmtId="0" fontId="75" fillId="0" borderId="10" xfId="0" applyFont="1" applyBorder="1" applyAlignment="1">
      <alignment horizontal="center" vertical="center"/>
    </xf>
    <xf numFmtId="171" fontId="1" fillId="0" borderId="0" xfId="0" applyNumberFormat="1" applyFont="1" applyFill="1" applyBorder="1" applyAlignment="1" applyProtection="1">
      <alignment horizontal="left" vertical="center"/>
    </xf>
    <xf numFmtId="2" fontId="1" fillId="0" borderId="0" xfId="149" applyNumberFormat="1" applyFont="1" applyFill="1" applyBorder="1" applyAlignment="1" applyProtection="1">
      <alignment horizontal="left" vertical="center"/>
    </xf>
    <xf numFmtId="174" fontId="1" fillId="0" borderId="0" xfId="149" applyNumberFormat="1" applyFont="1" applyFill="1" applyBorder="1" applyAlignment="1" applyProtection="1">
      <alignment horizontal="left" vertical="center"/>
    </xf>
    <xf numFmtId="0" fontId="78" fillId="0" borderId="0" xfId="0" applyFont="1" applyBorder="1" applyAlignment="1">
      <alignment vertical="center"/>
    </xf>
    <xf numFmtId="0" fontId="28" fillId="24" borderId="0" xfId="0" applyFont="1" applyFill="1" applyAlignment="1"/>
    <xf numFmtId="0" fontId="75" fillId="0" borderId="10" xfId="0" applyFont="1" applyBorder="1" applyAlignment="1">
      <alignment vertical="center"/>
    </xf>
    <xf numFmtId="0" fontId="10" fillId="0" borderId="10" xfId="132" applyFont="1" applyBorder="1" applyAlignment="1">
      <alignment horizontal="left" vertical="center" wrapText="1"/>
    </xf>
    <xf numFmtId="17" fontId="10" fillId="0" borderId="10" xfId="132" applyNumberFormat="1" applyFont="1" applyBorder="1" applyAlignment="1">
      <alignment horizontal="left" vertical="center" wrapText="1"/>
    </xf>
    <xf numFmtId="166" fontId="78" fillId="0" borderId="10" xfId="0" applyNumberFormat="1" applyFont="1" applyFill="1" applyBorder="1" applyAlignment="1">
      <alignment horizontal="center" vertical="center"/>
    </xf>
    <xf numFmtId="166" fontId="6" fillId="0" borderId="10" xfId="74" applyNumberFormat="1" applyFont="1" applyFill="1" applyBorder="1" applyAlignment="1" applyProtection="1">
      <alignment horizontal="center" vertical="center"/>
    </xf>
    <xf numFmtId="0" fontId="79" fillId="0" borderId="0" xfId="0" applyFont="1" applyFill="1" applyBorder="1"/>
    <xf numFmtId="166" fontId="1" fillId="0" borderId="0" xfId="74" applyNumberFormat="1" applyFont="1" applyFill="1" applyBorder="1" applyAlignment="1" applyProtection="1">
      <alignment horizontal="center"/>
    </xf>
    <xf numFmtId="0" fontId="89" fillId="0" borderId="0" xfId="0" applyFont="1" applyFill="1"/>
    <xf numFmtId="0" fontId="10" fillId="0" borderId="10" xfId="132" applyFont="1" applyFill="1" applyBorder="1" applyAlignment="1">
      <alignment horizontal="left" vertical="center" wrapText="1"/>
    </xf>
    <xf numFmtId="0" fontId="79" fillId="0" borderId="0" xfId="0" applyFont="1" applyFill="1" applyAlignment="1">
      <alignment vertical="center"/>
    </xf>
    <xf numFmtId="0" fontId="11" fillId="0" borderId="10" xfId="132" applyFont="1" applyBorder="1" applyAlignment="1">
      <alignment vertical="center" wrapText="1"/>
    </xf>
    <xf numFmtId="0" fontId="10" fillId="0" borderId="10" xfId="132" applyFont="1" applyBorder="1" applyAlignment="1">
      <alignment vertical="center" wrapText="1"/>
    </xf>
    <xf numFmtId="0" fontId="10" fillId="0" borderId="10" xfId="56" applyNumberFormat="1" applyFont="1" applyBorder="1" applyAlignment="1">
      <alignment vertical="center" wrapText="1"/>
    </xf>
    <xf numFmtId="0" fontId="10" fillId="0" borderId="10" xfId="132" applyFont="1" applyBorder="1" applyAlignment="1">
      <alignment vertical="center"/>
    </xf>
    <xf numFmtId="0" fontId="10" fillId="0" borderId="10" xfId="56" applyNumberFormat="1" applyFont="1" applyBorder="1" applyAlignment="1">
      <alignment vertical="center"/>
    </xf>
    <xf numFmtId="0" fontId="12" fillId="0" borderId="0" xfId="132" applyFont="1" applyFill="1" applyBorder="1" applyAlignment="1">
      <alignment horizontal="left" vertical="center"/>
    </xf>
    <xf numFmtId="0" fontId="82" fillId="0" borderId="0" xfId="0" applyFont="1" applyBorder="1" applyAlignment="1">
      <alignment horizontal="left" vertical="center"/>
    </xf>
    <xf numFmtId="0" fontId="79" fillId="0" borderId="0" xfId="0" applyFont="1" applyAlignment="1">
      <alignment horizontal="left" vertical="center" indent="4"/>
    </xf>
    <xf numFmtId="0" fontId="33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center"/>
    </xf>
    <xf numFmtId="10" fontId="78" fillId="0" borderId="0" xfId="0" applyNumberFormat="1" applyFont="1" applyBorder="1" applyAlignment="1">
      <alignment vertical="center" wrapText="1"/>
    </xf>
    <xf numFmtId="0" fontId="78" fillId="0" borderId="0" xfId="0" applyFont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10" fontId="80" fillId="0" borderId="0" xfId="0" applyNumberFormat="1" applyFont="1" applyBorder="1" applyAlignment="1">
      <alignment vertical="center" wrapText="1"/>
    </xf>
    <xf numFmtId="0" fontId="80" fillId="0" borderId="0" xfId="0" applyFont="1" applyBorder="1" applyAlignment="1">
      <alignment vertical="center" wrapText="1"/>
    </xf>
    <xf numFmtId="0" fontId="80" fillId="0" borderId="0" xfId="0" applyFont="1" applyAlignment="1">
      <alignment vertical="center"/>
    </xf>
    <xf numFmtId="0" fontId="75" fillId="0" borderId="0" xfId="0" applyFont="1" applyFill="1" applyAlignment="1">
      <alignment vertical="center"/>
    </xf>
    <xf numFmtId="10" fontId="78" fillId="0" borderId="0" xfId="0" applyNumberFormat="1" applyFont="1" applyFill="1" applyBorder="1" applyAlignment="1">
      <alignment vertical="center" wrapText="1"/>
    </xf>
    <xf numFmtId="0" fontId="78" fillId="0" borderId="0" xfId="0" applyFont="1" applyFill="1" applyBorder="1" applyAlignment="1">
      <alignment vertical="center" wrapText="1"/>
    </xf>
    <xf numFmtId="0" fontId="81" fillId="0" borderId="17" xfId="0" applyFont="1" applyBorder="1" applyAlignment="1">
      <alignment vertical="center"/>
    </xf>
    <xf numFmtId="0" fontId="75" fillId="0" borderId="10" xfId="0" applyFont="1" applyFill="1" applyBorder="1" applyAlignment="1">
      <alignment horizontal="left" vertical="center"/>
    </xf>
    <xf numFmtId="2" fontId="75" fillId="0" borderId="10" xfId="0" applyNumberFormat="1" applyFont="1" applyBorder="1" applyAlignment="1">
      <alignment horizontal="center" vertical="center"/>
    </xf>
    <xf numFmtId="2" fontId="75" fillId="0" borderId="0" xfId="0" applyNumberFormat="1" applyFont="1" applyAlignment="1">
      <alignment vertical="center"/>
    </xf>
    <xf numFmtId="49" fontId="75" fillId="0" borderId="10" xfId="0" applyNumberFormat="1" applyFont="1" applyBorder="1" applyAlignment="1">
      <alignment horizontal="left" vertical="center"/>
    </xf>
    <xf numFmtId="0" fontId="75" fillId="0" borderId="0" xfId="0" applyFont="1" applyBorder="1"/>
    <xf numFmtId="0" fontId="78" fillId="0" borderId="10" xfId="0" applyFont="1" applyBorder="1" applyAlignment="1">
      <alignment horizontal="center" wrapText="1"/>
    </xf>
    <xf numFmtId="0" fontId="85" fillId="0" borderId="10" xfId="0" applyFont="1" applyBorder="1" applyAlignment="1">
      <alignment horizontal="center" wrapText="1"/>
    </xf>
    <xf numFmtId="2" fontId="7" fillId="0" borderId="10" xfId="0" applyNumberFormat="1" applyFont="1" applyFill="1" applyBorder="1" applyAlignment="1" applyProtection="1">
      <alignment horizontal="center"/>
      <protection locked="0"/>
    </xf>
    <xf numFmtId="4" fontId="54" fillId="0" borderId="10" xfId="0" applyNumberFormat="1" applyFont="1" applyBorder="1" applyAlignment="1">
      <alignment horizontal="center" vertical="top"/>
    </xf>
    <xf numFmtId="0" fontId="75" fillId="0" borderId="10" xfId="0" applyFont="1" applyFill="1" applyBorder="1" applyAlignment="1">
      <alignment horizontal="center"/>
    </xf>
    <xf numFmtId="0" fontId="80" fillId="0" borderId="0" xfId="0" applyFont="1"/>
    <xf numFmtId="0" fontId="78" fillId="0" borderId="10" xfId="0" applyFont="1" applyFill="1" applyBorder="1" applyAlignment="1">
      <alignment horizontal="left" vertical="center"/>
    </xf>
    <xf numFmtId="17" fontId="78" fillId="0" borderId="10" xfId="0" applyNumberFormat="1" applyFont="1" applyFill="1" applyBorder="1" applyAlignment="1">
      <alignment horizontal="left" vertical="center"/>
    </xf>
    <xf numFmtId="17" fontId="75" fillId="0" borderId="10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vertical="center"/>
    </xf>
    <xf numFmtId="2" fontId="80" fillId="0" borderId="0" xfId="0" applyNumberFormat="1" applyFont="1" applyBorder="1" applyAlignment="1">
      <alignment vertical="center" wrapText="1"/>
    </xf>
    <xf numFmtId="2" fontId="78" fillId="0" borderId="0" xfId="0" applyNumberFormat="1" applyFont="1" applyBorder="1" applyAlignment="1">
      <alignment vertical="center" wrapText="1"/>
    </xf>
    <xf numFmtId="2" fontId="79" fillId="0" borderId="0" xfId="0" applyNumberFormat="1" applyFont="1" applyAlignment="1">
      <alignment vertical="center"/>
    </xf>
    <xf numFmtId="2" fontId="75" fillId="0" borderId="10" xfId="0" applyNumberFormat="1" applyFont="1" applyFill="1" applyBorder="1" applyAlignment="1">
      <alignment horizontal="center" vertical="center"/>
    </xf>
    <xf numFmtId="0" fontId="78" fillId="0" borderId="10" xfId="0" applyFont="1" applyBorder="1" applyAlignment="1">
      <alignment vertical="center" wrapText="1"/>
    </xf>
    <xf numFmtId="0" fontId="93" fillId="0" borderId="0" xfId="0" applyFont="1" applyFill="1" applyBorder="1" applyAlignment="1">
      <alignment vertical="center"/>
    </xf>
    <xf numFmtId="0" fontId="94" fillId="0" borderId="0" xfId="0" applyFont="1" applyBorder="1"/>
    <xf numFmtId="2" fontId="6" fillId="27" borderId="10" xfId="0" applyNumberFormat="1" applyFont="1" applyFill="1" applyBorder="1" applyAlignment="1">
      <alignment horizontal="center" vertical="center" wrapText="1"/>
    </xf>
    <xf numFmtId="2" fontId="6" fillId="27" borderId="10" xfId="71" applyNumberFormat="1" applyFont="1" applyFill="1" applyBorder="1" applyAlignment="1">
      <alignment horizontal="center" vertical="center" wrapText="1"/>
    </xf>
    <xf numFmtId="2" fontId="6" fillId="27" borderId="10" xfId="0" quotePrefix="1" applyNumberFormat="1" applyFont="1" applyFill="1" applyBorder="1" applyAlignment="1">
      <alignment horizontal="center" vertical="center"/>
    </xf>
    <xf numFmtId="2" fontId="6" fillId="27" borderId="10" xfId="0" applyNumberFormat="1" applyFont="1" applyFill="1" applyBorder="1" applyAlignment="1">
      <alignment horizontal="center" vertical="center"/>
    </xf>
    <xf numFmtId="2" fontId="6" fillId="27" borderId="10" xfId="71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" fillId="27" borderId="10" xfId="0" applyFont="1" applyFill="1" applyBorder="1" applyAlignment="1">
      <alignment horizontal="right"/>
    </xf>
    <xf numFmtId="2" fontId="7" fillId="27" borderId="10" xfId="0" applyNumberFormat="1" applyFont="1" applyFill="1" applyBorder="1" applyAlignment="1">
      <alignment horizontal="right"/>
    </xf>
    <xf numFmtId="2" fontId="7" fillId="27" borderId="10" xfId="71" applyNumberFormat="1" applyFont="1" applyFill="1" applyBorder="1" applyAlignment="1">
      <alignment horizontal="right"/>
    </xf>
    <xf numFmtId="2" fontId="75" fillId="0" borderId="0" xfId="0" applyNumberFormat="1" applyFont="1"/>
    <xf numFmtId="2" fontId="75" fillId="0" borderId="10" xfId="0" applyNumberFormat="1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/>
    </xf>
    <xf numFmtId="2" fontId="10" fillId="0" borderId="10" xfId="149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2" fontId="79" fillId="0" borderId="0" xfId="0" applyNumberFormat="1" applyFont="1" applyAlignment="1">
      <alignment horizontal="left" vertical="center"/>
    </xf>
    <xf numFmtId="2" fontId="75" fillId="0" borderId="0" xfId="0" applyNumberFormat="1" applyFont="1" applyAlignment="1">
      <alignment horizontal="right"/>
    </xf>
    <xf numFmtId="0" fontId="80" fillId="0" borderId="0" xfId="0" applyFont="1" applyAlignment="1">
      <alignment vertical="top"/>
    </xf>
    <xf numFmtId="2" fontId="7" fillId="0" borderId="10" xfId="149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75" fillId="0" borderId="17" xfId="0" applyFont="1" applyBorder="1" applyAlignment="1">
      <alignment vertical="center"/>
    </xf>
    <xf numFmtId="0" fontId="78" fillId="0" borderId="4" xfId="0" applyFont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164" fontId="7" fillId="0" borderId="10" xfId="71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164" fontId="75" fillId="0" borderId="10" xfId="71" applyNumberFormat="1" applyFont="1" applyFill="1" applyBorder="1" applyAlignment="1">
      <alignment horizontal="center" vertical="center"/>
    </xf>
    <xf numFmtId="4" fontId="75" fillId="0" borderId="10" xfId="0" applyNumberFormat="1" applyFont="1" applyFill="1" applyBorder="1" applyAlignment="1">
      <alignment horizontal="center" vertical="center"/>
    </xf>
    <xf numFmtId="4" fontId="75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5" fillId="0" borderId="10" xfId="71" applyNumberFormat="1" applyFont="1" applyBorder="1" applyAlignment="1">
      <alignment horizontal="center" vertical="center"/>
    </xf>
    <xf numFmtId="0" fontId="75" fillId="0" borderId="17" xfId="0" applyFont="1" applyFill="1" applyBorder="1" applyAlignment="1">
      <alignment vertical="center"/>
    </xf>
    <xf numFmtId="2" fontId="75" fillId="0" borderId="0" xfId="0" applyNumberFormat="1" applyFont="1" applyFill="1" applyAlignment="1">
      <alignment vertical="center"/>
    </xf>
    <xf numFmtId="0" fontId="80" fillId="0" borderId="0" xfId="0" applyFont="1" applyFill="1" applyAlignment="1">
      <alignment vertical="center"/>
    </xf>
    <xf numFmtId="0" fontId="75" fillId="0" borderId="10" xfId="0" applyFont="1" applyFill="1" applyBorder="1" applyAlignment="1">
      <alignment horizontal="center" vertical="center"/>
    </xf>
    <xf numFmtId="0" fontId="75" fillId="0" borderId="0" xfId="0" applyFont="1" applyBorder="1" applyAlignment="1">
      <alignment horizontal="right" vertical="center"/>
    </xf>
    <xf numFmtId="0" fontId="75" fillId="0" borderId="0" xfId="0" applyFont="1" applyBorder="1" applyAlignment="1">
      <alignment horizontal="left" vertical="center"/>
    </xf>
    <xf numFmtId="0" fontId="95" fillId="0" borderId="10" xfId="0" applyFont="1" applyBorder="1" applyAlignment="1">
      <alignment vertical="center" wrapText="1"/>
    </xf>
    <xf numFmtId="0" fontId="79" fillId="0" borderId="0" xfId="0" applyFont="1" applyBorder="1" applyAlignment="1">
      <alignment horizontal="right" vertical="center"/>
    </xf>
    <xf numFmtId="0" fontId="96" fillId="28" borderId="0" xfId="0" applyFont="1" applyFill="1" applyBorder="1" applyAlignment="1">
      <alignment vertical="center" wrapText="1"/>
    </xf>
    <xf numFmtId="0" fontId="75" fillId="0" borderId="0" xfId="0" applyFont="1" applyAlignment="1">
      <alignment horizontal="right" vertical="center"/>
    </xf>
    <xf numFmtId="49" fontId="75" fillId="0" borderId="0" xfId="0" applyNumberFormat="1" applyFont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vertical="center"/>
    </xf>
    <xf numFmtId="10" fontId="78" fillId="0" borderId="29" xfId="0" applyNumberFormat="1" applyFont="1" applyBorder="1" applyAlignment="1">
      <alignment vertical="center" wrapText="1"/>
    </xf>
    <xf numFmtId="0" fontId="78" fillId="0" borderId="29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82" fillId="0" borderId="0" xfId="0" applyFont="1" applyAlignment="1"/>
    <xf numFmtId="0" fontId="97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left" vertical="top"/>
    </xf>
    <xf numFmtId="167" fontId="11" fillId="0" borderId="10" xfId="59" applyNumberFormat="1" applyFont="1" applyFill="1" applyBorder="1" applyAlignment="1">
      <alignment horizontal="right" vertical="top"/>
    </xf>
    <xf numFmtId="178" fontId="10" fillId="0" borderId="10" xfId="71" applyNumberFormat="1" applyFont="1" applyFill="1" applyBorder="1" applyAlignment="1">
      <alignment horizontal="right" vertical="top" wrapText="1"/>
    </xf>
    <xf numFmtId="167" fontId="10" fillId="0" borderId="10" xfId="59" applyNumberFormat="1" applyFont="1" applyFill="1" applyBorder="1" applyAlignment="1">
      <alignment horizontal="right" vertical="top"/>
    </xf>
    <xf numFmtId="0" fontId="75" fillId="0" borderId="10" xfId="0" applyFont="1" applyFill="1" applyBorder="1" applyAlignment="1">
      <alignment horizontal="left" vertical="top"/>
    </xf>
    <xf numFmtId="178" fontId="11" fillId="0" borderId="10" xfId="71" applyNumberFormat="1" applyFont="1" applyFill="1" applyBorder="1" applyAlignment="1">
      <alignment horizontal="right" vertical="center" wrapText="1"/>
    </xf>
    <xf numFmtId="167" fontId="11" fillId="0" borderId="10" xfId="59" applyNumberFormat="1" applyFont="1" applyFill="1" applyBorder="1" applyAlignment="1">
      <alignment horizontal="right" vertical="center"/>
    </xf>
    <xf numFmtId="0" fontId="97" fillId="0" borderId="0" xfId="0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wrapText="1"/>
    </xf>
    <xf numFmtId="0" fontId="79" fillId="0" borderId="0" xfId="0" applyFont="1" applyBorder="1"/>
    <xf numFmtId="0" fontId="82" fillId="0" borderId="0" xfId="0" applyFont="1" applyFill="1" applyAlignment="1"/>
    <xf numFmtId="0" fontId="82" fillId="0" borderId="0" xfId="0" applyFont="1" applyFill="1" applyAlignment="1">
      <alignment horizontal="center"/>
    </xf>
    <xf numFmtId="0" fontId="97" fillId="0" borderId="0" xfId="0" applyFont="1" applyFill="1"/>
    <xf numFmtId="0" fontId="78" fillId="0" borderId="10" xfId="0" applyFont="1" applyFill="1" applyBorder="1" applyAlignment="1">
      <alignment horizontal="left" vertical="top" wrapText="1"/>
    </xf>
    <xf numFmtId="0" fontId="7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/>
    <xf numFmtId="3" fontId="6" fillId="0" borderId="0" xfId="0" applyNumberFormat="1" applyFont="1" applyFill="1" applyBorder="1" applyAlignment="1">
      <alignment wrapText="1"/>
    </xf>
    <xf numFmtId="167" fontId="56" fillId="0" borderId="0" xfId="59" applyNumberFormat="1" applyFont="1" applyFill="1" applyBorder="1" applyAlignment="1">
      <alignment horizontal="right" vertical="top"/>
    </xf>
    <xf numFmtId="167" fontId="87" fillId="0" borderId="0" xfId="59" applyNumberFormat="1" applyFont="1" applyFill="1" applyBorder="1" applyAlignment="1">
      <alignment horizontal="right" vertical="top"/>
    </xf>
    <xf numFmtId="0" fontId="78" fillId="0" borderId="0" xfId="0" applyFont="1" applyFill="1"/>
    <xf numFmtId="0" fontId="78" fillId="0" borderId="0" xfId="0" applyFont="1" applyFill="1" applyBorder="1"/>
    <xf numFmtId="0" fontId="75" fillId="0" borderId="14" xfId="0" applyFont="1" applyFill="1" applyBorder="1" applyAlignment="1">
      <alignment horizontal="left" vertical="top"/>
    </xf>
    <xf numFmtId="0" fontId="75" fillId="0" borderId="18" xfId="0" applyFont="1" applyFill="1" applyBorder="1" applyAlignment="1">
      <alignment horizontal="left" vertical="top"/>
    </xf>
    <xf numFmtId="0" fontId="90" fillId="0" borderId="0" xfId="0" applyFont="1" applyFill="1"/>
    <xf numFmtId="0" fontId="90" fillId="0" borderId="0" xfId="0" applyFont="1" applyFill="1" applyAlignment="1">
      <alignment vertical="center"/>
    </xf>
    <xf numFmtId="0" fontId="90" fillId="0" borderId="0" xfId="0" applyFont="1" applyFill="1" applyBorder="1"/>
    <xf numFmtId="0" fontId="6" fillId="0" borderId="0" xfId="0" applyFont="1" applyFill="1" applyBorder="1" applyAlignment="1"/>
    <xf numFmtId="0" fontId="6" fillId="27" borderId="10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left" vertical="center"/>
    </xf>
    <xf numFmtId="0" fontId="0" fillId="27" borderId="0" xfId="0" applyFill="1"/>
    <xf numFmtId="3" fontId="6" fillId="27" borderId="0" xfId="0" applyNumberFormat="1" applyFont="1" applyFill="1" applyBorder="1" applyAlignment="1">
      <alignment wrapText="1"/>
    </xf>
    <xf numFmtId="0" fontId="0" fillId="27" borderId="0" xfId="0" applyFill="1" applyBorder="1"/>
    <xf numFmtId="0" fontId="6" fillId="27" borderId="0" xfId="0" applyFont="1" applyFill="1" applyBorder="1"/>
    <xf numFmtId="0" fontId="7" fillId="27" borderId="12" xfId="0" applyFont="1" applyFill="1" applyBorder="1" applyAlignment="1">
      <alignment vertical="center"/>
    </xf>
    <xf numFmtId="10" fontId="6" fillId="27" borderId="11" xfId="149" applyNumberFormat="1" applyFont="1" applyFill="1" applyBorder="1" applyAlignment="1">
      <alignment horizontal="center"/>
    </xf>
    <xf numFmtId="166" fontId="7" fillId="27" borderId="0" xfId="0" applyNumberFormat="1" applyFont="1" applyFill="1" applyBorder="1" applyAlignment="1">
      <alignment horizontal="right" vertical="center"/>
    </xf>
    <xf numFmtId="0" fontId="0" fillId="27" borderId="0" xfId="0" applyFill="1" applyAlignment="1"/>
    <xf numFmtId="10" fontId="7" fillId="27" borderId="11" xfId="149" applyNumberFormat="1" applyFont="1" applyFill="1" applyBorder="1" applyAlignment="1">
      <alignment horizontal="center"/>
    </xf>
    <xf numFmtId="166" fontId="7" fillId="27" borderId="0" xfId="0" applyNumberFormat="1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vertical="center"/>
    </xf>
    <xf numFmtId="10" fontId="7" fillId="27" borderId="17" xfId="149" applyNumberFormat="1" applyFont="1" applyFill="1" applyBorder="1" applyAlignment="1">
      <alignment horizontal="center"/>
    </xf>
    <xf numFmtId="0" fontId="75" fillId="27" borderId="0" xfId="0" applyFont="1" applyFill="1"/>
    <xf numFmtId="3" fontId="6" fillId="27" borderId="0" xfId="0" applyNumberFormat="1" applyFont="1" applyFill="1" applyBorder="1" applyAlignment="1"/>
    <xf numFmtId="0" fontId="78" fillId="27" borderId="10" xfId="0" applyFont="1" applyFill="1" applyBorder="1" applyAlignment="1">
      <alignment horizontal="center" vertical="center"/>
    </xf>
    <xf numFmtId="0" fontId="77" fillId="0" borderId="0" xfId="0" applyFont="1" applyBorder="1" applyAlignment="1"/>
    <xf numFmtId="3" fontId="7" fillId="27" borderId="0" xfId="0" applyNumberFormat="1" applyFont="1" applyFill="1" applyBorder="1" applyAlignment="1">
      <alignment horizontal="center" vertical="center"/>
    </xf>
    <xf numFmtId="10" fontId="0" fillId="27" borderId="0" xfId="0" applyNumberFormat="1" applyFill="1" applyBorder="1" applyAlignment="1"/>
    <xf numFmtId="10" fontId="6" fillId="27" borderId="11" xfId="149" applyNumberFormat="1" applyFont="1" applyFill="1" applyBorder="1" applyAlignment="1">
      <alignment horizontal="center" vertical="center"/>
    </xf>
    <xf numFmtId="168" fontId="7" fillId="27" borderId="0" xfId="149" applyNumberFormat="1" applyFont="1" applyFill="1" applyBorder="1" applyAlignment="1">
      <alignment horizontal="right"/>
    </xf>
    <xf numFmtId="10" fontId="70" fillId="27" borderId="0" xfId="149" applyNumberFormat="1" applyFont="1" applyFill="1" applyBorder="1" applyAlignment="1"/>
    <xf numFmtId="10" fontId="7" fillId="27" borderId="11" xfId="149" applyNumberFormat="1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vertical="center" wrapText="1"/>
    </xf>
    <xf numFmtId="10" fontId="6" fillId="27" borderId="10" xfId="149" applyNumberFormat="1" applyFont="1" applyFill="1" applyBorder="1" applyAlignment="1">
      <alignment horizontal="center" vertical="center"/>
    </xf>
    <xf numFmtId="2" fontId="7" fillId="27" borderId="0" xfId="0" applyNumberFormat="1" applyFont="1" applyFill="1" applyBorder="1" applyAlignment="1">
      <alignment horizontal="right"/>
    </xf>
    <xf numFmtId="0" fontId="98" fillId="27" borderId="0" xfId="0" applyFont="1" applyFill="1"/>
    <xf numFmtId="10" fontId="7" fillId="27" borderId="10" xfId="149" applyNumberFormat="1" applyFont="1" applyFill="1" applyBorder="1" applyAlignment="1">
      <alignment horizontal="center" vertical="center"/>
    </xf>
    <xf numFmtId="0" fontId="0" fillId="27" borderId="0" xfId="0" applyFill="1" applyAlignment="1">
      <alignment wrapText="1"/>
    </xf>
    <xf numFmtId="0" fontId="78" fillId="27" borderId="20" xfId="0" applyFont="1" applyFill="1" applyBorder="1" applyAlignment="1">
      <alignment horizontal="center" vertical="center"/>
    </xf>
    <xf numFmtId="0" fontId="78" fillId="27" borderId="4" xfId="0" applyFont="1" applyFill="1" applyBorder="1" applyAlignment="1">
      <alignment horizontal="center" vertical="center"/>
    </xf>
    <xf numFmtId="179" fontId="7" fillId="27" borderId="10" xfId="74" applyNumberFormat="1" applyFont="1" applyFill="1" applyBorder="1" applyAlignment="1">
      <alignment horizontal="center" vertical="center"/>
    </xf>
    <xf numFmtId="179" fontId="7" fillId="27" borderId="11" xfId="74" applyNumberFormat="1" applyFont="1" applyFill="1" applyBorder="1" applyAlignment="1">
      <alignment horizontal="center" vertical="center"/>
    </xf>
    <xf numFmtId="179" fontId="7" fillId="27" borderId="14" xfId="74" applyNumberFormat="1" applyFont="1" applyFill="1" applyBorder="1" applyAlignment="1">
      <alignment horizontal="center" vertical="center"/>
    </xf>
    <xf numFmtId="179" fontId="7" fillId="27" borderId="17" xfId="74" applyNumberFormat="1" applyFont="1" applyFill="1" applyBorder="1" applyAlignment="1">
      <alignment horizontal="center" vertical="center"/>
    </xf>
    <xf numFmtId="0" fontId="99" fillId="27" borderId="0" xfId="0" applyFont="1" applyFill="1" applyBorder="1" applyAlignment="1"/>
    <xf numFmtId="179" fontId="6" fillId="27" borderId="10" xfId="74" applyNumberFormat="1" applyFont="1" applyFill="1" applyBorder="1" applyAlignment="1">
      <alignment horizontal="center" vertical="center"/>
    </xf>
    <xf numFmtId="168" fontId="6" fillId="27" borderId="0" xfId="149" applyNumberFormat="1" applyFont="1" applyFill="1" applyBorder="1" applyAlignment="1">
      <alignment horizontal="right"/>
    </xf>
    <xf numFmtId="168" fontId="70" fillId="27" borderId="0" xfId="149" applyNumberFormat="1" applyFont="1" applyFill="1" applyBorder="1"/>
    <xf numFmtId="0" fontId="9" fillId="27" borderId="0" xfId="0" applyFont="1" applyFill="1" applyBorder="1" applyAlignment="1">
      <alignment horizontal="left"/>
    </xf>
    <xf numFmtId="168" fontId="70" fillId="27" borderId="0" xfId="149" applyNumberFormat="1" applyFont="1" applyFill="1"/>
    <xf numFmtId="0" fontId="78" fillId="27" borderId="20" xfId="0" applyFont="1" applyFill="1" applyBorder="1" applyAlignment="1">
      <alignment horizontal="center"/>
    </xf>
    <xf numFmtId="0" fontId="78" fillId="27" borderId="13" xfId="0" applyFont="1" applyFill="1" applyBorder="1" applyAlignment="1">
      <alignment horizontal="center"/>
    </xf>
    <xf numFmtId="0" fontId="78" fillId="27" borderId="4" xfId="0" applyFont="1" applyFill="1" applyBorder="1" applyAlignment="1">
      <alignment horizontal="center"/>
    </xf>
    <xf numFmtId="0" fontId="7" fillId="27" borderId="12" xfId="0" applyFont="1" applyFill="1" applyBorder="1" applyAlignment="1">
      <alignment horizontal="center"/>
    </xf>
    <xf numFmtId="0" fontId="7" fillId="27" borderId="19" xfId="0" applyFont="1" applyFill="1" applyBorder="1" applyAlignment="1">
      <alignment horizontal="center"/>
    </xf>
    <xf numFmtId="0" fontId="78" fillId="27" borderId="0" xfId="0" applyFont="1" applyFill="1" applyAlignment="1">
      <alignment vertical="center" wrapText="1"/>
    </xf>
    <xf numFmtId="168" fontId="6" fillId="27" borderId="10" xfId="149" applyNumberFormat="1" applyFont="1" applyFill="1" applyBorder="1" applyAlignment="1">
      <alignment horizontal="center"/>
    </xf>
    <xf numFmtId="168" fontId="77" fillId="27" borderId="0" xfId="0" applyNumberFormat="1" applyFont="1" applyFill="1" applyBorder="1"/>
    <xf numFmtId="10" fontId="7" fillId="27" borderId="10" xfId="149" applyNumberFormat="1" applyFont="1" applyFill="1" applyBorder="1" applyAlignment="1">
      <alignment horizontal="center"/>
    </xf>
    <xf numFmtId="3" fontId="57" fillId="27" borderId="0" xfId="144" applyNumberFormat="1" applyFont="1" applyFill="1" applyBorder="1" applyAlignment="1">
      <alignment horizontal="right" vertical="center"/>
    </xf>
    <xf numFmtId="0" fontId="7" fillId="27" borderId="10" xfId="0" applyFont="1" applyFill="1" applyBorder="1" applyAlignment="1">
      <alignment horizontal="left" vertical="center" wrapText="1"/>
    </xf>
    <xf numFmtId="0" fontId="0" fillId="27" borderId="0" xfId="0" applyFill="1" applyBorder="1" applyAlignment="1">
      <alignment horizontal="center" vertical="center" wrapText="1"/>
    </xf>
    <xf numFmtId="10" fontId="100" fillId="27" borderId="0" xfId="0" applyNumberFormat="1" applyFont="1" applyFill="1" applyBorder="1" applyAlignment="1">
      <alignment horizontal="center" vertical="center" wrapText="1"/>
    </xf>
    <xf numFmtId="0" fontId="28" fillId="27" borderId="0" xfId="0" applyFont="1" applyFill="1" applyAlignment="1"/>
    <xf numFmtId="0" fontId="6" fillId="27" borderId="0" xfId="0" applyFont="1" applyFill="1" applyBorder="1" applyAlignment="1"/>
    <xf numFmtId="0" fontId="6" fillId="27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3" fontId="101" fillId="27" borderId="0" xfId="0" applyNumberFormat="1" applyFont="1" applyFill="1" applyBorder="1" applyAlignment="1">
      <alignment horizontal="right" vertical="center" wrapText="1"/>
    </xf>
    <xf numFmtId="3" fontId="9" fillId="27" borderId="0" xfId="80" applyNumberFormat="1" applyFont="1" applyFill="1" applyBorder="1" applyAlignment="1">
      <alignment horizontal="right" vertical="center" wrapText="1"/>
    </xf>
    <xf numFmtId="0" fontId="102" fillId="27" borderId="0" xfId="0" applyFont="1" applyFill="1"/>
    <xf numFmtId="0" fontId="102" fillId="27" borderId="0" xfId="80" applyFont="1" applyFill="1"/>
    <xf numFmtId="0" fontId="103" fillId="27" borderId="0" xfId="0" applyFont="1" applyFill="1" applyAlignment="1">
      <alignment vertical="center" wrapText="1"/>
    </xf>
    <xf numFmtId="3" fontId="7" fillId="27" borderId="0" xfId="8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left" wrapText="1"/>
    </xf>
    <xf numFmtId="3" fontId="34" fillId="0" borderId="0" xfId="0" applyNumberFormat="1" applyFont="1" applyFill="1" applyBorder="1" applyAlignment="1">
      <alignment horizontal="left" wrapText="1"/>
    </xf>
    <xf numFmtId="0" fontId="78" fillId="28" borderId="10" xfId="0" applyFont="1" applyFill="1" applyBorder="1" applyAlignment="1">
      <alignment horizontal="center" vertical="center" wrapText="1"/>
    </xf>
    <xf numFmtId="0" fontId="78" fillId="28" borderId="10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left" vertical="top" wrapText="1"/>
    </xf>
    <xf numFmtId="0" fontId="6" fillId="27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5" fillId="0" borderId="0" xfId="0" applyFont="1" applyAlignment="1">
      <alignment horizontal="left" vertical="center"/>
    </xf>
    <xf numFmtId="0" fontId="103" fillId="27" borderId="0" xfId="0" applyFont="1" applyFill="1" applyAlignment="1">
      <alignment vertical="center"/>
    </xf>
    <xf numFmtId="49" fontId="7" fillId="27" borderId="0" xfId="0" applyNumberFormat="1" applyFont="1" applyFill="1" applyAlignment="1">
      <alignment vertical="center"/>
    </xf>
    <xf numFmtId="49" fontId="7" fillId="27" borderId="0" xfId="0" applyNumberFormat="1" applyFont="1" applyFill="1" applyAlignment="1">
      <alignment vertical="top"/>
    </xf>
    <xf numFmtId="0" fontId="90" fillId="0" borderId="0" xfId="0" applyFont="1"/>
    <xf numFmtId="0" fontId="104" fillId="27" borderId="0" xfId="0" applyFont="1" applyFill="1" applyAlignment="1">
      <alignment vertical="center"/>
    </xf>
    <xf numFmtId="0" fontId="94" fillId="27" borderId="0" xfId="0" applyFont="1" applyFill="1" applyAlignment="1">
      <alignment vertical="center"/>
    </xf>
    <xf numFmtId="0" fontId="91" fillId="0" borderId="0" xfId="0" applyFont="1"/>
    <xf numFmtId="3" fontId="90" fillId="0" borderId="0" xfId="0" applyNumberFormat="1" applyFont="1"/>
    <xf numFmtId="3" fontId="1" fillId="0" borderId="0" xfId="0" applyNumberFormat="1" applyFont="1"/>
    <xf numFmtId="3" fontId="105" fillId="0" borderId="0" xfId="0" applyNumberFormat="1" applyFont="1"/>
    <xf numFmtId="0" fontId="105" fillId="0" borderId="0" xfId="0" applyFont="1"/>
    <xf numFmtId="3" fontId="106" fillId="27" borderId="0" xfId="0" applyNumberFormat="1" applyFont="1" applyFill="1" applyBorder="1" applyAlignment="1">
      <alignment horizontal="right" vertical="center" wrapText="1"/>
    </xf>
    <xf numFmtId="0" fontId="102" fillId="27" borderId="0" xfId="0" applyFont="1" applyFill="1" applyAlignment="1">
      <alignment vertical="center"/>
    </xf>
    <xf numFmtId="49" fontId="101" fillId="27" borderId="0" xfId="0" applyNumberFormat="1" applyFont="1" applyFill="1" applyBorder="1" applyAlignment="1">
      <alignment horizontal="right" vertical="center" wrapText="1"/>
    </xf>
    <xf numFmtId="49" fontId="106" fillId="27" borderId="0" xfId="0" applyNumberFormat="1" applyFont="1" applyFill="1" applyBorder="1" applyAlignment="1">
      <alignment horizontal="right" vertical="center" wrapText="1"/>
    </xf>
    <xf numFmtId="49" fontId="79" fillId="0" borderId="0" xfId="0" applyNumberFormat="1" applyFont="1"/>
    <xf numFmtId="49" fontId="9" fillId="27" borderId="0" xfId="0" applyNumberFormat="1" applyFont="1" applyFill="1" applyAlignment="1">
      <alignment vertical="top"/>
    </xf>
    <xf numFmtId="49" fontId="102" fillId="27" borderId="0" xfId="0" applyNumberFormat="1" applyFont="1" applyFill="1" applyAlignment="1">
      <alignment vertical="center" wrapText="1"/>
    </xf>
    <xf numFmtId="49" fontId="90" fillId="0" borderId="0" xfId="0" applyNumberFormat="1" applyFont="1"/>
    <xf numFmtId="49" fontId="90" fillId="0" borderId="0" xfId="0" applyNumberFormat="1" applyFont="1" applyAlignment="1">
      <alignment horizontal="left" vertical="center"/>
    </xf>
    <xf numFmtId="49" fontId="1" fillId="27" borderId="0" xfId="0" applyNumberFormat="1" applyFont="1" applyFill="1" applyAlignment="1">
      <alignment vertical="top"/>
    </xf>
    <xf numFmtId="49" fontId="107" fillId="27" borderId="0" xfId="0" applyNumberFormat="1" applyFont="1" applyFill="1" applyAlignment="1">
      <alignment vertical="center" wrapText="1"/>
    </xf>
    <xf numFmtId="0" fontId="107" fillId="29" borderId="0" xfId="0" applyFont="1" applyFill="1"/>
    <xf numFmtId="0" fontId="107" fillId="27" borderId="0" xfId="80" applyFont="1" applyFill="1"/>
    <xf numFmtId="0" fontId="107" fillId="27" borderId="0" xfId="0" applyFont="1" applyFill="1"/>
    <xf numFmtId="0" fontId="107" fillId="27" borderId="0" xfId="0" applyFont="1" applyFill="1" applyAlignment="1">
      <alignment vertical="center"/>
    </xf>
    <xf numFmtId="0" fontId="6" fillId="27" borderId="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left" vertical="top" wrapText="1"/>
    </xf>
    <xf numFmtId="0" fontId="78" fillId="0" borderId="0" xfId="0" applyFont="1" applyBorder="1"/>
    <xf numFmtId="3" fontId="7" fillId="27" borderId="0" xfId="127" applyNumberFormat="1" applyFont="1" applyFill="1" applyBorder="1" applyAlignment="1">
      <alignment horizontal="right" wrapText="1"/>
    </xf>
    <xf numFmtId="3" fontId="94" fillId="27" borderId="0" xfId="127" applyNumberFormat="1" applyFont="1" applyFill="1" applyBorder="1" applyAlignment="1">
      <alignment horizontal="right" wrapText="1"/>
    </xf>
    <xf numFmtId="0" fontId="94" fillId="0" borderId="0" xfId="0" applyFont="1"/>
    <xf numFmtId="0" fontId="7" fillId="27" borderId="0" xfId="127" applyFont="1" applyFill="1" applyBorder="1" applyAlignment="1">
      <alignment vertical="top" wrapText="1"/>
    </xf>
    <xf numFmtId="0" fontId="75" fillId="0" borderId="0" xfId="0" applyFont="1" applyAlignment="1">
      <alignment horizontal="left" vertical="center" wrapText="1"/>
    </xf>
    <xf numFmtId="3" fontId="34" fillId="0" borderId="0" xfId="0" applyNumberFormat="1" applyFont="1" applyFill="1" applyBorder="1" applyAlignment="1"/>
    <xf numFmtId="3" fontId="34" fillId="0" borderId="0" xfId="0" applyNumberFormat="1" applyFont="1" applyFill="1" applyBorder="1" applyAlignment="1">
      <alignment wrapText="1"/>
    </xf>
    <xf numFmtId="3" fontId="93" fillId="0" borderId="0" xfId="0" applyNumberFormat="1" applyFont="1" applyFill="1" applyBorder="1" applyAlignment="1">
      <alignment wrapText="1"/>
    </xf>
    <xf numFmtId="0" fontId="79" fillId="0" borderId="0" xfId="0" applyFont="1" applyAlignment="1"/>
    <xf numFmtId="0" fontId="108" fillId="0" borderId="0" xfId="0" applyFont="1" applyAlignment="1"/>
    <xf numFmtId="0" fontId="75" fillId="0" borderId="0" xfId="0" applyFont="1" applyAlignment="1"/>
    <xf numFmtId="0" fontId="7" fillId="27" borderId="0" xfId="0" applyFont="1" applyFill="1" applyAlignment="1">
      <alignment vertical="top"/>
    </xf>
    <xf numFmtId="0" fontId="94" fillId="0" borderId="0" xfId="0" applyFont="1" applyAlignment="1"/>
    <xf numFmtId="0" fontId="102" fillId="27" borderId="0" xfId="0" applyFont="1" applyFill="1" applyAlignment="1">
      <alignment vertical="top"/>
    </xf>
    <xf numFmtId="0" fontId="79" fillId="27" borderId="0" xfId="0" applyFont="1" applyFill="1"/>
    <xf numFmtId="0" fontId="9" fillId="27" borderId="0" xfId="0" applyFont="1" applyFill="1" applyBorder="1"/>
    <xf numFmtId="0" fontId="7" fillId="27" borderId="0" xfId="0" applyFont="1" applyFill="1" applyBorder="1" applyAlignment="1">
      <alignment vertical="top"/>
    </xf>
    <xf numFmtId="0" fontId="7" fillId="27" borderId="0" xfId="0" applyFont="1" applyFill="1" applyBorder="1"/>
    <xf numFmtId="3" fontId="9" fillId="27" borderId="0" xfId="0" applyNumberFormat="1" applyFont="1" applyFill="1" applyBorder="1" applyAlignment="1">
      <alignment horizontal="right" wrapText="1"/>
    </xf>
    <xf numFmtId="0" fontId="9" fillId="27" borderId="0" xfId="0" applyFont="1" applyFill="1"/>
    <xf numFmtId="0" fontId="9" fillId="27" borderId="0" xfId="0" applyFont="1" applyFill="1" applyAlignment="1">
      <alignment vertical="top"/>
    </xf>
    <xf numFmtId="1" fontId="75" fillId="0" borderId="0" xfId="0" applyNumberFormat="1" applyFont="1"/>
    <xf numFmtId="1" fontId="75" fillId="0" borderId="0" xfId="0" applyNumberFormat="1" applyFont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102" fillId="27" borderId="0" xfId="80" applyNumberFormat="1" applyFont="1" applyFill="1" applyAlignment="1">
      <alignment vertical="top"/>
    </xf>
    <xf numFmtId="1" fontId="102" fillId="27" borderId="0" xfId="0" applyNumberFormat="1" applyFont="1" applyFill="1" applyAlignment="1">
      <alignment vertical="top"/>
    </xf>
    <xf numFmtId="1" fontId="79" fillId="27" borderId="0" xfId="0" applyNumberFormat="1" applyFont="1" applyFill="1"/>
    <xf numFmtId="1" fontId="58" fillId="27" borderId="0" xfId="0" applyNumberFormat="1" applyFont="1" applyFill="1" applyAlignment="1">
      <alignment wrapText="1"/>
    </xf>
    <xf numFmtId="1" fontId="79" fillId="0" borderId="0" xfId="0" applyNumberFormat="1" applyFont="1"/>
    <xf numFmtId="1" fontId="80" fillId="0" borderId="0" xfId="0" applyNumberFormat="1" applyFont="1"/>
    <xf numFmtId="1" fontId="79" fillId="0" borderId="0" xfId="0" applyNumberFormat="1" applyFont="1" applyAlignment="1">
      <alignment vertical="center"/>
    </xf>
    <xf numFmtId="1" fontId="9" fillId="27" borderId="0" xfId="0" applyNumberFormat="1" applyFont="1" applyFill="1" applyBorder="1" applyAlignment="1">
      <alignment vertical="top"/>
    </xf>
    <xf numFmtId="1" fontId="9" fillId="27" borderId="0" xfId="0" applyNumberFormat="1" applyFont="1" applyFill="1"/>
    <xf numFmtId="1" fontId="103" fillId="27" borderId="0" xfId="0" applyNumberFormat="1" applyFont="1" applyFill="1" applyBorder="1" applyAlignment="1">
      <alignment vertical="top"/>
    </xf>
    <xf numFmtId="1" fontId="7" fillId="27" borderId="0" xfId="0" applyNumberFormat="1" applyFont="1" applyFill="1" applyAlignment="1">
      <alignment vertical="top"/>
    </xf>
    <xf numFmtId="1" fontId="7" fillId="27" borderId="0" xfId="0" applyNumberFormat="1" applyFont="1" applyFill="1" applyBorder="1" applyAlignment="1">
      <alignment vertical="top"/>
    </xf>
    <xf numFmtId="1" fontId="75" fillId="27" borderId="0" xfId="0" applyNumberFormat="1" applyFont="1" applyFill="1"/>
    <xf numFmtId="1" fontId="7" fillId="27" borderId="0" xfId="0" applyNumberFormat="1" applyFont="1" applyFill="1"/>
    <xf numFmtId="0" fontId="78" fillId="28" borderId="10" xfId="0" applyFont="1" applyFill="1" applyBorder="1" applyAlignment="1">
      <alignment vertical="center" wrapText="1"/>
    </xf>
    <xf numFmtId="0" fontId="7" fillId="27" borderId="10" xfId="80" applyFont="1" applyFill="1" applyBorder="1" applyAlignment="1">
      <alignment horizontal="left" vertical="center" wrapText="1"/>
    </xf>
    <xf numFmtId="0" fontId="6" fillId="0" borderId="11" xfId="0" applyFont="1" applyBorder="1"/>
    <xf numFmtId="0" fontId="6" fillId="0" borderId="12" xfId="0" applyFont="1" applyBorder="1"/>
    <xf numFmtId="0" fontId="7" fillId="27" borderId="0" xfId="92" applyFont="1" applyFill="1"/>
    <xf numFmtId="0" fontId="6" fillId="24" borderId="0" xfId="76" applyFont="1" applyFill="1" applyBorder="1" applyAlignment="1"/>
    <xf numFmtId="0" fontId="75" fillId="27" borderId="0" xfId="104" applyFont="1" applyFill="1" applyBorder="1" applyAlignment="1"/>
    <xf numFmtId="0" fontId="75" fillId="27" borderId="0" xfId="104" applyFont="1" applyFill="1"/>
    <xf numFmtId="0" fontId="109" fillId="27" borderId="0" xfId="104" applyFont="1" applyFill="1" applyBorder="1" applyAlignment="1">
      <alignment horizontal="left" vertical="center"/>
    </xf>
    <xf numFmtId="0" fontId="9" fillId="27" borderId="0" xfId="92" applyFont="1" applyFill="1" applyBorder="1"/>
    <xf numFmtId="0" fontId="9" fillId="27" borderId="0" xfId="92" applyFont="1" applyFill="1"/>
    <xf numFmtId="0" fontId="79" fillId="27" borderId="0" xfId="104" applyFont="1" applyFill="1"/>
    <xf numFmtId="0" fontId="9" fillId="27" borderId="0" xfId="92" applyFont="1" applyFill="1" applyAlignment="1">
      <alignment horizontal="left" indent="2"/>
    </xf>
    <xf numFmtId="0" fontId="6" fillId="27" borderId="21" xfId="84" applyFont="1" applyFill="1" applyBorder="1" applyAlignment="1">
      <alignment horizontal="left"/>
    </xf>
    <xf numFmtId="0" fontId="75" fillId="27" borderId="0" xfId="84" applyFont="1" applyFill="1"/>
    <xf numFmtId="3" fontId="81" fillId="27" borderId="10" xfId="84" applyNumberFormat="1" applyFont="1" applyFill="1" applyBorder="1" applyAlignment="1">
      <alignment horizontal="center" vertical="center" wrapText="1"/>
    </xf>
    <xf numFmtId="165" fontId="75" fillId="27" borderId="10" xfId="84" applyNumberFormat="1" applyFont="1" applyFill="1" applyBorder="1" applyAlignment="1">
      <alignment horizontal="center" vertical="center" wrapText="1"/>
    </xf>
    <xf numFmtId="0" fontId="79" fillId="27" borderId="0" xfId="84" applyFont="1" applyFill="1"/>
    <xf numFmtId="0" fontId="6" fillId="27" borderId="0" xfId="84" applyFont="1" applyFill="1" applyAlignment="1"/>
    <xf numFmtId="0" fontId="75" fillId="27" borderId="0" xfId="84" applyFont="1" applyFill="1" applyAlignment="1">
      <alignment wrapText="1"/>
    </xf>
    <xf numFmtId="0" fontId="6" fillId="0" borderId="10" xfId="76" applyFont="1" applyBorder="1" applyAlignment="1">
      <alignment horizontal="center" vertical="center" wrapText="1"/>
    </xf>
    <xf numFmtId="166" fontId="7" fillId="0" borderId="10" xfId="60" applyNumberFormat="1" applyFont="1" applyFill="1" applyBorder="1" applyAlignment="1">
      <alignment horizontal="center" vertical="center"/>
    </xf>
    <xf numFmtId="0" fontId="81" fillId="28" borderId="10" xfId="76" applyFont="1" applyFill="1" applyBorder="1" applyAlignment="1">
      <alignment vertical="center" wrapText="1"/>
    </xf>
    <xf numFmtId="0" fontId="81" fillId="28" borderId="10" xfId="76" applyFont="1" applyFill="1" applyBorder="1" applyAlignment="1">
      <alignment vertical="center"/>
    </xf>
    <xf numFmtId="0" fontId="7" fillId="27" borderId="0" xfId="86" applyFont="1" applyFill="1"/>
    <xf numFmtId="0" fontId="75" fillId="27" borderId="0" xfId="86" applyFont="1" applyFill="1"/>
    <xf numFmtId="167" fontId="75" fillId="27" borderId="22" xfId="61" applyNumberFormat="1" applyFont="1" applyFill="1" applyBorder="1" applyAlignment="1">
      <alignment horizontal="center" vertical="center"/>
    </xf>
    <xf numFmtId="167" fontId="78" fillId="27" borderId="13" xfId="61" applyNumberFormat="1" applyFont="1" applyFill="1" applyBorder="1" applyAlignment="1">
      <alignment horizontal="center" vertical="center"/>
    </xf>
    <xf numFmtId="0" fontId="75" fillId="27" borderId="10" xfId="86" applyFont="1" applyFill="1" applyBorder="1" applyAlignment="1">
      <alignment vertical="center" wrapText="1"/>
    </xf>
    <xf numFmtId="167" fontId="75" fillId="27" borderId="10" xfId="61" applyNumberFormat="1" applyFont="1" applyFill="1" applyBorder="1" applyAlignment="1">
      <alignment horizontal="center" vertical="center"/>
    </xf>
    <xf numFmtId="0" fontId="79" fillId="27" borderId="0" xfId="86" applyFont="1" applyFill="1"/>
    <xf numFmtId="0" fontId="79" fillId="27" borderId="0" xfId="86" applyFont="1" applyFill="1" applyAlignment="1">
      <alignment horizontal="left" vertical="top" indent="2"/>
    </xf>
    <xf numFmtId="0" fontId="79" fillId="27" borderId="0" xfId="86" applyFont="1" applyFill="1" applyAlignment="1">
      <alignment vertical="center"/>
    </xf>
    <xf numFmtId="0" fontId="7" fillId="27" borderId="0" xfId="86" applyFont="1" applyFill="1" applyBorder="1" applyAlignment="1"/>
    <xf numFmtId="0" fontId="7" fillId="27" borderId="0" xfId="86" applyFont="1" applyFill="1" applyBorder="1" applyAlignment="1">
      <alignment horizontal="center" vertical="center" wrapText="1"/>
    </xf>
    <xf numFmtId="0" fontId="7" fillId="27" borderId="0" xfId="86" applyFont="1" applyFill="1" applyBorder="1"/>
    <xf numFmtId="0" fontId="75" fillId="27" borderId="0" xfId="86" applyFont="1" applyFill="1" applyBorder="1"/>
    <xf numFmtId="9" fontId="78" fillId="27" borderId="0" xfId="159" applyFont="1" applyFill="1" applyBorder="1"/>
    <xf numFmtId="0" fontId="78" fillId="27" borderId="0" xfId="86" applyFont="1" applyFill="1"/>
    <xf numFmtId="0" fontId="7" fillId="28" borderId="10" xfId="76" applyFont="1" applyFill="1" applyBorder="1" applyAlignment="1">
      <alignment vertical="center" wrapText="1"/>
    </xf>
    <xf numFmtId="0" fontId="94" fillId="27" borderId="0" xfId="86" applyFont="1" applyFill="1"/>
    <xf numFmtId="0" fontId="9" fillId="27" borderId="0" xfId="84" applyFont="1" applyFill="1" applyAlignment="1">
      <alignment vertical="top" wrapText="1"/>
    </xf>
    <xf numFmtId="0" fontId="75" fillId="27" borderId="0" xfId="85" applyFont="1" applyFill="1"/>
    <xf numFmtId="173" fontId="75" fillId="27" borderId="10" xfId="59" applyNumberFormat="1" applyFont="1" applyFill="1" applyBorder="1"/>
    <xf numFmtId="173" fontId="75" fillId="27" borderId="22" xfId="59" applyNumberFormat="1" applyFont="1" applyFill="1" applyBorder="1"/>
    <xf numFmtId="173" fontId="78" fillId="27" borderId="13" xfId="59" applyNumberFormat="1" applyFont="1" applyFill="1" applyBorder="1"/>
    <xf numFmtId="167" fontId="81" fillId="27" borderId="10" xfId="60" applyNumberFormat="1" applyFont="1" applyFill="1" applyBorder="1" applyAlignment="1">
      <alignment horizontal="center" vertical="center" wrapText="1"/>
    </xf>
    <xf numFmtId="0" fontId="79" fillId="27" borderId="0" xfId="85" applyFont="1" applyFill="1"/>
    <xf numFmtId="0" fontId="85" fillId="28" borderId="10" xfId="76" applyFont="1" applyFill="1" applyBorder="1" applyAlignment="1">
      <alignment vertical="center"/>
    </xf>
    <xf numFmtId="0" fontId="7" fillId="28" borderId="10" xfId="76" applyFont="1" applyFill="1" applyBorder="1" applyAlignment="1">
      <alignment vertical="center"/>
    </xf>
    <xf numFmtId="0" fontId="7" fillId="27" borderId="0" xfId="84" applyFont="1" applyFill="1" applyBorder="1" applyAlignment="1">
      <alignment horizontal="center" vertical="top" wrapText="1"/>
    </xf>
    <xf numFmtId="0" fontId="75" fillId="27" borderId="10" xfId="84" applyFont="1" applyFill="1" applyBorder="1" applyAlignment="1"/>
    <xf numFmtId="0" fontId="6" fillId="27" borderId="0" xfId="92" applyFont="1" applyFill="1"/>
    <xf numFmtId="0" fontId="75" fillId="27" borderId="0" xfId="86" applyFont="1" applyFill="1" applyBorder="1" applyAlignment="1"/>
    <xf numFmtId="0" fontId="85" fillId="28" borderId="10" xfId="76" applyFont="1" applyFill="1" applyBorder="1" applyAlignment="1">
      <alignment vertical="center" wrapText="1"/>
    </xf>
    <xf numFmtId="0" fontId="7" fillId="27" borderId="0" xfId="86" applyFont="1" applyFill="1" applyBorder="1" applyAlignment="1">
      <alignment horizontal="left" vertical="center" wrapText="1"/>
    </xf>
    <xf numFmtId="0" fontId="7" fillId="27" borderId="0" xfId="86" applyFont="1" applyFill="1" applyBorder="1" applyAlignment="1">
      <alignment horizontal="left" vertical="center"/>
    </xf>
    <xf numFmtId="0" fontId="9" fillId="27" borderId="0" xfId="86" applyFont="1" applyFill="1" applyAlignment="1">
      <alignment vertical="top"/>
    </xf>
    <xf numFmtId="0" fontId="75" fillId="27" borderId="0" xfId="86" applyFont="1" applyFill="1" applyBorder="1" applyAlignment="1">
      <alignment vertical="center"/>
    </xf>
    <xf numFmtId="0" fontId="7" fillId="27" borderId="0" xfId="84" applyFont="1" applyFill="1" applyBorder="1" applyAlignment="1">
      <alignment horizontal="left" vertical="top"/>
    </xf>
    <xf numFmtId="0" fontId="79" fillId="27" borderId="0" xfId="84" applyFont="1" applyFill="1" applyAlignment="1">
      <alignment vertical="top"/>
    </xf>
    <xf numFmtId="0" fontId="9" fillId="27" borderId="0" xfId="76" applyFont="1" applyFill="1" applyAlignment="1">
      <alignment vertical="top"/>
    </xf>
    <xf numFmtId="0" fontId="7" fillId="27" borderId="0" xfId="84" applyFont="1" applyFill="1" applyBorder="1" applyAlignment="1">
      <alignment vertical="top" wrapText="1"/>
    </xf>
    <xf numFmtId="0" fontId="28" fillId="27" borderId="0" xfId="84" applyFont="1" applyFill="1" applyBorder="1" applyAlignment="1">
      <alignment vertical="top" wrapText="1"/>
    </xf>
    <xf numFmtId="0" fontId="28" fillId="27" borderId="0" xfId="76" applyFont="1" applyFill="1"/>
    <xf numFmtId="0" fontId="7" fillId="27" borderId="0" xfId="84" applyFont="1" applyFill="1" applyAlignment="1">
      <alignment horizontal="left" vertical="center" wrapText="1" indent="2"/>
    </xf>
    <xf numFmtId="0" fontId="7" fillId="27" borderId="0" xfId="92" applyFont="1" applyFill="1" applyAlignment="1">
      <alignment horizontal="right"/>
    </xf>
    <xf numFmtId="0" fontId="7" fillId="27" borderId="0" xfId="85" applyFont="1" applyFill="1" applyBorder="1" applyAlignment="1">
      <alignment wrapText="1"/>
    </xf>
    <xf numFmtId="0" fontId="75" fillId="27" borderId="0" xfId="85" applyFont="1" applyFill="1" applyAlignment="1">
      <alignment horizontal="center" wrapText="1"/>
    </xf>
    <xf numFmtId="0" fontId="7" fillId="27" borderId="0" xfId="92" applyFont="1" applyFill="1" applyAlignment="1">
      <alignment horizontal="center" wrapText="1"/>
    </xf>
    <xf numFmtId="0" fontId="7" fillId="27" borderId="0" xfId="85" applyFont="1" applyFill="1" applyBorder="1" applyAlignment="1">
      <alignment horizontal="left"/>
    </xf>
    <xf numFmtId="0" fontId="7" fillId="27" borderId="0" xfId="85" applyFont="1" applyFill="1" applyBorder="1" applyAlignment="1">
      <alignment horizontal="left" wrapText="1"/>
    </xf>
    <xf numFmtId="0" fontId="109" fillId="27" borderId="0" xfId="85" applyFont="1" applyFill="1" applyBorder="1" applyAlignment="1">
      <alignment vertical="center" wrapText="1"/>
    </xf>
    <xf numFmtId="0" fontId="79" fillId="27" borderId="0" xfId="85" applyFont="1" applyFill="1" applyAlignment="1">
      <alignment vertical="center"/>
    </xf>
    <xf numFmtId="0" fontId="7" fillId="27" borderId="0" xfId="85" applyFont="1" applyFill="1" applyBorder="1" applyAlignment="1">
      <alignment horizontal="right" wrapText="1"/>
    </xf>
    <xf numFmtId="0" fontId="75" fillId="27" borderId="0" xfId="85" applyFont="1" applyFill="1" applyAlignment="1">
      <alignment vertical="center"/>
    </xf>
    <xf numFmtId="0" fontId="110" fillId="30" borderId="23" xfId="52" applyFont="1" applyFill="1" applyBorder="1" applyAlignment="1" applyProtection="1">
      <alignment horizontal="center" vertical="center"/>
    </xf>
    <xf numFmtId="0" fontId="9" fillId="27" borderId="0" xfId="85" applyFont="1" applyFill="1" applyAlignment="1">
      <alignment vertical="top"/>
    </xf>
    <xf numFmtId="0" fontId="108" fillId="27" borderId="0" xfId="85" applyFont="1" applyFill="1" applyAlignment="1">
      <alignment vertical="top"/>
    </xf>
    <xf numFmtId="0" fontId="75" fillId="27" borderId="0" xfId="0" applyFont="1" applyFill="1" applyBorder="1"/>
    <xf numFmtId="3" fontId="6" fillId="27" borderId="0" xfId="0" applyNumberFormat="1" applyFont="1" applyFill="1" applyBorder="1" applyAlignment="1">
      <alignment horizontal="left" wrapText="1"/>
    </xf>
    <xf numFmtId="0" fontId="75" fillId="27" borderId="0" xfId="0" applyFont="1" applyFill="1" applyBorder="1" applyAlignment="1">
      <alignment horizontal="center" wrapText="1"/>
    </xf>
    <xf numFmtId="0" fontId="80" fillId="27" borderId="0" xfId="0" applyFont="1" applyFill="1" applyBorder="1" applyAlignment="1">
      <alignment vertical="center"/>
    </xf>
    <xf numFmtId="10" fontId="75" fillId="27" borderId="0" xfId="149" applyNumberFormat="1" applyFont="1" applyFill="1" applyBorder="1" applyAlignment="1">
      <alignment horizontal="right" vertical="center"/>
    </xf>
    <xf numFmtId="0" fontId="99" fillId="27" borderId="0" xfId="0" applyFont="1" applyFill="1" applyBorder="1" applyAlignment="1">
      <alignment vertical="center"/>
    </xf>
    <xf numFmtId="2" fontId="7" fillId="27" borderId="10" xfId="74" applyNumberFormat="1" applyFont="1" applyFill="1" applyBorder="1" applyAlignment="1">
      <alignment horizontal="center" vertical="center"/>
    </xf>
    <xf numFmtId="0" fontId="90" fillId="27" borderId="0" xfId="0" applyFont="1" applyFill="1" applyBorder="1" applyAlignment="1">
      <alignment vertical="center"/>
    </xf>
    <xf numFmtId="10" fontId="90" fillId="27" borderId="0" xfId="149" applyNumberFormat="1" applyFont="1" applyFill="1" applyBorder="1" applyAlignment="1">
      <alignment horizontal="right" vertical="center"/>
    </xf>
    <xf numFmtId="3" fontId="6" fillId="27" borderId="0" xfId="0" applyNumberFormat="1" applyFont="1" applyFill="1" applyBorder="1" applyAlignment="1">
      <alignment horizontal="left" vertical="center" wrapText="1"/>
    </xf>
    <xf numFmtId="3" fontId="7" fillId="27" borderId="10" xfId="0" applyNumberFormat="1" applyFont="1" applyFill="1" applyBorder="1" applyAlignment="1">
      <alignment horizontal="left" vertical="center"/>
    </xf>
    <xf numFmtId="10" fontId="6" fillId="27" borderId="0" xfId="149" applyNumberFormat="1" applyFont="1" applyFill="1" applyBorder="1" applyAlignment="1">
      <alignment horizontal="center" vertical="center"/>
    </xf>
    <xf numFmtId="0" fontId="75" fillId="27" borderId="0" xfId="0" applyFont="1" applyFill="1" applyBorder="1" applyAlignment="1">
      <alignment wrapText="1"/>
    </xf>
    <xf numFmtId="3" fontId="78" fillId="27" borderId="0" xfId="0" applyNumberFormat="1" applyFont="1" applyFill="1" applyBorder="1" applyAlignment="1">
      <alignment vertical="center"/>
    </xf>
    <xf numFmtId="0" fontId="75" fillId="27" borderId="0" xfId="0" applyFont="1" applyFill="1" applyBorder="1" applyAlignment="1">
      <alignment horizontal="center" vertical="center" wrapText="1"/>
    </xf>
    <xf numFmtId="0" fontId="75" fillId="27" borderId="0" xfId="0" applyFont="1" applyFill="1" applyBorder="1" applyAlignment="1">
      <alignment vertical="center" wrapText="1"/>
    </xf>
    <xf numFmtId="3" fontId="7" fillId="27" borderId="0" xfId="0" applyNumberFormat="1" applyFont="1" applyFill="1" applyBorder="1" applyAlignment="1">
      <alignment horizontal="left" vertical="center"/>
    </xf>
    <xf numFmtId="3" fontId="6" fillId="27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 wrapText="1"/>
    </xf>
    <xf numFmtId="0" fontId="6" fillId="27" borderId="10" xfId="0" applyFont="1" applyFill="1" applyBorder="1"/>
    <xf numFmtId="0" fontId="9" fillId="27" borderId="0" xfId="0" applyFont="1" applyFill="1" applyAlignment="1">
      <alignment horizontal="left"/>
    </xf>
    <xf numFmtId="0" fontId="7" fillId="27" borderId="10" xfId="0" applyFont="1" applyFill="1" applyBorder="1"/>
    <xf numFmtId="2" fontId="7" fillId="27" borderId="10" xfId="0" applyNumberFormat="1" applyFont="1" applyFill="1" applyBorder="1"/>
    <xf numFmtId="0" fontId="6" fillId="27" borderId="10" xfId="0" applyFont="1" applyFill="1" applyBorder="1" applyAlignment="1">
      <alignment vertical="center" wrapText="1"/>
    </xf>
    <xf numFmtId="0" fontId="79" fillId="27" borderId="0" xfId="0" applyFont="1" applyFill="1" applyBorder="1" applyAlignment="1">
      <alignment horizontal="left"/>
    </xf>
    <xf numFmtId="10" fontId="7" fillId="27" borderId="10" xfId="149" applyNumberFormat="1" applyFont="1" applyFill="1" applyBorder="1" applyAlignment="1">
      <alignment horizontal="center" vertical="center" wrapText="1"/>
    </xf>
    <xf numFmtId="0" fontId="0" fillId="27" borderId="0" xfId="0" applyFill="1" applyAlignment="1">
      <alignment vertical="center"/>
    </xf>
    <xf numFmtId="0" fontId="6" fillId="0" borderId="0" xfId="96" applyFont="1" applyFill="1" applyAlignment="1">
      <alignment vertical="center"/>
    </xf>
    <xf numFmtId="0" fontId="2" fillId="27" borderId="0" xfId="143" applyFont="1" applyFill="1" applyBorder="1" applyAlignment="1">
      <alignment horizontal="left" vertical="center"/>
    </xf>
    <xf numFmtId="167" fontId="26" fillId="27" borderId="0" xfId="56" applyNumberFormat="1" applyFont="1" applyFill="1" applyBorder="1" applyAlignment="1">
      <alignment horizontal="right" vertical="center"/>
    </xf>
    <xf numFmtId="167" fontId="82" fillId="0" borderId="24" xfId="0" applyNumberFormat="1" applyFont="1" applyBorder="1" applyAlignment="1">
      <alignment vertical="center"/>
    </xf>
    <xf numFmtId="167" fontId="26" fillId="0" borderId="0" xfId="56" applyNumberFormat="1" applyFont="1" applyFill="1" applyBorder="1" applyAlignment="1">
      <alignment horizontal="right" vertical="center"/>
    </xf>
    <xf numFmtId="0" fontId="2" fillId="27" borderId="16" xfId="143" applyFont="1" applyFill="1" applyBorder="1" applyAlignment="1">
      <alignment horizontal="left" vertical="center"/>
    </xf>
    <xf numFmtId="168" fontId="26" fillId="0" borderId="0" xfId="149" applyNumberFormat="1" applyFont="1" applyFill="1" applyBorder="1" applyAlignment="1">
      <alignment horizontal="right" vertical="center"/>
    </xf>
    <xf numFmtId="168" fontId="26" fillId="27" borderId="0" xfId="149" applyNumberFormat="1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left" vertical="center"/>
    </xf>
    <xf numFmtId="0" fontId="83" fillId="0" borderId="0" xfId="0" applyFont="1" applyAlignment="1">
      <alignment horizontal="left" vertical="center" indent="4"/>
    </xf>
    <xf numFmtId="0" fontId="7" fillId="27" borderId="10" xfId="143" applyFont="1" applyFill="1" applyBorder="1" applyAlignment="1">
      <alignment horizontal="left" vertical="center"/>
    </xf>
    <xf numFmtId="167" fontId="75" fillId="0" borderId="10" xfId="0" applyNumberFormat="1" applyFont="1" applyBorder="1" applyAlignment="1">
      <alignment horizontal="right" vertical="center"/>
    </xf>
    <xf numFmtId="167" fontId="10" fillId="27" borderId="10" xfId="56" applyNumberFormat="1" applyFont="1" applyFill="1" applyBorder="1" applyAlignment="1">
      <alignment horizontal="right" vertical="center"/>
    </xf>
    <xf numFmtId="167" fontId="75" fillId="0" borderId="10" xfId="0" applyNumberFormat="1" applyFont="1" applyBorder="1" applyAlignment="1">
      <alignment vertical="center"/>
    </xf>
    <xf numFmtId="167" fontId="10" fillId="0" borderId="10" xfId="56" applyNumberFormat="1" applyFont="1" applyFill="1" applyBorder="1" applyAlignment="1">
      <alignment horizontal="right" vertical="center"/>
    </xf>
    <xf numFmtId="168" fontId="10" fillId="0" borderId="10" xfId="149" applyNumberFormat="1" applyFont="1" applyFill="1" applyBorder="1" applyAlignment="1">
      <alignment horizontal="right" vertical="center"/>
    </xf>
    <xf numFmtId="168" fontId="10" fillId="27" borderId="10" xfId="149" applyNumberFormat="1" applyFont="1" applyFill="1" applyBorder="1" applyAlignment="1">
      <alignment horizontal="right" vertical="center"/>
    </xf>
    <xf numFmtId="17" fontId="78" fillId="27" borderId="10" xfId="0" applyNumberFormat="1" applyFont="1" applyFill="1" applyBorder="1" applyAlignment="1">
      <alignment horizontal="center" vertical="center"/>
    </xf>
    <xf numFmtId="17" fontId="78" fillId="0" borderId="1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1" fillId="0" borderId="0" xfId="0" applyFont="1" applyBorder="1" applyAlignment="1">
      <alignment vertical="center"/>
    </xf>
    <xf numFmtId="0" fontId="2" fillId="27" borderId="0" xfId="0" applyFont="1" applyFill="1" applyBorder="1" applyAlignment="1">
      <alignment horizontal="left" vertical="center" wrapText="1"/>
    </xf>
    <xf numFmtId="167" fontId="7" fillId="27" borderId="10" xfId="143" applyNumberFormat="1" applyFont="1" applyFill="1" applyBorder="1" applyAlignment="1">
      <alignment horizontal="left" vertical="center"/>
    </xf>
    <xf numFmtId="17" fontId="78" fillId="27" borderId="14" xfId="0" applyNumberFormat="1" applyFont="1" applyFill="1" applyBorder="1" applyAlignment="1">
      <alignment horizontal="center" vertical="center"/>
    </xf>
    <xf numFmtId="0" fontId="78" fillId="27" borderId="14" xfId="0" applyFont="1" applyFill="1" applyBorder="1" applyAlignment="1">
      <alignment horizontal="center" vertical="center"/>
    </xf>
    <xf numFmtId="17" fontId="78" fillId="0" borderId="14" xfId="0" applyNumberFormat="1" applyFont="1" applyFill="1" applyBorder="1" applyAlignment="1">
      <alignment horizontal="center" vertical="center"/>
    </xf>
    <xf numFmtId="167" fontId="10" fillId="27" borderId="10" xfId="56" applyNumberFormat="1" applyFont="1" applyFill="1" applyBorder="1" applyAlignment="1">
      <alignment vertical="center"/>
    </xf>
    <xf numFmtId="167" fontId="10" fillId="0" borderId="10" xfId="56" applyNumberFormat="1" applyFont="1" applyFill="1" applyBorder="1" applyAlignment="1">
      <alignment vertical="center"/>
    </xf>
    <xf numFmtId="0" fontId="6" fillId="27" borderId="0" xfId="76" applyFont="1" applyFill="1" applyBorder="1" applyAlignment="1">
      <alignment horizontal="center"/>
    </xf>
    <xf numFmtId="1" fontId="6" fillId="27" borderId="10" xfId="0" applyNumberFormat="1" applyFont="1" applyFill="1" applyBorder="1" applyAlignment="1">
      <alignment horizontal="center" vertical="center"/>
    </xf>
    <xf numFmtId="1" fontId="85" fillId="0" borderId="10" xfId="76" applyNumberFormat="1" applyFont="1" applyBorder="1" applyAlignment="1">
      <alignment horizontal="center"/>
    </xf>
    <xf numFmtId="1" fontId="6" fillId="0" borderId="10" xfId="76" applyNumberFormat="1" applyFont="1" applyFill="1" applyBorder="1" applyAlignment="1">
      <alignment horizontal="center" vertical="center"/>
    </xf>
    <xf numFmtId="1" fontId="75" fillId="0" borderId="10" xfId="0" applyNumberFormat="1" applyFont="1" applyFill="1" applyBorder="1" applyAlignment="1">
      <alignment horizontal="center"/>
    </xf>
    <xf numFmtId="1" fontId="7" fillId="27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1" fillId="27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top"/>
    </xf>
    <xf numFmtId="1" fontId="75" fillId="0" borderId="10" xfId="0" applyNumberFormat="1" applyFont="1" applyBorder="1" applyAlignment="1">
      <alignment horizontal="center"/>
    </xf>
    <xf numFmtId="1" fontId="75" fillId="0" borderId="10" xfId="0" applyNumberFormat="1" applyFont="1" applyFill="1" applyBorder="1" applyAlignment="1">
      <alignment horizontal="left" vertical="center"/>
    </xf>
    <xf numFmtId="0" fontId="28" fillId="27" borderId="21" xfId="76" applyFont="1" applyFill="1" applyBorder="1" applyAlignment="1"/>
    <xf numFmtId="1" fontId="75" fillId="0" borderId="1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1" fontId="75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10" xfId="132" applyFont="1" applyBorder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79" fillId="0" borderId="0" xfId="0" applyFont="1" applyFill="1" applyAlignment="1">
      <alignment vertical="center" wrapText="1"/>
    </xf>
    <xf numFmtId="1" fontId="10" fillId="0" borderId="10" xfId="0" applyNumberFormat="1" applyFont="1" applyFill="1" applyBorder="1" applyAlignment="1">
      <alignment horizontal="left" vertical="top" wrapText="1"/>
    </xf>
    <xf numFmtId="1" fontId="75" fillId="0" borderId="10" xfId="0" applyNumberFormat="1" applyFont="1" applyFill="1" applyBorder="1" applyAlignment="1">
      <alignment horizontal="left" vertical="top"/>
    </xf>
    <xf numFmtId="1" fontId="75" fillId="0" borderId="1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27" borderId="0" xfId="0" applyFont="1" applyFill="1" applyBorder="1" applyAlignment="1"/>
    <xf numFmtId="0" fontId="7" fillId="27" borderId="14" xfId="0" applyFont="1" applyFill="1" applyBorder="1" applyAlignment="1">
      <alignment vertical="center" wrapText="1"/>
    </xf>
    <xf numFmtId="10" fontId="7" fillId="27" borderId="17" xfId="149" applyNumberFormat="1" applyFont="1" applyFill="1" applyBorder="1" applyAlignment="1">
      <alignment horizontal="center" vertical="center"/>
    </xf>
    <xf numFmtId="168" fontId="7" fillId="27" borderId="0" xfId="0" applyNumberFormat="1" applyFont="1" applyFill="1" applyBorder="1" applyAlignment="1">
      <alignment horizontal="center" vertical="center"/>
    </xf>
    <xf numFmtId="1" fontId="7" fillId="27" borderId="12" xfId="0" applyNumberFormat="1" applyFont="1" applyFill="1" applyBorder="1" applyAlignment="1">
      <alignment horizontal="center" vertical="center"/>
    </xf>
    <xf numFmtId="1" fontId="7" fillId="27" borderId="19" xfId="0" applyNumberFormat="1" applyFont="1" applyFill="1" applyBorder="1" applyAlignment="1">
      <alignment horizontal="center" vertical="center"/>
    </xf>
    <xf numFmtId="1" fontId="9" fillId="27" borderId="15" xfId="0" applyNumberFormat="1" applyFont="1" applyFill="1" applyBorder="1" applyAlignment="1">
      <alignment horizontal="left" vertical="center"/>
    </xf>
    <xf numFmtId="179" fontId="7" fillId="27" borderId="15" xfId="74" applyNumberFormat="1" applyFont="1" applyFill="1" applyBorder="1" applyAlignment="1">
      <alignment horizontal="center" vertical="center"/>
    </xf>
    <xf numFmtId="0" fontId="112" fillId="0" borderId="0" xfId="0" applyFont="1" applyAlignment="1">
      <alignment vertical="center"/>
    </xf>
    <xf numFmtId="3" fontId="7" fillId="0" borderId="15" xfId="74" applyNumberFormat="1" applyFont="1" applyFill="1" applyBorder="1" applyAlignment="1">
      <alignment horizontal="center"/>
    </xf>
    <xf numFmtId="0" fontId="79" fillId="27" borderId="0" xfId="0" applyFont="1" applyFill="1" applyAlignment="1">
      <alignment horizontal="left" vertical="center"/>
    </xf>
    <xf numFmtId="49" fontId="9" fillId="0" borderId="15" xfId="0" applyNumberFormat="1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left" vertical="center"/>
    </xf>
    <xf numFmtId="1" fontId="75" fillId="27" borderId="13" xfId="104" applyNumberFormat="1" applyFont="1" applyFill="1" applyBorder="1" applyAlignment="1">
      <alignment horizontal="left" vertical="center" wrapText="1"/>
    </xf>
    <xf numFmtId="1" fontId="75" fillId="27" borderId="10" xfId="104" applyNumberFormat="1" applyFont="1" applyFill="1" applyBorder="1" applyAlignment="1">
      <alignment horizontal="left" vertical="center" wrapText="1"/>
    </xf>
    <xf numFmtId="1" fontId="7" fillId="27" borderId="10" xfId="104" applyNumberFormat="1" applyFont="1" applyFill="1" applyBorder="1" applyAlignment="1">
      <alignment horizontal="left" vertical="center"/>
    </xf>
    <xf numFmtId="1" fontId="81" fillId="27" borderId="10" xfId="84" applyNumberFormat="1" applyFont="1" applyFill="1" applyBorder="1" applyAlignment="1">
      <alignment horizontal="left" vertical="center" wrapText="1"/>
    </xf>
    <xf numFmtId="1" fontId="75" fillId="27" borderId="10" xfId="84" applyNumberFormat="1" applyFont="1" applyFill="1" applyBorder="1" applyAlignment="1">
      <alignment horizontal="left" vertical="center" wrapText="1"/>
    </xf>
    <xf numFmtId="1" fontId="75" fillId="27" borderId="22" xfId="86" applyNumberFormat="1" applyFont="1" applyFill="1" applyBorder="1" applyAlignment="1">
      <alignment horizontal="left" vertical="center" wrapText="1"/>
    </xf>
    <xf numFmtId="1" fontId="78" fillId="27" borderId="13" xfId="86" applyNumberFormat="1" applyFont="1" applyFill="1" applyBorder="1" applyAlignment="1">
      <alignment horizontal="left" vertical="center" wrapText="1"/>
    </xf>
    <xf numFmtId="1" fontId="75" fillId="27" borderId="10" xfId="85" applyNumberFormat="1" applyFont="1" applyFill="1" applyBorder="1" applyAlignment="1">
      <alignment horizontal="left" vertical="center" wrapText="1"/>
    </xf>
    <xf numFmtId="1" fontId="75" fillId="27" borderId="22" xfId="85" applyNumberFormat="1" applyFont="1" applyFill="1" applyBorder="1" applyAlignment="1">
      <alignment horizontal="left" vertical="center" wrapText="1"/>
    </xf>
    <xf numFmtId="1" fontId="78" fillId="27" borderId="13" xfId="85" applyNumberFormat="1" applyFont="1" applyFill="1" applyBorder="1" applyAlignment="1">
      <alignment horizontal="left" vertical="center" wrapText="1"/>
    </xf>
    <xf numFmtId="0" fontId="9" fillId="27" borderId="15" xfId="86" applyFont="1" applyFill="1" applyBorder="1" applyAlignment="1">
      <alignment wrapText="1"/>
    </xf>
    <xf numFmtId="0" fontId="9" fillId="27" borderId="15" xfId="86" applyFont="1" applyFill="1" applyBorder="1" applyAlignment="1"/>
    <xf numFmtId="1" fontId="7" fillId="27" borderId="10" xfId="86" applyNumberFormat="1" applyFont="1" applyFill="1" applyBorder="1" applyAlignment="1">
      <alignment horizontal="left" vertical="center"/>
    </xf>
    <xf numFmtId="1" fontId="7" fillId="27" borderId="10" xfId="86" applyNumberFormat="1" applyFont="1" applyFill="1" applyBorder="1" applyAlignment="1">
      <alignment horizontal="left"/>
    </xf>
    <xf numFmtId="0" fontId="79" fillId="27" borderId="15" xfId="86" applyFont="1" applyFill="1" applyBorder="1" applyAlignment="1"/>
    <xf numFmtId="0" fontId="12" fillId="27" borderId="15" xfId="86" applyFont="1" applyFill="1" applyBorder="1" applyAlignment="1"/>
    <xf numFmtId="1" fontId="10" fillId="27" borderId="10" xfId="139" applyNumberFormat="1" applyFont="1" applyFill="1" applyBorder="1" applyAlignment="1">
      <alignment horizontal="left" vertical="center" wrapText="1"/>
    </xf>
    <xf numFmtId="0" fontId="9" fillId="27" borderId="0" xfId="85" applyFont="1" applyFill="1" applyAlignment="1">
      <alignment vertical="top" wrapText="1"/>
    </xf>
    <xf numFmtId="0" fontId="12" fillId="0" borderId="0" xfId="0" applyFont="1" applyBorder="1" applyAlignment="1">
      <alignment vertical="center"/>
    </xf>
    <xf numFmtId="0" fontId="12" fillId="27" borderId="0" xfId="0" applyFont="1" applyFill="1" applyBorder="1" applyAlignment="1">
      <alignment vertical="center"/>
    </xf>
    <xf numFmtId="167" fontId="7" fillId="0" borderId="10" xfId="64" applyNumberFormat="1" applyFont="1" applyFill="1" applyBorder="1" applyAlignment="1">
      <alignment horizontal="right" vertical="center"/>
    </xf>
    <xf numFmtId="168" fontId="7" fillId="0" borderId="10" xfId="150" applyNumberFormat="1" applyFont="1" applyFill="1" applyBorder="1" applyAlignment="1">
      <alignment horizontal="right" vertical="center"/>
    </xf>
    <xf numFmtId="0" fontId="7" fillId="0" borderId="10" xfId="76" applyFont="1" applyFill="1" applyBorder="1"/>
    <xf numFmtId="0" fontId="7" fillId="0" borderId="10" xfId="76" applyFont="1" applyFill="1" applyBorder="1" applyAlignment="1">
      <alignment vertical="center"/>
    </xf>
    <xf numFmtId="49" fontId="75" fillId="0" borderId="10" xfId="0" applyNumberFormat="1" applyFont="1" applyFill="1" applyBorder="1" applyAlignment="1">
      <alignment horizontal="left" vertical="center"/>
    </xf>
    <xf numFmtId="4" fontId="7" fillId="27" borderId="10" xfId="76" applyNumberFormat="1" applyFont="1" applyFill="1" applyBorder="1" applyAlignment="1">
      <alignment horizontal="center" vertical="center"/>
    </xf>
    <xf numFmtId="4" fontId="7" fillId="0" borderId="10" xfId="76" applyNumberFormat="1" applyFont="1" applyFill="1" applyBorder="1" applyAlignment="1">
      <alignment horizontal="center" vertical="center"/>
    </xf>
    <xf numFmtId="4" fontId="6" fillId="27" borderId="10" xfId="76" applyNumberFormat="1" applyFont="1" applyFill="1" applyBorder="1" applyAlignment="1">
      <alignment horizontal="center" vertical="center"/>
    </xf>
    <xf numFmtId="165" fontId="7" fillId="27" borderId="10" xfId="76" applyNumberFormat="1" applyFont="1" applyFill="1" applyBorder="1" applyAlignment="1">
      <alignment horizontal="center" vertical="center"/>
    </xf>
    <xf numFmtId="165" fontId="7" fillId="0" borderId="10" xfId="76" applyNumberFormat="1" applyFont="1" applyFill="1" applyBorder="1" applyAlignment="1">
      <alignment horizontal="center" vertical="center"/>
    </xf>
    <xf numFmtId="165" fontId="6" fillId="27" borderId="10" xfId="76" applyNumberFormat="1" applyFont="1" applyFill="1" applyBorder="1" applyAlignment="1">
      <alignment horizontal="center" vertical="center"/>
    </xf>
    <xf numFmtId="3" fontId="75" fillId="0" borderId="10" xfId="0" applyNumberFormat="1" applyFont="1" applyFill="1" applyBorder="1" applyAlignment="1">
      <alignment horizontal="center" vertical="center"/>
    </xf>
    <xf numFmtId="4" fontId="7" fillId="27" borderId="10" xfId="0" applyNumberFormat="1" applyFont="1" applyFill="1" applyBorder="1" applyAlignment="1">
      <alignment horizontal="center" vertical="center"/>
    </xf>
    <xf numFmtId="0" fontId="81" fillId="0" borderId="10" xfId="0" applyFont="1" applyFill="1" applyBorder="1" applyAlignment="1">
      <alignment horizontal="center" vertical="center"/>
    </xf>
    <xf numFmtId="0" fontId="10" fillId="27" borderId="10" xfId="133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center" vertical="center"/>
    </xf>
    <xf numFmtId="0" fontId="10" fillId="27" borderId="0" xfId="133" applyFont="1" applyFill="1" applyBorder="1" applyAlignment="1">
      <alignment horizontal="center" vertical="center" wrapText="1"/>
    </xf>
    <xf numFmtId="10" fontId="75" fillId="27" borderId="0" xfId="0" applyNumberFormat="1" applyFont="1" applyFill="1" applyBorder="1" applyAlignment="1">
      <alignment horizontal="center" vertical="center"/>
    </xf>
    <xf numFmtId="4" fontId="7" fillId="27" borderId="0" xfId="0" applyNumberFormat="1" applyFont="1" applyFill="1" applyBorder="1" applyAlignment="1">
      <alignment horizontal="center" vertical="center"/>
    </xf>
    <xf numFmtId="0" fontId="7" fillId="0" borderId="10" xfId="119" applyFont="1" applyFill="1" applyBorder="1" applyAlignment="1">
      <alignment horizontal="left" vertical="center"/>
    </xf>
    <xf numFmtId="0" fontId="75" fillId="0" borderId="10" xfId="0" applyFont="1" applyBorder="1" applyAlignment="1">
      <alignment horizontal="left"/>
    </xf>
    <xf numFmtId="0" fontId="78" fillId="0" borderId="10" xfId="0" applyFont="1" applyBorder="1" applyAlignment="1">
      <alignment horizontal="left"/>
    </xf>
    <xf numFmtId="0" fontId="7" fillId="27" borderId="10" xfId="96" applyFont="1" applyFill="1" applyBorder="1" applyAlignment="1">
      <alignment horizontal="left" vertical="center"/>
    </xf>
    <xf numFmtId="49" fontId="6" fillId="0" borderId="10" xfId="129" applyNumberFormat="1" applyFont="1" applyFill="1" applyBorder="1" applyAlignment="1">
      <alignment vertical="center"/>
    </xf>
    <xf numFmtId="166" fontId="75" fillId="0" borderId="10" xfId="0" applyNumberFormat="1" applyFont="1" applyFill="1" applyBorder="1" applyAlignment="1">
      <alignment horizontal="center"/>
    </xf>
    <xf numFmtId="0" fontId="9" fillId="27" borderId="0" xfId="0" applyFont="1" applyFill="1" applyBorder="1" applyAlignment="1">
      <alignment vertical="center"/>
    </xf>
    <xf numFmtId="0" fontId="7" fillId="0" borderId="10" xfId="76" applyFont="1" applyBorder="1" applyAlignment="1">
      <alignment vertical="center" wrapText="1"/>
    </xf>
    <xf numFmtId="0" fontId="1" fillId="27" borderId="0" xfId="76" applyFont="1" applyFill="1" applyAlignment="1">
      <alignment vertical="center"/>
    </xf>
    <xf numFmtId="0" fontId="10" fillId="27" borderId="10" xfId="131" applyNumberFormat="1" applyFont="1" applyFill="1" applyBorder="1" applyAlignment="1">
      <alignment horizontal="left" vertical="center" wrapText="1"/>
    </xf>
    <xf numFmtId="0" fontId="10" fillId="27" borderId="10" xfId="134" applyFont="1" applyFill="1" applyBorder="1" applyAlignment="1">
      <alignment horizontal="left" vertical="center" wrapText="1"/>
    </xf>
    <xf numFmtId="0" fontId="10" fillId="0" borderId="10" xfId="132" applyFont="1" applyBorder="1" applyAlignment="1">
      <alignment horizontal="left" wrapText="1"/>
    </xf>
    <xf numFmtId="0" fontId="10" fillId="0" borderId="10" xfId="0" applyFont="1" applyFill="1" applyBorder="1" applyAlignment="1">
      <alignment horizontal="left" vertical="center" wrapText="1"/>
    </xf>
    <xf numFmtId="0" fontId="7" fillId="0" borderId="0" xfId="96" applyFont="1" applyFill="1" applyBorder="1" applyAlignment="1">
      <alignment vertical="center"/>
    </xf>
    <xf numFmtId="0" fontId="7" fillId="0" borderId="10" xfId="96" applyNumberFormat="1" applyFont="1" applyFill="1" applyBorder="1" applyAlignment="1">
      <alignment horizontal="left" vertical="center"/>
    </xf>
    <xf numFmtId="2" fontId="7" fillId="0" borderId="10" xfId="96" applyNumberFormat="1" applyFont="1" applyFill="1" applyBorder="1" applyAlignment="1">
      <alignment horizontal="center" vertical="center"/>
    </xf>
    <xf numFmtId="166" fontId="7" fillId="0" borderId="10" xfId="96" applyNumberFormat="1" applyFont="1" applyFill="1" applyBorder="1" applyAlignment="1">
      <alignment horizontal="center" vertical="center"/>
    </xf>
    <xf numFmtId="0" fontId="7" fillId="0" borderId="10" xfId="96" applyFont="1" applyFill="1" applyBorder="1" applyAlignment="1">
      <alignment horizontal="left" vertical="center"/>
    </xf>
    <xf numFmtId="2" fontId="6" fillId="0" borderId="10" xfId="96" applyNumberFormat="1" applyFont="1" applyFill="1" applyBorder="1" applyAlignment="1">
      <alignment horizontal="center" vertical="center"/>
    </xf>
    <xf numFmtId="165" fontId="6" fillId="27" borderId="10" xfId="96" applyNumberFormat="1" applyFont="1" applyFill="1" applyBorder="1" applyAlignment="1">
      <alignment horizontal="center" vertical="center"/>
    </xf>
    <xf numFmtId="165" fontId="7" fillId="27" borderId="10" xfId="96" applyNumberFormat="1" applyFont="1" applyFill="1" applyBorder="1" applyAlignment="1">
      <alignment horizontal="center" vertical="center"/>
    </xf>
    <xf numFmtId="0" fontId="6" fillId="27" borderId="10" xfId="96" applyFont="1" applyFill="1" applyBorder="1" applyAlignment="1">
      <alignment horizontal="left" vertical="center"/>
    </xf>
    <xf numFmtId="0" fontId="28" fillId="0" borderId="0" xfId="96" applyFont="1" applyFill="1" applyBorder="1" applyAlignment="1">
      <alignment vertical="center"/>
    </xf>
    <xf numFmtId="165" fontId="28" fillId="0" borderId="0" xfId="96" applyNumberFormat="1" applyFont="1" applyFill="1" applyBorder="1" applyAlignment="1">
      <alignment horizontal="center" vertical="center"/>
    </xf>
    <xf numFmtId="0" fontId="7" fillId="27" borderId="0" xfId="96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78" fillId="0" borderId="10" xfId="0" applyNumberFormat="1" applyFont="1" applyFill="1" applyBorder="1" applyAlignment="1">
      <alignment horizontal="center" vertical="center"/>
    </xf>
    <xf numFmtId="4" fontId="78" fillId="0" borderId="10" xfId="0" applyNumberFormat="1" applyFont="1" applyBorder="1" applyAlignment="1">
      <alignment horizontal="center" vertical="center"/>
    </xf>
    <xf numFmtId="2" fontId="78" fillId="0" borderId="10" xfId="0" applyNumberFormat="1" applyFont="1" applyBorder="1" applyAlignment="1">
      <alignment horizontal="center" vertical="center"/>
    </xf>
    <xf numFmtId="4" fontId="78" fillId="0" borderId="10" xfId="0" applyNumberFormat="1" applyFont="1" applyFill="1" applyBorder="1" applyAlignment="1">
      <alignment horizontal="center" vertical="center"/>
    </xf>
    <xf numFmtId="0" fontId="87" fillId="0" borderId="0" xfId="0" applyFont="1" applyBorder="1"/>
    <xf numFmtId="0" fontId="81" fillId="0" borderId="0" xfId="0" applyFont="1" applyBorder="1"/>
    <xf numFmtId="0" fontId="75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center" vertical="center"/>
    </xf>
    <xf numFmtId="2" fontId="75" fillId="0" borderId="0" xfId="0" applyNumberFormat="1" applyFont="1" applyFill="1" applyBorder="1" applyAlignment="1">
      <alignment horizontal="right"/>
    </xf>
    <xf numFmtId="49" fontId="75" fillId="0" borderId="0" xfId="0" applyNumberFormat="1" applyFont="1" applyFill="1" applyBorder="1"/>
    <xf numFmtId="4" fontId="10" fillId="0" borderId="10" xfId="140" applyNumberFormat="1" applyFont="1" applyFill="1" applyBorder="1" applyAlignment="1">
      <alignment horizontal="center" vertical="center"/>
    </xf>
    <xf numFmtId="4" fontId="10" fillId="0" borderId="10" xfId="13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83" fontId="10" fillId="0" borderId="0" xfId="131" applyNumberFormat="1" applyFont="1" applyBorder="1" applyAlignment="1">
      <alignment horizontal="right" vertical="top"/>
    </xf>
    <xf numFmtId="0" fontId="75" fillId="0" borderId="0" xfId="0" applyFont="1" applyFill="1" applyBorder="1" applyAlignment="1">
      <alignment horizontal="left" indent="2"/>
    </xf>
    <xf numFmtId="0" fontId="75" fillId="0" borderId="0" xfId="0" applyFont="1" applyFill="1" applyBorder="1" applyAlignment="1"/>
    <xf numFmtId="0" fontId="75" fillId="0" borderId="0" xfId="0" applyFont="1" applyFill="1" applyBorder="1" applyAlignment="1">
      <alignment horizontal="left" vertical="top"/>
    </xf>
    <xf numFmtId="0" fontId="75" fillId="0" borderId="0" xfId="0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0" fontId="81" fillId="0" borderId="10" xfId="0" applyFont="1" applyBorder="1" applyAlignment="1">
      <alignment horizontal="left" vertical="top"/>
    </xf>
    <xf numFmtId="0" fontId="81" fillId="0" borderId="10" xfId="0" applyFont="1" applyBorder="1" applyAlignment="1">
      <alignment horizontal="left" vertical="top" wrapText="1"/>
    </xf>
    <xf numFmtId="41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119" applyFont="1" applyBorder="1"/>
    <xf numFmtId="0" fontId="7" fillId="0" borderId="21" xfId="119" applyFont="1" applyBorder="1" applyAlignment="1">
      <alignment horizontal="left"/>
    </xf>
    <xf numFmtId="0" fontId="7" fillId="0" borderId="21" xfId="119" applyFont="1" applyBorder="1"/>
    <xf numFmtId="0" fontId="1" fillId="0" borderId="0" xfId="119" applyFont="1" applyBorder="1"/>
    <xf numFmtId="0" fontId="116" fillId="0" borderId="10" xfId="119" applyFont="1" applyFill="1" applyBorder="1" applyAlignment="1">
      <alignment horizontal="center" vertical="center" wrapText="1"/>
    </xf>
    <xf numFmtId="0" fontId="22" fillId="0" borderId="0" xfId="119" applyFont="1" applyFill="1" applyBorder="1" applyAlignment="1">
      <alignment horizontal="center" vertical="center" wrapText="1"/>
    </xf>
    <xf numFmtId="0" fontId="7" fillId="0" borderId="0" xfId="119" applyFont="1" applyFill="1" applyBorder="1"/>
    <xf numFmtId="0" fontId="7" fillId="0" borderId="0" xfId="119" applyFont="1" applyFill="1" applyBorder="1" applyAlignment="1">
      <alignment vertical="center"/>
    </xf>
    <xf numFmtId="0" fontId="7" fillId="0" borderId="0" xfId="119" applyFont="1" applyBorder="1" applyAlignment="1">
      <alignment horizontal="right"/>
    </xf>
    <xf numFmtId="0" fontId="7" fillId="0" borderId="0" xfId="119" applyFont="1" applyBorder="1" applyAlignment="1">
      <alignment horizontal="left"/>
    </xf>
    <xf numFmtId="3" fontId="6" fillId="0" borderId="21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78" fillId="0" borderId="10" xfId="0" applyFont="1" applyFill="1" applyBorder="1" applyAlignment="1">
      <alignment horizontal="left" vertical="center" wrapText="1"/>
    </xf>
    <xf numFmtId="0" fontId="78" fillId="27" borderId="10" xfId="0" applyFont="1" applyFill="1" applyBorder="1" applyAlignment="1">
      <alignment vertical="center"/>
    </xf>
    <xf numFmtId="0" fontId="6" fillId="27" borderId="10" xfId="0" applyFont="1" applyFill="1" applyBorder="1" applyAlignment="1">
      <alignment vertical="center"/>
    </xf>
    <xf numFmtId="0" fontId="6" fillId="27" borderId="10" xfId="0" applyFont="1" applyFill="1" applyBorder="1" applyAlignment="1">
      <alignment horizontal="center" vertical="center" wrapText="1"/>
    </xf>
    <xf numFmtId="166" fontId="85" fillId="28" borderId="10" xfId="76" applyNumberFormat="1" applyFont="1" applyFill="1" applyBorder="1" applyAlignment="1">
      <alignment horizontal="center" vertical="center"/>
    </xf>
    <xf numFmtId="166" fontId="81" fillId="28" borderId="10" xfId="76" applyNumberFormat="1" applyFont="1" applyFill="1" applyBorder="1" applyAlignment="1">
      <alignment horizontal="center" vertical="center"/>
    </xf>
    <xf numFmtId="166" fontId="7" fillId="28" borderId="10" xfId="76" applyNumberFormat="1" applyFont="1" applyFill="1" applyBorder="1" applyAlignment="1">
      <alignment horizontal="center" vertical="center"/>
    </xf>
    <xf numFmtId="3" fontId="7" fillId="27" borderId="0" xfId="92" applyNumberFormat="1" applyFont="1" applyFill="1" applyAlignment="1">
      <alignment horizontal="right"/>
    </xf>
    <xf numFmtId="3" fontId="7" fillId="27" borderId="0" xfId="85" applyNumberFormat="1" applyFont="1" applyFill="1" applyBorder="1" applyAlignment="1">
      <alignment horizontal="left"/>
    </xf>
    <xf numFmtId="3" fontId="6" fillId="28" borderId="10" xfId="76" applyNumberFormat="1" applyFont="1" applyFill="1" applyBorder="1" applyAlignment="1">
      <alignment horizontal="right" vertical="center" wrapText="1"/>
    </xf>
    <xf numFmtId="3" fontId="7" fillId="27" borderId="0" xfId="85" applyNumberFormat="1" applyFont="1" applyFill="1" applyBorder="1" applyAlignment="1">
      <alignment horizontal="right" wrapText="1"/>
    </xf>
    <xf numFmtId="0" fontId="10" fillId="0" borderId="10" xfId="142" applyFont="1" applyBorder="1" applyAlignment="1">
      <alignment horizontal="left" vertical="center"/>
    </xf>
    <xf numFmtId="0" fontId="99" fillId="27" borderId="0" xfId="0" applyFont="1" applyFill="1" applyBorder="1" applyAlignment="1">
      <alignment horizontal="left" vertical="center"/>
    </xf>
    <xf numFmtId="3" fontId="6" fillId="27" borderId="10" xfId="0" applyNumberFormat="1" applyFont="1" applyFill="1" applyBorder="1" applyAlignment="1">
      <alignment horizontal="left" vertical="center" wrapText="1"/>
    </xf>
    <xf numFmtId="0" fontId="78" fillId="27" borderId="10" xfId="0" applyFont="1" applyFill="1" applyBorder="1" applyAlignment="1">
      <alignment vertical="center" wrapText="1"/>
    </xf>
    <xf numFmtId="168" fontId="7" fillId="27" borderId="12" xfId="150" applyNumberFormat="1" applyFont="1" applyFill="1" applyBorder="1" applyAlignment="1">
      <alignment horizontal="center" vertical="center"/>
    </xf>
    <xf numFmtId="168" fontId="7" fillId="27" borderId="10" xfId="150" applyNumberFormat="1" applyFont="1" applyFill="1" applyBorder="1" applyAlignment="1">
      <alignment horizontal="center" vertical="center"/>
    </xf>
    <xf numFmtId="166" fontId="7" fillId="27" borderId="10" xfId="76" applyNumberFormat="1" applyFont="1" applyFill="1" applyBorder="1" applyAlignment="1">
      <alignment horizontal="center"/>
    </xf>
    <xf numFmtId="168" fontId="7" fillId="27" borderId="10" xfId="150" applyNumberFormat="1" applyFont="1" applyFill="1" applyBorder="1" applyAlignment="1">
      <alignment horizontal="center"/>
    </xf>
    <xf numFmtId="166" fontId="7" fillId="27" borderId="12" xfId="150" applyNumberFormat="1" applyFont="1" applyFill="1" applyBorder="1" applyAlignment="1">
      <alignment horizontal="center" vertical="center"/>
    </xf>
    <xf numFmtId="166" fontId="7" fillId="27" borderId="10" xfId="150" applyNumberFormat="1" applyFont="1" applyFill="1" applyBorder="1" applyAlignment="1">
      <alignment horizontal="center" vertical="center"/>
    </xf>
    <xf numFmtId="0" fontId="7" fillId="27" borderId="10" xfId="76" applyFont="1" applyFill="1" applyBorder="1" applyAlignment="1">
      <alignment horizontal="center"/>
    </xf>
    <xf numFmtId="168" fontId="7" fillId="27" borderId="12" xfId="150" applyNumberFormat="1" applyFont="1" applyFill="1" applyBorder="1" applyAlignment="1">
      <alignment horizontal="center"/>
    </xf>
    <xf numFmtId="168" fontId="7" fillId="0" borderId="10" xfId="150" applyNumberFormat="1" applyFont="1" applyFill="1" applyBorder="1" applyAlignment="1">
      <alignment horizontal="center" vertical="center"/>
    </xf>
    <xf numFmtId="166" fontId="7" fillId="0" borderId="10" xfId="76" applyNumberFormat="1" applyFont="1" applyFill="1" applyBorder="1" applyAlignment="1">
      <alignment horizontal="center"/>
    </xf>
    <xf numFmtId="168" fontId="7" fillId="0" borderId="10" xfId="150" applyNumberFormat="1" applyFont="1" applyFill="1" applyBorder="1" applyAlignment="1">
      <alignment horizontal="center"/>
    </xf>
    <xf numFmtId="166" fontId="7" fillId="0" borderId="10" xfId="150" applyNumberFormat="1" applyFont="1" applyFill="1" applyBorder="1" applyAlignment="1">
      <alignment horizontal="center" vertical="center"/>
    </xf>
    <xf numFmtId="0" fontId="7" fillId="0" borderId="10" xfId="76" applyFont="1" applyFill="1" applyBorder="1" applyAlignment="1">
      <alignment horizontal="center"/>
    </xf>
    <xf numFmtId="2" fontId="7" fillId="27" borderId="10" xfId="76" applyNumberFormat="1" applyFont="1" applyFill="1" applyBorder="1" applyAlignment="1">
      <alignment horizontal="center"/>
    </xf>
    <xf numFmtId="0" fontId="7" fillId="0" borderId="14" xfId="96" applyFont="1" applyFill="1" applyBorder="1" applyAlignment="1">
      <alignment horizontal="left" vertical="center"/>
    </xf>
    <xf numFmtId="2" fontId="6" fillId="0" borderId="18" xfId="96" applyNumberFormat="1" applyFont="1" applyFill="1" applyBorder="1" applyAlignment="1">
      <alignment horizontal="center" vertical="center"/>
    </xf>
    <xf numFmtId="165" fontId="6" fillId="27" borderId="18" xfId="96" applyNumberFormat="1" applyFont="1" applyFill="1" applyBorder="1" applyAlignment="1">
      <alignment horizontal="center" vertical="center"/>
    </xf>
    <xf numFmtId="167" fontId="7" fillId="27" borderId="14" xfId="64" applyNumberFormat="1" applyFont="1" applyFill="1" applyBorder="1" applyAlignment="1">
      <alignment horizontal="right" vertical="center"/>
    </xf>
    <xf numFmtId="167" fontId="7" fillId="27" borderId="18" xfId="64" applyNumberFormat="1" applyFont="1" applyFill="1" applyBorder="1" applyAlignment="1">
      <alignment horizontal="right" vertical="center"/>
    </xf>
    <xf numFmtId="167" fontId="6" fillId="27" borderId="10" xfId="64" applyNumberFormat="1" applyFont="1" applyFill="1" applyBorder="1" applyAlignment="1">
      <alignment horizontal="right" vertical="center"/>
    </xf>
    <xf numFmtId="0" fontId="78" fillId="28" borderId="13" xfId="0" applyFont="1" applyFill="1" applyBorder="1" applyAlignment="1">
      <alignment horizontal="left" vertical="center"/>
    </xf>
    <xf numFmtId="4" fontId="78" fillId="0" borderId="13" xfId="0" applyNumberFormat="1" applyFont="1" applyBorder="1" applyAlignment="1">
      <alignment horizontal="center" vertical="center"/>
    </xf>
    <xf numFmtId="4" fontId="78" fillId="0" borderId="13" xfId="0" applyNumberFormat="1" applyFont="1" applyFill="1" applyBorder="1" applyAlignment="1">
      <alignment horizontal="center" vertical="center"/>
    </xf>
    <xf numFmtId="0" fontId="75" fillId="0" borderId="22" xfId="0" applyFont="1" applyFill="1" applyBorder="1" applyAlignment="1">
      <alignment horizontal="left"/>
    </xf>
    <xf numFmtId="167" fontId="7" fillId="27" borderId="22" xfId="64" applyNumberFormat="1" applyFont="1" applyFill="1" applyBorder="1" applyAlignment="1">
      <alignment horizontal="right" vertical="center"/>
    </xf>
    <xf numFmtId="4" fontId="75" fillId="0" borderId="22" xfId="0" applyNumberFormat="1" applyFont="1" applyBorder="1" applyAlignment="1">
      <alignment horizontal="center" vertical="center"/>
    </xf>
    <xf numFmtId="2" fontId="75" fillId="0" borderId="22" xfId="0" applyNumberFormat="1" applyFont="1" applyBorder="1" applyAlignment="1">
      <alignment horizontal="center" vertical="center"/>
    </xf>
    <xf numFmtId="2" fontId="75" fillId="0" borderId="22" xfId="0" applyNumberFormat="1" applyFont="1" applyFill="1" applyBorder="1" applyAlignment="1">
      <alignment horizontal="center" vertical="center"/>
    </xf>
    <xf numFmtId="0" fontId="75" fillId="28" borderId="13" xfId="0" applyFont="1" applyFill="1" applyBorder="1" applyAlignment="1">
      <alignment horizontal="left" vertical="center"/>
    </xf>
    <xf numFmtId="0" fontId="75" fillId="0" borderId="3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top"/>
    </xf>
    <xf numFmtId="41" fontId="6" fillId="0" borderId="10" xfId="0" applyNumberFormat="1" applyFont="1" applyFill="1" applyBorder="1" applyAlignment="1">
      <alignment horizontal="center" vertical="center"/>
    </xf>
    <xf numFmtId="4" fontId="6" fillId="27" borderId="10" xfId="0" applyNumberFormat="1" applyFont="1" applyFill="1" applyBorder="1" applyAlignment="1">
      <alignment horizontal="center" vertical="center"/>
    </xf>
    <xf numFmtId="49" fontId="6" fillId="0" borderId="10" xfId="129" applyNumberFormat="1" applyFont="1" applyFill="1" applyBorder="1" applyAlignment="1">
      <alignment horizontal="left" vertical="center"/>
    </xf>
    <xf numFmtId="41" fontId="6" fillId="0" borderId="13" xfId="0" applyNumberFormat="1" applyFont="1" applyFill="1" applyBorder="1" applyAlignment="1">
      <alignment horizontal="center" vertical="center"/>
    </xf>
    <xf numFmtId="4" fontId="6" fillId="27" borderId="13" xfId="0" applyNumberFormat="1" applyFont="1" applyFill="1" applyBorder="1" applyAlignment="1">
      <alignment horizontal="center" vertical="center"/>
    </xf>
    <xf numFmtId="0" fontId="7" fillId="0" borderId="30" xfId="119" applyFont="1" applyFill="1" applyBorder="1" applyAlignment="1">
      <alignment horizontal="left" vertical="center"/>
    </xf>
    <xf numFmtId="41" fontId="7" fillId="0" borderId="30" xfId="0" applyNumberFormat="1" applyFont="1" applyFill="1" applyBorder="1" applyAlignment="1">
      <alignment horizontal="center" vertical="center"/>
    </xf>
    <xf numFmtId="4" fontId="7" fillId="27" borderId="30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right" vertical="center"/>
    </xf>
    <xf numFmtId="166" fontId="75" fillId="0" borderId="10" xfId="56" applyNumberFormat="1" applyFont="1" applyFill="1" applyBorder="1" applyAlignment="1">
      <alignment horizontal="center" wrapText="1"/>
    </xf>
    <xf numFmtId="166" fontId="7" fillId="0" borderId="10" xfId="74" applyNumberFormat="1" applyFont="1" applyFill="1" applyBorder="1" applyAlignment="1" applyProtection="1">
      <alignment horizont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5" fillId="0" borderId="10" xfId="0" applyNumberFormat="1" applyFont="1" applyBorder="1" applyAlignment="1">
      <alignment horizontal="center"/>
    </xf>
    <xf numFmtId="49" fontId="75" fillId="0" borderId="13" xfId="0" applyNumberFormat="1" applyFont="1" applyBorder="1" applyAlignment="1">
      <alignment horizontal="left" vertical="center"/>
    </xf>
    <xf numFmtId="2" fontId="75" fillId="0" borderId="13" xfId="0" applyNumberFormat="1" applyFont="1" applyFill="1" applyBorder="1" applyAlignment="1">
      <alignment horizontal="center" vertical="center"/>
    </xf>
    <xf numFmtId="2" fontId="75" fillId="0" borderId="13" xfId="0" applyNumberFormat="1" applyFont="1" applyBorder="1" applyAlignment="1">
      <alignment horizontal="center" vertical="center"/>
    </xf>
    <xf numFmtId="1" fontId="75" fillId="0" borderId="30" xfId="0" applyNumberFormat="1" applyFont="1" applyFill="1" applyBorder="1" applyAlignment="1">
      <alignment horizontal="left" vertical="center"/>
    </xf>
    <xf numFmtId="2" fontId="75" fillId="0" borderId="30" xfId="0" applyNumberFormat="1" applyFont="1" applyFill="1" applyBorder="1" applyAlignment="1">
      <alignment horizontal="center" vertical="center"/>
    </xf>
    <xf numFmtId="2" fontId="75" fillId="0" borderId="30" xfId="0" applyNumberFormat="1" applyFont="1" applyBorder="1" applyAlignment="1">
      <alignment horizontal="center" vertical="center"/>
    </xf>
    <xf numFmtId="49" fontId="75" fillId="0" borderId="14" xfId="0" applyNumberFormat="1" applyFont="1" applyBorder="1" applyAlignment="1">
      <alignment horizontal="left" vertical="center"/>
    </xf>
    <xf numFmtId="2" fontId="75" fillId="0" borderId="14" xfId="0" applyNumberFormat="1" applyFont="1" applyBorder="1" applyAlignment="1">
      <alignment horizontal="center" vertical="center"/>
    </xf>
    <xf numFmtId="49" fontId="75" fillId="0" borderId="18" xfId="0" applyNumberFormat="1" applyFont="1" applyBorder="1" applyAlignment="1">
      <alignment horizontal="left" vertical="center"/>
    </xf>
    <xf numFmtId="2" fontId="75" fillId="0" borderId="18" xfId="0" applyNumberFormat="1" applyFont="1" applyFill="1" applyBorder="1" applyAlignment="1">
      <alignment horizontal="center" vertical="center"/>
    </xf>
    <xf numFmtId="2" fontId="75" fillId="0" borderId="18" xfId="0" applyNumberFormat="1" applyFont="1" applyBorder="1" applyAlignment="1">
      <alignment horizontal="center" vertical="center"/>
    </xf>
    <xf numFmtId="2" fontId="75" fillId="0" borderId="10" xfId="149" applyNumberFormat="1" applyFont="1" applyFill="1" applyBorder="1" applyAlignment="1">
      <alignment horizontal="center" vertical="center"/>
    </xf>
    <xf numFmtId="2" fontId="75" fillId="0" borderId="13" xfId="149" applyNumberFormat="1" applyFont="1" applyFill="1" applyBorder="1" applyAlignment="1">
      <alignment horizontal="center" vertical="center"/>
    </xf>
    <xf numFmtId="2" fontId="75" fillId="0" borderId="30" xfId="149" applyNumberFormat="1" applyFont="1" applyFill="1" applyBorder="1" applyAlignment="1">
      <alignment horizontal="center" vertical="center"/>
    </xf>
    <xf numFmtId="49" fontId="75" fillId="0" borderId="30" xfId="0" applyNumberFormat="1" applyFont="1" applyBorder="1" applyAlignment="1">
      <alignment horizontal="left" vertical="center"/>
    </xf>
    <xf numFmtId="2" fontId="54" fillId="0" borderId="10" xfId="0" applyNumberFormat="1" applyFont="1" applyBorder="1" applyAlignment="1">
      <alignment horizontal="center" vertical="top"/>
    </xf>
    <xf numFmtId="2" fontId="54" fillId="0" borderId="13" xfId="0" applyNumberFormat="1" applyFont="1" applyBorder="1" applyAlignment="1">
      <alignment horizontal="center" vertical="top"/>
    </xf>
    <xf numFmtId="4" fontId="54" fillId="0" borderId="13" xfId="0" applyNumberFormat="1" applyFont="1" applyBorder="1" applyAlignment="1">
      <alignment horizontal="center" vertical="top"/>
    </xf>
    <xf numFmtId="2" fontId="54" fillId="0" borderId="30" xfId="0" applyNumberFormat="1" applyFont="1" applyBorder="1" applyAlignment="1">
      <alignment horizontal="center" vertical="top"/>
    </xf>
    <xf numFmtId="4" fontId="54" fillId="0" borderId="30" xfId="0" applyNumberFormat="1" applyFont="1" applyBorder="1" applyAlignment="1">
      <alignment horizontal="center" vertical="top"/>
    </xf>
    <xf numFmtId="2" fontId="54" fillId="0" borderId="14" xfId="0" applyNumberFormat="1" applyFont="1" applyBorder="1" applyAlignment="1">
      <alignment horizontal="center" vertical="top"/>
    </xf>
    <xf numFmtId="4" fontId="54" fillId="0" borderId="14" xfId="0" applyNumberFormat="1" applyFont="1" applyBorder="1" applyAlignment="1">
      <alignment horizontal="center" vertical="top"/>
    </xf>
    <xf numFmtId="2" fontId="54" fillId="0" borderId="18" xfId="0" applyNumberFormat="1" applyFont="1" applyBorder="1" applyAlignment="1">
      <alignment horizontal="center" vertical="top"/>
    </xf>
    <xf numFmtId="4" fontId="54" fillId="0" borderId="18" xfId="0" applyNumberFormat="1" applyFont="1" applyBorder="1" applyAlignment="1">
      <alignment horizontal="center" vertical="top"/>
    </xf>
    <xf numFmtId="0" fontId="85" fillId="0" borderId="11" xfId="0" applyFont="1" applyBorder="1" applyAlignment="1">
      <alignment horizontal="center" wrapText="1"/>
    </xf>
    <xf numFmtId="2" fontId="7" fillId="0" borderId="11" xfId="0" applyNumberFormat="1" applyFont="1" applyFill="1" applyBorder="1" applyAlignment="1" applyProtection="1">
      <alignment horizontal="center"/>
      <protection locked="0"/>
    </xf>
    <xf numFmtId="4" fontId="54" fillId="0" borderId="32" xfId="0" applyNumberFormat="1" applyFont="1" applyBorder="1" applyAlignment="1">
      <alignment horizontal="center" vertical="top"/>
    </xf>
    <xf numFmtId="4" fontId="54" fillId="0" borderId="4" xfId="0" applyNumberFormat="1" applyFont="1" applyBorder="1" applyAlignment="1">
      <alignment horizontal="center" vertical="top"/>
    </xf>
    <xf numFmtId="4" fontId="54" fillId="0" borderId="11" xfId="0" applyNumberFormat="1" applyFont="1" applyBorder="1" applyAlignment="1">
      <alignment horizontal="center" vertical="top"/>
    </xf>
    <xf numFmtId="4" fontId="54" fillId="0" borderId="17" xfId="0" applyNumberFormat="1" applyFont="1" applyBorder="1" applyAlignment="1">
      <alignment horizontal="center" vertical="top"/>
    </xf>
    <xf numFmtId="4" fontId="54" fillId="0" borderId="33" xfId="0" applyNumberFormat="1" applyFont="1" applyBorder="1" applyAlignment="1">
      <alignment horizontal="center" vertical="top"/>
    </xf>
    <xf numFmtId="0" fontId="85" fillId="0" borderId="31" xfId="0" applyFont="1" applyBorder="1" applyAlignment="1">
      <alignment horizontal="center" wrapText="1"/>
    </xf>
    <xf numFmtId="2" fontId="7" fillId="0" borderId="31" xfId="0" applyNumberFormat="1" applyFont="1" applyFill="1" applyBorder="1" applyAlignment="1" applyProtection="1">
      <alignment horizontal="center"/>
      <protection locked="0"/>
    </xf>
    <xf numFmtId="2" fontId="7" fillId="0" borderId="31" xfId="0" applyNumberFormat="1" applyFont="1" applyFill="1" applyBorder="1" applyAlignment="1">
      <alignment horizontal="center"/>
    </xf>
    <xf numFmtId="2" fontId="54" fillId="0" borderId="34" xfId="0" applyNumberFormat="1" applyFont="1" applyBorder="1" applyAlignment="1">
      <alignment horizontal="center" vertical="top"/>
    </xf>
    <xf numFmtId="2" fontId="54" fillId="0" borderId="35" xfId="0" applyNumberFormat="1" applyFont="1" applyBorder="1" applyAlignment="1">
      <alignment horizontal="center" vertical="top"/>
    </xf>
    <xf numFmtId="2" fontId="54" fillId="0" borderId="31" xfId="0" applyNumberFormat="1" applyFont="1" applyBorder="1" applyAlignment="1">
      <alignment horizontal="center" vertical="top"/>
    </xf>
    <xf numFmtId="2" fontId="54" fillId="0" borderId="36" xfId="0" applyNumberFormat="1" applyFont="1" applyBorder="1" applyAlignment="1">
      <alignment horizontal="center" vertical="top"/>
    </xf>
    <xf numFmtId="2" fontId="54" fillId="0" borderId="37" xfId="0" applyNumberFormat="1" applyFont="1" applyBorder="1" applyAlignment="1">
      <alignment horizontal="center" vertical="top"/>
    </xf>
    <xf numFmtId="1" fontId="75" fillId="0" borderId="14" xfId="0" applyNumberFormat="1" applyFont="1" applyFill="1" applyBorder="1" applyAlignment="1">
      <alignment horizontal="left" vertical="center"/>
    </xf>
    <xf numFmtId="2" fontId="75" fillId="0" borderId="14" xfId="0" applyNumberFormat="1" applyFont="1" applyFill="1" applyBorder="1" applyAlignment="1">
      <alignment horizontal="center" vertical="center"/>
    </xf>
    <xf numFmtId="2" fontId="75" fillId="0" borderId="1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2" fontId="10" fillId="0" borderId="13" xfId="149" applyNumberFormat="1" applyFont="1" applyFill="1" applyBorder="1" applyAlignment="1">
      <alignment horizontal="center"/>
    </xf>
    <xf numFmtId="2" fontId="75" fillId="0" borderId="30" xfId="0" applyNumberFormat="1" applyFont="1" applyFill="1" applyBorder="1" applyAlignment="1">
      <alignment horizontal="center"/>
    </xf>
    <xf numFmtId="4" fontId="7" fillId="0" borderId="30" xfId="0" applyNumberFormat="1" applyFont="1" applyFill="1" applyBorder="1" applyAlignment="1">
      <alignment horizontal="center"/>
    </xf>
    <xf numFmtId="2" fontId="10" fillId="0" borderId="30" xfId="149" applyNumberFormat="1" applyFont="1" applyFill="1" applyBorder="1" applyAlignment="1">
      <alignment horizontal="center"/>
    </xf>
    <xf numFmtId="2" fontId="75" fillId="0" borderId="14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/>
    </xf>
    <xf numFmtId="2" fontId="10" fillId="0" borderId="14" xfId="149" applyNumberFormat="1" applyFont="1" applyFill="1" applyBorder="1" applyAlignment="1">
      <alignment horizontal="center"/>
    </xf>
    <xf numFmtId="2" fontId="75" fillId="0" borderId="18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2" fontId="10" fillId="0" borderId="18" xfId="149" applyNumberFormat="1" applyFont="1" applyFill="1" applyBorder="1" applyAlignment="1">
      <alignment horizontal="center"/>
    </xf>
    <xf numFmtId="0" fontId="75" fillId="0" borderId="14" xfId="0" applyFont="1" applyFill="1" applyBorder="1" applyAlignment="1">
      <alignment horizontal="left" vertical="center"/>
    </xf>
    <xf numFmtId="2" fontId="7" fillId="0" borderId="14" xfId="0" applyNumberFormat="1" applyFont="1" applyFill="1" applyBorder="1" applyAlignment="1">
      <alignment horizontal="center"/>
    </xf>
    <xf numFmtId="2" fontId="7" fillId="0" borderId="14" xfId="149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7" fillId="0" borderId="18" xfId="149" applyNumberFormat="1" applyFont="1" applyFill="1" applyBorder="1" applyAlignment="1">
      <alignment horizontal="center"/>
    </xf>
    <xf numFmtId="164" fontId="7" fillId="0" borderId="14" xfId="71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164" fontId="7" fillId="0" borderId="18" xfId="71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/>
    </xf>
    <xf numFmtId="164" fontId="75" fillId="0" borderId="18" xfId="71" applyNumberFormat="1" applyFont="1" applyFill="1" applyBorder="1" applyAlignment="1">
      <alignment horizontal="center" vertical="center"/>
    </xf>
    <xf numFmtId="4" fontId="75" fillId="0" borderId="18" xfId="0" applyNumberFormat="1" applyFont="1" applyFill="1" applyBorder="1" applyAlignment="1">
      <alignment horizontal="center" vertical="center"/>
    </xf>
    <xf numFmtId="164" fontId="75" fillId="0" borderId="14" xfId="71" applyNumberFormat="1" applyFont="1" applyFill="1" applyBorder="1" applyAlignment="1">
      <alignment horizontal="center" vertical="center"/>
    </xf>
    <xf numFmtId="4" fontId="75" fillId="0" borderId="14" xfId="0" applyNumberFormat="1" applyFont="1" applyFill="1" applyBorder="1" applyAlignment="1">
      <alignment horizontal="center" vertical="center"/>
    </xf>
    <xf numFmtId="164" fontId="75" fillId="0" borderId="14" xfId="71" applyNumberFormat="1" applyFont="1" applyBorder="1" applyAlignment="1">
      <alignment horizontal="center" vertical="center"/>
    </xf>
    <xf numFmtId="4" fontId="75" fillId="0" borderId="14" xfId="0" applyNumberFormat="1" applyFont="1" applyBorder="1" applyAlignment="1">
      <alignment horizontal="center" vertical="center"/>
    </xf>
    <xf numFmtId="49" fontId="75" fillId="0" borderId="14" xfId="0" applyNumberFormat="1" applyFont="1" applyFill="1" applyBorder="1" applyAlignment="1">
      <alignment horizontal="left" vertical="center"/>
    </xf>
    <xf numFmtId="0" fontId="75" fillId="0" borderId="10" xfId="0" applyNumberFormat="1" applyFont="1" applyFill="1" applyBorder="1" applyAlignment="1">
      <alignment horizontal="center" vertical="center"/>
    </xf>
    <xf numFmtId="167" fontId="11" fillId="0" borderId="10" xfId="70" applyNumberFormat="1" applyFont="1" applyFill="1" applyBorder="1" applyAlignment="1">
      <alignment horizontal="right" vertical="center"/>
    </xf>
    <xf numFmtId="167" fontId="10" fillId="0" borderId="10" xfId="70" applyNumberFormat="1" applyFont="1" applyFill="1" applyBorder="1" applyAlignment="1">
      <alignment horizontal="right" vertical="center"/>
    </xf>
    <xf numFmtId="0" fontId="6" fillId="27" borderId="14" xfId="0" applyFont="1" applyFill="1" applyBorder="1" applyAlignment="1">
      <alignment horizontal="left" vertical="center" wrapText="1"/>
    </xf>
    <xf numFmtId="0" fontId="7" fillId="27" borderId="18" xfId="0" applyFont="1" applyFill="1" applyBorder="1" applyAlignment="1">
      <alignment horizontal="left" vertical="top" wrapText="1"/>
    </xf>
    <xf numFmtId="0" fontId="7" fillId="27" borderId="10" xfId="0" applyFont="1" applyFill="1" applyBorder="1" applyAlignment="1">
      <alignment horizontal="left" wrapText="1"/>
    </xf>
    <xf numFmtId="0" fontId="6" fillId="27" borderId="10" xfId="0" applyFont="1" applyFill="1" applyBorder="1" applyAlignment="1">
      <alignment horizontal="left" wrapText="1"/>
    </xf>
    <xf numFmtId="0" fontId="6" fillId="27" borderId="14" xfId="0" applyFont="1" applyFill="1" applyBorder="1" applyAlignment="1">
      <alignment horizontal="left" wrapText="1"/>
    </xf>
    <xf numFmtId="0" fontId="7" fillId="27" borderId="18" xfId="0" applyFont="1" applyFill="1" applyBorder="1" applyAlignment="1">
      <alignment horizontal="left" wrapText="1"/>
    </xf>
    <xf numFmtId="0" fontId="6" fillId="27" borderId="14" xfId="0" applyFont="1" applyFill="1" applyBorder="1" applyAlignment="1">
      <alignment horizontal="left" vertical="top" wrapText="1"/>
    </xf>
    <xf numFmtId="167" fontId="10" fillId="0" borderId="13" xfId="70" applyNumberFormat="1" applyFont="1" applyFill="1" applyBorder="1" applyAlignment="1">
      <alignment horizontal="right" vertical="center"/>
    </xf>
    <xf numFmtId="167" fontId="11" fillId="0" borderId="30" xfId="70" applyNumberFormat="1" applyFont="1" applyFill="1" applyBorder="1" applyAlignment="1">
      <alignment horizontal="right" vertical="center"/>
    </xf>
    <xf numFmtId="167" fontId="11" fillId="0" borderId="13" xfId="70" applyNumberFormat="1" applyFont="1" applyFill="1" applyBorder="1" applyAlignment="1">
      <alignment horizontal="right" vertical="center"/>
    </xf>
    <xf numFmtId="167" fontId="11" fillId="0" borderId="14" xfId="70" applyNumberFormat="1" applyFont="1" applyFill="1" applyBorder="1" applyAlignment="1">
      <alignment horizontal="right" vertical="center"/>
    </xf>
    <xf numFmtId="167" fontId="11" fillId="0" borderId="18" xfId="70" applyNumberFormat="1" applyFont="1" applyFill="1" applyBorder="1" applyAlignment="1">
      <alignment horizontal="right" vertical="center"/>
    </xf>
    <xf numFmtId="0" fontId="6" fillId="27" borderId="4" xfId="80" applyFont="1" applyFill="1" applyBorder="1" applyAlignment="1">
      <alignment horizontal="left" vertical="center"/>
    </xf>
    <xf numFmtId="0" fontId="6" fillId="27" borderId="20" xfId="80" applyFont="1" applyFill="1" applyBorder="1" applyAlignment="1">
      <alignment horizontal="left" vertical="center"/>
    </xf>
    <xf numFmtId="0" fontId="7" fillId="27" borderId="13" xfId="80" applyFont="1" applyFill="1" applyBorder="1" applyAlignment="1">
      <alignment horizontal="left" vertical="center" wrapText="1"/>
    </xf>
    <xf numFmtId="0" fontId="78" fillId="28" borderId="30" xfId="0" applyFont="1" applyFill="1" applyBorder="1" applyAlignment="1">
      <alignment vertical="center" wrapText="1"/>
    </xf>
    <xf numFmtId="167" fontId="10" fillId="0" borderId="30" xfId="70" applyNumberFormat="1" applyFont="1" applyFill="1" applyBorder="1" applyAlignment="1">
      <alignment horizontal="right" vertical="center"/>
    </xf>
    <xf numFmtId="43" fontId="10" fillId="0" borderId="10" xfId="70" applyNumberFormat="1" applyFont="1" applyFill="1" applyBorder="1" applyAlignment="1">
      <alignment horizontal="right" vertical="center"/>
    </xf>
    <xf numFmtId="166" fontId="7" fillId="0" borderId="12" xfId="60" applyNumberFormat="1" applyFont="1" applyFill="1" applyBorder="1" applyAlignment="1">
      <alignment horizontal="center" vertical="center"/>
    </xf>
    <xf numFmtId="1" fontId="75" fillId="27" borderId="14" xfId="84" applyNumberFormat="1" applyFont="1" applyFill="1" applyBorder="1" applyAlignment="1">
      <alignment horizontal="left" vertical="center" wrapText="1"/>
    </xf>
    <xf numFmtId="166" fontId="7" fillId="0" borderId="14" xfId="60" applyNumberFormat="1" applyFont="1" applyFill="1" applyBorder="1" applyAlignment="1">
      <alignment horizontal="center" vertical="center"/>
    </xf>
    <xf numFmtId="0" fontId="81" fillId="28" borderId="13" xfId="76" applyFont="1" applyFill="1" applyBorder="1" applyAlignment="1">
      <alignment vertical="center" wrapText="1"/>
    </xf>
    <xf numFmtId="166" fontId="7" fillId="0" borderId="20" xfId="60" applyNumberFormat="1" applyFont="1" applyFill="1" applyBorder="1" applyAlignment="1">
      <alignment horizontal="center" vertical="center"/>
    </xf>
    <xf numFmtId="166" fontId="7" fillId="0" borderId="13" xfId="60" applyNumberFormat="1" applyFont="1" applyFill="1" applyBorder="1" applyAlignment="1">
      <alignment horizontal="center" vertical="center"/>
    </xf>
    <xf numFmtId="1" fontId="78" fillId="27" borderId="30" xfId="84" applyNumberFormat="1" applyFont="1" applyFill="1" applyBorder="1" applyAlignment="1">
      <alignment horizontal="left" vertical="center" wrapText="1"/>
    </xf>
    <xf numFmtId="166" fontId="6" fillId="0" borderId="30" xfId="60" applyNumberFormat="1" applyFont="1" applyFill="1" applyBorder="1" applyAlignment="1">
      <alignment horizontal="center" vertical="center"/>
    </xf>
    <xf numFmtId="167" fontId="75" fillId="27" borderId="14" xfId="61" applyNumberFormat="1" applyFont="1" applyFill="1" applyBorder="1" applyAlignment="1">
      <alignment horizontal="center" vertical="center"/>
    </xf>
    <xf numFmtId="167" fontId="78" fillId="27" borderId="18" xfId="61" applyNumberFormat="1" applyFont="1" applyFill="1" applyBorder="1" applyAlignment="1">
      <alignment horizontal="center" vertical="center"/>
    </xf>
    <xf numFmtId="1" fontId="81" fillId="28" borderId="14" xfId="76" applyNumberFormat="1" applyFont="1" applyFill="1" applyBorder="1" applyAlignment="1">
      <alignment horizontal="left" vertical="center" wrapText="1"/>
    </xf>
    <xf numFmtId="1" fontId="85" fillId="28" borderId="18" xfId="76" applyNumberFormat="1" applyFont="1" applyFill="1" applyBorder="1" applyAlignment="1">
      <alignment horizontal="left" vertical="center" wrapText="1"/>
    </xf>
    <xf numFmtId="173" fontId="81" fillId="27" borderId="10" xfId="60" applyNumberFormat="1" applyFont="1" applyFill="1" applyBorder="1" applyAlignment="1">
      <alignment horizontal="center" vertical="center" wrapText="1"/>
    </xf>
    <xf numFmtId="173" fontId="75" fillId="27" borderId="10" xfId="60" applyNumberFormat="1" applyFont="1" applyFill="1" applyBorder="1" applyAlignment="1">
      <alignment horizontal="center" vertical="center" wrapText="1"/>
    </xf>
    <xf numFmtId="167" fontId="85" fillId="27" borderId="10" xfId="60" applyNumberFormat="1" applyFont="1" applyFill="1" applyBorder="1" applyAlignment="1">
      <alignment horizontal="center" vertical="center" wrapText="1"/>
    </xf>
    <xf numFmtId="165" fontId="7" fillId="27" borderId="10" xfId="84" applyNumberFormat="1" applyFont="1" applyFill="1" applyBorder="1" applyAlignment="1">
      <alignment horizontal="center" vertical="center"/>
    </xf>
    <xf numFmtId="165" fontId="75" fillId="27" borderId="10" xfId="84" applyNumberFormat="1" applyFont="1" applyFill="1" applyBorder="1" applyAlignment="1">
      <alignment horizontal="center" vertical="center"/>
    </xf>
    <xf numFmtId="165" fontId="7" fillId="27" borderId="10" xfId="84" applyNumberFormat="1" applyFont="1" applyFill="1" applyBorder="1" applyAlignment="1">
      <alignment horizontal="center"/>
    </xf>
    <xf numFmtId="165" fontId="75" fillId="27" borderId="10" xfId="84" applyNumberFormat="1" applyFont="1" applyFill="1" applyBorder="1" applyAlignment="1">
      <alignment horizontal="center"/>
    </xf>
    <xf numFmtId="165" fontId="7" fillId="27" borderId="14" xfId="84" applyNumberFormat="1" applyFont="1" applyFill="1" applyBorder="1" applyAlignment="1">
      <alignment horizontal="center"/>
    </xf>
    <xf numFmtId="165" fontId="75" fillId="27" borderId="14" xfId="84" applyNumberFormat="1" applyFont="1" applyFill="1" applyBorder="1" applyAlignment="1">
      <alignment horizontal="center"/>
    </xf>
    <xf numFmtId="1" fontId="78" fillId="27" borderId="18" xfId="84" applyNumberFormat="1" applyFont="1" applyFill="1" applyBorder="1" applyAlignment="1">
      <alignment horizontal="left" vertical="center" wrapText="1"/>
    </xf>
    <xf numFmtId="165" fontId="78" fillId="27" borderId="18" xfId="84" applyNumberFormat="1" applyFont="1" applyFill="1" applyBorder="1" applyAlignment="1">
      <alignment horizontal="center" vertical="center"/>
    </xf>
    <xf numFmtId="165" fontId="78" fillId="27" borderId="18" xfId="84" applyNumberFormat="1" applyFont="1" applyFill="1" applyBorder="1" applyAlignment="1">
      <alignment horizontal="center" vertical="center" wrapText="1"/>
    </xf>
    <xf numFmtId="1" fontId="7" fillId="27" borderId="14" xfId="86" applyNumberFormat="1" applyFont="1" applyFill="1" applyBorder="1" applyAlignment="1">
      <alignment horizontal="left" vertical="center"/>
    </xf>
    <xf numFmtId="166" fontId="81" fillId="28" borderId="14" xfId="76" applyNumberFormat="1" applyFont="1" applyFill="1" applyBorder="1" applyAlignment="1">
      <alignment horizontal="center" vertical="center"/>
    </xf>
    <xf numFmtId="1" fontId="6" fillId="27" borderId="18" xfId="86" applyNumberFormat="1" applyFont="1" applyFill="1" applyBorder="1" applyAlignment="1">
      <alignment horizontal="left" vertical="center"/>
    </xf>
    <xf numFmtId="166" fontId="85" fillId="28" borderId="18" xfId="76" applyNumberFormat="1" applyFont="1" applyFill="1" applyBorder="1" applyAlignment="1">
      <alignment horizontal="center" vertical="center"/>
    </xf>
    <xf numFmtId="165" fontId="75" fillId="27" borderId="14" xfId="84" applyNumberFormat="1" applyFont="1" applyFill="1" applyBorder="1" applyAlignment="1">
      <alignment horizontal="center" vertical="center"/>
    </xf>
    <xf numFmtId="165" fontId="75" fillId="27" borderId="14" xfId="84" applyNumberFormat="1" applyFont="1" applyFill="1" applyBorder="1" applyAlignment="1">
      <alignment horizontal="center" vertical="center" wrapText="1"/>
    </xf>
    <xf numFmtId="1" fontId="10" fillId="27" borderId="14" xfId="139" applyNumberFormat="1" applyFont="1" applyFill="1" applyBorder="1" applyAlignment="1">
      <alignment horizontal="left" vertical="center" wrapText="1"/>
    </xf>
    <xf numFmtId="1" fontId="78" fillId="27" borderId="18" xfId="85" applyNumberFormat="1" applyFont="1" applyFill="1" applyBorder="1" applyAlignment="1">
      <alignment horizontal="left" vertical="center" wrapText="1"/>
    </xf>
    <xf numFmtId="167" fontId="85" fillId="27" borderId="18" xfId="60" applyNumberFormat="1" applyFont="1" applyFill="1" applyBorder="1" applyAlignment="1">
      <alignment horizontal="center" vertical="center" wrapText="1"/>
    </xf>
    <xf numFmtId="175" fontId="16" fillId="0" borderId="10" xfId="131" applyNumberFormat="1" applyFont="1" applyBorder="1" applyAlignment="1">
      <alignment horizontal="center" vertical="center"/>
    </xf>
    <xf numFmtId="175" fontId="16" fillId="0" borderId="10" xfId="132" applyNumberFormat="1" applyFont="1" applyBorder="1" applyAlignment="1">
      <alignment horizontal="center" vertical="top"/>
    </xf>
    <xf numFmtId="175" fontId="16" fillId="0" borderId="10" xfId="141" applyNumberFormat="1" applyFont="1" applyBorder="1" applyAlignment="1">
      <alignment horizontal="center" vertical="top"/>
    </xf>
    <xf numFmtId="175" fontId="16" fillId="0" borderId="10" xfId="142" applyNumberFormat="1" applyFont="1" applyBorder="1" applyAlignment="1">
      <alignment horizontal="center" vertical="center"/>
    </xf>
    <xf numFmtId="175" fontId="7" fillId="0" borderId="10" xfId="142" applyNumberFormat="1" applyFont="1" applyFill="1" applyBorder="1" applyAlignment="1">
      <alignment horizontal="center" vertical="center"/>
    </xf>
    <xf numFmtId="43" fontId="81" fillId="27" borderId="10" xfId="60" applyNumberFormat="1" applyFont="1" applyFill="1" applyBorder="1" applyAlignment="1">
      <alignment horizontal="center" vertical="center" wrapText="1"/>
    </xf>
    <xf numFmtId="166" fontId="7" fillId="0" borderId="10" xfId="56" applyNumberFormat="1" applyFont="1" applyFill="1" applyBorder="1" applyAlignment="1">
      <alignment horizontal="center" vertical="center" wrapText="1"/>
    </xf>
    <xf numFmtId="166" fontId="7" fillId="0" borderId="10" xfId="56" applyNumberFormat="1" applyFont="1" applyFill="1" applyBorder="1" applyAlignment="1">
      <alignment horizontal="center" vertical="center"/>
    </xf>
    <xf numFmtId="166" fontId="7" fillId="0" borderId="10" xfId="56" quotePrefix="1" applyNumberFormat="1" applyFont="1" applyFill="1" applyBorder="1" applyAlignment="1">
      <alignment horizontal="center" vertical="center"/>
    </xf>
    <xf numFmtId="166" fontId="7" fillId="0" borderId="10" xfId="0" quotePrefix="1" applyNumberFormat="1" applyFont="1" applyFill="1" applyBorder="1" applyAlignment="1">
      <alignment horizontal="center" vertical="center"/>
    </xf>
    <xf numFmtId="43" fontId="7" fillId="0" borderId="10" xfId="56" quotePrefix="1" applyFont="1" applyFill="1" applyBorder="1" applyAlignment="1">
      <alignment horizontal="center" vertical="center"/>
    </xf>
    <xf numFmtId="174" fontId="75" fillId="0" borderId="10" xfId="0" applyNumberFormat="1" applyFont="1" applyFill="1" applyBorder="1" applyAlignment="1">
      <alignment horizontal="center" vertical="center"/>
    </xf>
    <xf numFmtId="0" fontId="119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78" fillId="0" borderId="0" xfId="0" applyNumberFormat="1" applyFont="1" applyAlignment="1">
      <alignment horizontal="center"/>
    </xf>
    <xf numFmtId="0" fontId="6" fillId="0" borderId="10" xfId="0" applyFont="1" applyFill="1" applyBorder="1"/>
    <xf numFmtId="2" fontId="78" fillId="0" borderId="10" xfId="0" applyNumberFormat="1" applyFont="1" applyFill="1" applyBorder="1" applyAlignment="1">
      <alignment horizontal="center"/>
    </xf>
    <xf numFmtId="4" fontId="78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4" fontId="10" fillId="0" borderId="10" xfId="167" applyNumberFormat="1" applyFont="1" applyBorder="1" applyAlignment="1">
      <alignment horizontal="right" vertical="center"/>
    </xf>
    <xf numFmtId="4" fontId="10" fillId="0" borderId="10" xfId="167" applyNumberFormat="1" applyFont="1" applyFill="1" applyBorder="1" applyAlignment="1">
      <alignment horizontal="right" vertical="center"/>
    </xf>
    <xf numFmtId="4" fontId="57" fillId="0" borderId="0" xfId="167" applyNumberFormat="1" applyFont="1" applyBorder="1" applyAlignment="1">
      <alignment horizontal="right" vertical="top"/>
    </xf>
    <xf numFmtId="0" fontId="119" fillId="0" borderId="0" xfId="0" applyFont="1" applyBorder="1"/>
    <xf numFmtId="3" fontId="0" fillId="0" borderId="0" xfId="0" applyNumberFormat="1" applyBorder="1"/>
    <xf numFmtId="0" fontId="92" fillId="0" borderId="0" xfId="0" applyFont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84" fontId="11" fillId="0" borderId="10" xfId="168" applyNumberFormat="1" applyFont="1" applyBorder="1" applyAlignment="1">
      <alignment horizontal="right" vertical="top"/>
    </xf>
    <xf numFmtId="3" fontId="11" fillId="0" borderId="10" xfId="168" applyNumberFormat="1" applyFont="1" applyBorder="1" applyAlignment="1">
      <alignment horizontal="right" vertical="top"/>
    </xf>
    <xf numFmtId="0" fontId="7" fillId="0" borderId="10" xfId="0" applyFont="1" applyFill="1" applyBorder="1" applyAlignment="1">
      <alignment horizontal="left"/>
    </xf>
    <xf numFmtId="184" fontId="10" fillId="0" borderId="10" xfId="168" applyNumberFormat="1" applyFont="1" applyBorder="1" applyAlignment="1">
      <alignment horizontal="right" vertical="top"/>
    </xf>
    <xf numFmtId="3" fontId="10" fillId="0" borderId="10" xfId="168" applyNumberFormat="1" applyFont="1" applyBorder="1" applyAlignment="1">
      <alignment horizontal="right" vertical="top"/>
    </xf>
    <xf numFmtId="0" fontId="9" fillId="0" borderId="0" xfId="0" applyFont="1"/>
    <xf numFmtId="0" fontId="120" fillId="27" borderId="0" xfId="52" applyFont="1" applyFill="1" applyAlignment="1" applyProtection="1">
      <alignment horizontal="center" vertical="center"/>
    </xf>
    <xf numFmtId="0" fontId="89" fillId="0" borderId="24" xfId="0" applyFont="1" applyFill="1" applyBorder="1"/>
    <xf numFmtId="0" fontId="97" fillId="0" borderId="24" xfId="0" applyFont="1" applyFill="1" applyBorder="1" applyAlignment="1">
      <alignment vertical="center"/>
    </xf>
    <xf numFmtId="0" fontId="136" fillId="0" borderId="0" xfId="0" applyFont="1" applyFill="1"/>
    <xf numFmtId="171" fontId="7" fillId="27" borderId="0" xfId="0" applyNumberFormat="1" applyFont="1" applyFill="1" applyBorder="1" applyAlignment="1" applyProtection="1">
      <alignment vertical="center"/>
    </xf>
    <xf numFmtId="0" fontId="9" fillId="27" borderId="0" xfId="0" applyFont="1" applyFill="1" applyAlignment="1"/>
    <xf numFmtId="0" fontId="9" fillId="27" borderId="0" xfId="0" applyFont="1" applyFill="1" applyBorder="1" applyAlignment="1"/>
    <xf numFmtId="171" fontId="7" fillId="27" borderId="0" xfId="0" applyNumberFormat="1" applyFont="1" applyFill="1" applyBorder="1" applyAlignment="1" applyProtection="1"/>
    <xf numFmtId="0" fontId="7" fillId="27" borderId="0" xfId="0" applyFont="1" applyFill="1" applyAlignment="1"/>
    <xf numFmtId="171" fontId="9" fillId="27" borderId="0" xfId="0" applyNumberFormat="1" applyFont="1" applyFill="1" applyBorder="1" applyAlignment="1" applyProtection="1">
      <alignment vertical="center"/>
    </xf>
    <xf numFmtId="0" fontId="79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6" fillId="27" borderId="10" xfId="0" applyFont="1" applyFill="1" applyBorder="1" applyAlignment="1">
      <alignment horizontal="center" vertical="center"/>
    </xf>
    <xf numFmtId="3" fontId="6" fillId="27" borderId="0" xfId="0" applyNumberFormat="1" applyFont="1" applyFill="1" applyBorder="1" applyAlignment="1">
      <alignment horizontal="left" wrapText="1"/>
    </xf>
    <xf numFmtId="0" fontId="7" fillId="27" borderId="10" xfId="0" applyFont="1" applyFill="1" applyBorder="1" applyAlignment="1">
      <alignment horizontal="left" vertical="center"/>
    </xf>
    <xf numFmtId="1" fontId="6" fillId="27" borderId="10" xfId="0" applyNumberFormat="1" applyFont="1" applyFill="1" applyBorder="1" applyAlignment="1">
      <alignment horizontal="center" vertical="center"/>
    </xf>
    <xf numFmtId="3" fontId="6" fillId="27" borderId="0" xfId="0" applyNumberFormat="1" applyFont="1" applyFill="1" applyBorder="1" applyAlignment="1">
      <alignment vertical="center" wrapText="1"/>
    </xf>
    <xf numFmtId="0" fontId="6" fillId="27" borderId="0" xfId="86" applyFont="1" applyFill="1" applyBorder="1" applyAlignment="1">
      <alignment horizontal="center" wrapText="1"/>
    </xf>
    <xf numFmtId="0" fontId="0" fillId="0" borderId="0" xfId="0"/>
    <xf numFmtId="0" fontId="6" fillId="0" borderId="10" xfId="0" applyFont="1" applyFill="1" applyBorder="1" applyAlignment="1">
      <alignment horizontal="center" vertical="center"/>
    </xf>
    <xf numFmtId="0" fontId="85" fillId="28" borderId="10" xfId="76" applyFont="1" applyFill="1" applyBorder="1" applyAlignment="1">
      <alignment horizontal="center" vertical="center" wrapText="1"/>
    </xf>
    <xf numFmtId="0" fontId="6" fillId="27" borderId="0" xfId="84" applyFont="1" applyFill="1" applyBorder="1" applyAlignment="1">
      <alignment horizontal="center" wrapText="1"/>
    </xf>
    <xf numFmtId="0" fontId="85" fillId="28" borderId="14" xfId="76" applyFont="1" applyFill="1" applyBorder="1" applyAlignment="1">
      <alignment horizontal="center" vertical="center" wrapText="1"/>
    </xf>
    <xf numFmtId="0" fontId="85" fillId="28" borderId="12" xfId="76" applyFont="1" applyFill="1" applyBorder="1" applyAlignment="1">
      <alignment horizontal="center" vertical="center" wrapText="1"/>
    </xf>
    <xf numFmtId="0" fontId="6" fillId="28" borderId="10" xfId="76" applyFont="1" applyFill="1" applyBorder="1" applyAlignment="1">
      <alignment horizontal="center" vertical="center" wrapText="1"/>
    </xf>
    <xf numFmtId="0" fontId="6" fillId="27" borderId="0" xfId="85" applyFont="1" applyFill="1" applyBorder="1" applyAlignment="1">
      <alignment horizontal="center" vertical="center" wrapText="1"/>
    </xf>
    <xf numFmtId="0" fontId="6" fillId="27" borderId="0" xfId="84" applyFont="1" applyFill="1" applyBorder="1" applyAlignment="1">
      <alignment horizontal="center" vertical="center"/>
    </xf>
    <xf numFmtId="0" fontId="78" fillId="0" borderId="0" xfId="0" applyFont="1" applyAlignment="1">
      <alignment horizont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92" fillId="0" borderId="0" xfId="0" applyFont="1" applyFill="1"/>
    <xf numFmtId="0" fontId="6" fillId="27" borderId="0" xfId="0" applyFont="1" applyFill="1" applyAlignment="1">
      <alignment vertical="center" wrapText="1"/>
    </xf>
    <xf numFmtId="0" fontId="114" fillId="27" borderId="0" xfId="84" applyFont="1" applyFill="1" applyBorder="1" applyAlignment="1">
      <alignment vertical="center" wrapText="1"/>
    </xf>
    <xf numFmtId="0" fontId="6" fillId="0" borderId="0" xfId="76" applyFont="1" applyFill="1" applyBorder="1" applyAlignment="1"/>
    <xf numFmtId="0" fontId="78" fillId="0" borderId="10" xfId="0" applyFont="1" applyFill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167" fontId="11" fillId="0" borderId="0" xfId="56" applyNumberFormat="1" applyFont="1" applyBorder="1" applyAlignment="1">
      <alignment horizontal="center" vertical="center"/>
    </xf>
    <xf numFmtId="1" fontId="78" fillId="0" borderId="10" xfId="0" applyNumberFormat="1" applyFont="1" applyFill="1" applyBorder="1" applyAlignment="1">
      <alignment horizontal="center" vertical="center" wrapText="1"/>
    </xf>
    <xf numFmtId="166" fontId="81" fillId="28" borderId="22" xfId="76" applyNumberFormat="1" applyFont="1" applyFill="1" applyBorder="1" applyAlignment="1">
      <alignment horizontal="center" vertical="center"/>
    </xf>
    <xf numFmtId="0" fontId="110" fillId="0" borderId="0" xfId="52" applyFont="1" applyFill="1" applyBorder="1" applyAlignment="1" applyProtection="1">
      <alignment horizontal="center" vertical="center"/>
    </xf>
    <xf numFmtId="167" fontId="7" fillId="27" borderId="0" xfId="92" applyNumberFormat="1" applyFont="1" applyFill="1"/>
    <xf numFmtId="0" fontId="6" fillId="27" borderId="0" xfId="76" applyFont="1" applyFill="1" applyBorder="1" applyAlignment="1"/>
    <xf numFmtId="0" fontId="6" fillId="27" borderId="0" xfId="84" applyFont="1" applyFill="1" applyBorder="1" applyAlignment="1">
      <alignment wrapText="1"/>
    </xf>
    <xf numFmtId="0" fontId="78" fillId="0" borderId="0" xfId="0" applyFont="1" applyAlignment="1"/>
    <xf numFmtId="166" fontId="85" fillId="28" borderId="13" xfId="76" applyNumberFormat="1" applyFont="1" applyFill="1" applyBorder="1" applyAlignment="1">
      <alignment horizontal="center" vertical="center"/>
    </xf>
    <xf numFmtId="1" fontId="75" fillId="27" borderId="14" xfId="85" applyNumberFormat="1" applyFont="1" applyFill="1" applyBorder="1" applyAlignment="1">
      <alignment horizontal="left" vertical="center" wrapText="1"/>
    </xf>
    <xf numFmtId="173" fontId="75" fillId="27" borderId="14" xfId="59" applyNumberFormat="1" applyFont="1" applyFill="1" applyBorder="1"/>
    <xf numFmtId="0" fontId="9" fillId="27" borderId="0" xfId="92" applyFont="1" applyFill="1" applyAlignment="1">
      <alignment horizontal="left" vertical="center" indent="4"/>
    </xf>
    <xf numFmtId="0" fontId="79" fillId="27" borderId="0" xfId="84" applyFont="1" applyFill="1" applyAlignment="1">
      <alignment horizontal="left" vertical="center"/>
    </xf>
    <xf numFmtId="167" fontId="10" fillId="27" borderId="10" xfId="56" applyNumberFormat="1" applyFont="1" applyFill="1" applyBorder="1" applyAlignment="1">
      <alignment horizontal="right" vertical="center" wrapText="1"/>
    </xf>
    <xf numFmtId="167" fontId="75" fillId="27" borderId="10" xfId="56" applyNumberFormat="1" applyFont="1" applyFill="1" applyBorder="1" applyAlignment="1">
      <alignment horizontal="right" vertical="center" wrapText="1"/>
    </xf>
    <xf numFmtId="167" fontId="10" fillId="27" borderId="14" xfId="56" applyNumberFormat="1" applyFont="1" applyFill="1" applyBorder="1" applyAlignment="1">
      <alignment horizontal="right" vertical="center" wrapText="1"/>
    </xf>
    <xf numFmtId="167" fontId="78" fillId="27" borderId="18" xfId="56" applyNumberFormat="1" applyFont="1" applyFill="1" applyBorder="1" applyAlignment="1">
      <alignment horizontal="right" vertical="center" wrapText="1"/>
    </xf>
    <xf numFmtId="167" fontId="7" fillId="28" borderId="10" xfId="56" applyNumberFormat="1" applyFont="1" applyFill="1" applyBorder="1" applyAlignment="1">
      <alignment horizontal="right" vertical="center" wrapText="1"/>
    </xf>
    <xf numFmtId="0" fontId="9" fillId="27" borderId="0" xfId="85" applyFont="1" applyFill="1" applyAlignment="1">
      <alignment horizontal="left" vertical="top" indent="4"/>
    </xf>
    <xf numFmtId="0" fontId="7" fillId="27" borderId="0" xfId="92" applyFont="1" applyFill="1" applyAlignment="1">
      <alignment horizontal="left" indent="4"/>
    </xf>
    <xf numFmtId="0" fontId="7" fillId="27" borderId="0" xfId="85" applyFont="1" applyFill="1" applyBorder="1" applyAlignment="1">
      <alignment horizontal="left" wrapText="1" indent="4"/>
    </xf>
    <xf numFmtId="0" fontId="75" fillId="27" borderId="0" xfId="85" applyFont="1" applyFill="1" applyAlignment="1">
      <alignment horizontal="left" indent="4"/>
    </xf>
    <xf numFmtId="0" fontId="6" fillId="0" borderId="10" xfId="76" applyFont="1" applyFill="1" applyBorder="1" applyAlignment="1">
      <alignment horizontal="center" vertical="center"/>
    </xf>
    <xf numFmtId="0" fontId="6" fillId="27" borderId="0" xfId="76" applyFont="1" applyFill="1" applyBorder="1" applyAlignment="1">
      <alignment horizontal="center"/>
    </xf>
    <xf numFmtId="0" fontId="78" fillId="0" borderId="10" xfId="120" applyFont="1" applyFill="1" applyBorder="1" applyAlignment="1">
      <alignment horizontal="center" vertical="center" wrapText="1"/>
    </xf>
    <xf numFmtId="0" fontId="78" fillId="27" borderId="0" xfId="120" applyFont="1" applyFill="1" applyBorder="1" applyAlignment="1">
      <alignment horizontal="center" vertical="center"/>
    </xf>
    <xf numFmtId="0" fontId="6" fillId="27" borderId="0" xfId="76" applyFont="1" applyFill="1" applyAlignment="1">
      <alignment horizontal="center" vertical="center"/>
    </xf>
    <xf numFmtId="0" fontId="75" fillId="0" borderId="0" xfId="0" applyFont="1" applyBorder="1" applyAlignment="1">
      <alignment vertical="center" wrapText="1"/>
    </xf>
    <xf numFmtId="0" fontId="75" fillId="0" borderId="0" xfId="0" applyFont="1" applyAlignment="1">
      <alignment vertical="center" wrapText="1"/>
    </xf>
    <xf numFmtId="2" fontId="75" fillId="0" borderId="0" xfId="0" applyNumberFormat="1" applyFont="1" applyBorder="1" applyAlignment="1">
      <alignment vertical="center"/>
    </xf>
    <xf numFmtId="1" fontId="10" fillId="0" borderId="10" xfId="132" applyNumberFormat="1" applyFont="1" applyBorder="1" applyAlignment="1">
      <alignment horizontal="center" vertical="center" wrapText="1"/>
    </xf>
    <xf numFmtId="1" fontId="10" fillId="0" borderId="10" xfId="132" applyNumberFormat="1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vertical="center"/>
    </xf>
    <xf numFmtId="174" fontId="75" fillId="0" borderId="10" xfId="0" applyNumberFormat="1" applyFont="1" applyFill="1" applyBorder="1" applyAlignment="1">
      <alignment horizontal="right" vertical="center" indent="3"/>
    </xf>
    <xf numFmtId="0" fontId="90" fillId="0" borderId="0" xfId="0" applyFont="1" applyAlignment="1">
      <alignment horizontal="left" vertical="center"/>
    </xf>
    <xf numFmtId="174" fontId="75" fillId="0" borderId="10" xfId="0" applyNumberFormat="1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2" fontId="90" fillId="0" borderId="0" xfId="0" applyNumberFormat="1" applyFont="1" applyBorder="1" applyAlignment="1">
      <alignment horizontal="center" vertical="center"/>
    </xf>
    <xf numFmtId="166" fontId="90" fillId="0" borderId="0" xfId="0" applyNumberFormat="1" applyFont="1" applyBorder="1" applyAlignment="1">
      <alignment horizontal="center" vertical="center"/>
    </xf>
    <xf numFmtId="0" fontId="75" fillId="0" borderId="10" xfId="0" applyNumberFormat="1" applyFont="1" applyFill="1" applyBorder="1" applyAlignment="1">
      <alignment horizontal="center" vertical="center" wrapText="1"/>
    </xf>
    <xf numFmtId="167" fontId="68" fillId="0" borderId="0" xfId="56" applyNumberFormat="1" applyFont="1" applyBorder="1" applyAlignment="1">
      <alignment vertical="center" wrapText="1"/>
    </xf>
    <xf numFmtId="0" fontId="74" fillId="0" borderId="0" xfId="0" applyFont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43" fontId="90" fillId="0" borderId="0" xfId="0" applyNumberFormat="1" applyFont="1" applyFill="1" applyBorder="1" applyAlignment="1">
      <alignment vertical="center"/>
    </xf>
    <xf numFmtId="43" fontId="90" fillId="0" borderId="0" xfId="0" applyNumberFormat="1" applyFont="1" applyAlignment="1">
      <alignment vertical="center"/>
    </xf>
    <xf numFmtId="43" fontId="75" fillId="0" borderId="0" xfId="56" applyFont="1" applyFill="1" applyBorder="1"/>
    <xf numFmtId="171" fontId="6" fillId="0" borderId="10" xfId="0" applyNumberFormat="1" applyFont="1" applyFill="1" applyBorder="1" applyAlignment="1" applyProtection="1">
      <alignment horizontal="right" vertical="center" indent="4"/>
    </xf>
    <xf numFmtId="166" fontId="78" fillId="0" borderId="10" xfId="0" applyNumberFormat="1" applyFont="1" applyFill="1" applyBorder="1" applyAlignment="1">
      <alignment horizontal="right" vertical="center" indent="4"/>
    </xf>
    <xf numFmtId="171" fontId="7" fillId="0" borderId="10" xfId="0" applyNumberFormat="1" applyFont="1" applyFill="1" applyBorder="1" applyAlignment="1" applyProtection="1">
      <alignment horizontal="right" vertical="center" indent="4"/>
    </xf>
    <xf numFmtId="166" fontId="75" fillId="0" borderId="10" xfId="0" applyNumberFormat="1" applyFont="1" applyFill="1" applyBorder="1" applyAlignment="1">
      <alignment horizontal="right" vertical="center" indent="4"/>
    </xf>
    <xf numFmtId="167" fontId="139" fillId="0" borderId="0" xfId="56" applyNumberFormat="1" applyFont="1" applyFill="1" applyBorder="1" applyAlignment="1">
      <alignment vertical="center"/>
    </xf>
    <xf numFmtId="171" fontId="6" fillId="0" borderId="10" xfId="0" applyNumberFormat="1" applyFont="1" applyFill="1" applyBorder="1" applyAlignment="1" applyProtection="1">
      <alignment horizontal="right" vertical="center" indent="1"/>
    </xf>
    <xf numFmtId="171" fontId="7" fillId="0" borderId="10" xfId="0" applyNumberFormat="1" applyFont="1" applyFill="1" applyBorder="1" applyAlignment="1" applyProtection="1">
      <alignment horizontal="right" vertical="center" indent="1"/>
    </xf>
    <xf numFmtId="166" fontId="75" fillId="0" borderId="0" xfId="0" applyNumberFormat="1" applyFont="1" applyAlignment="1">
      <alignment vertical="center"/>
    </xf>
    <xf numFmtId="166" fontId="78" fillId="0" borderId="10" xfId="0" applyNumberFormat="1" applyFont="1" applyFill="1" applyBorder="1" applyAlignment="1">
      <alignment horizontal="right" vertical="center" wrapText="1" indent="1"/>
    </xf>
    <xf numFmtId="171" fontId="75" fillId="0" borderId="10" xfId="0" applyNumberFormat="1" applyFont="1" applyFill="1" applyBorder="1" applyAlignment="1">
      <alignment horizontal="right" vertical="center" wrapText="1" indent="1"/>
    </xf>
    <xf numFmtId="171" fontId="75" fillId="0" borderId="10" xfId="0" applyNumberFormat="1" applyFont="1" applyBorder="1" applyAlignment="1">
      <alignment horizontal="right" vertical="center" indent="1"/>
    </xf>
    <xf numFmtId="166" fontId="78" fillId="0" borderId="10" xfId="0" applyNumberFormat="1" applyFont="1" applyBorder="1" applyAlignment="1">
      <alignment horizontal="right" vertical="center" wrapText="1" indent="1"/>
    </xf>
    <xf numFmtId="0" fontId="75" fillId="0" borderId="0" xfId="0" applyNumberFormat="1" applyFont="1"/>
    <xf numFmtId="0" fontId="75" fillId="0" borderId="0" xfId="0" applyNumberFormat="1" applyFont="1" applyAlignment="1">
      <alignment wrapText="1"/>
    </xf>
    <xf numFmtId="0" fontId="75" fillId="0" borderId="0" xfId="0" applyFont="1" applyAlignment="1">
      <alignment wrapText="1"/>
    </xf>
    <xf numFmtId="172" fontId="75" fillId="0" borderId="0" xfId="0" applyNumberFormat="1" applyFont="1"/>
    <xf numFmtId="0" fontId="79" fillId="0" borderId="0" xfId="0" applyFont="1" applyAlignment="1">
      <alignment horizontal="left" vertical="center" wrapText="1" indent="1"/>
    </xf>
    <xf numFmtId="0" fontId="90" fillId="0" borderId="0" xfId="0" applyFont="1" applyAlignment="1">
      <alignment horizontal="left" indent="5"/>
    </xf>
    <xf numFmtId="176" fontId="75" fillId="0" borderId="0" xfId="0" applyNumberFormat="1" applyFont="1"/>
    <xf numFmtId="0" fontId="90" fillId="0" borderId="0" xfId="0" applyFont="1" applyAlignment="1">
      <alignment horizontal="left" vertical="center" indent="6"/>
    </xf>
    <xf numFmtId="0" fontId="90" fillId="0" borderId="0" xfId="0" applyFont="1" applyAlignment="1">
      <alignment horizontal="left" vertical="center" wrapText="1"/>
    </xf>
    <xf numFmtId="0" fontId="90" fillId="0" borderId="0" xfId="0" applyFont="1" applyAlignment="1">
      <alignment horizontal="left" indent="4"/>
    </xf>
    <xf numFmtId="172" fontId="75" fillId="0" borderId="10" xfId="0" applyNumberFormat="1" applyFont="1" applyFill="1" applyBorder="1" applyAlignment="1">
      <alignment horizontal="center"/>
    </xf>
    <xf numFmtId="172" fontId="75" fillId="0" borderId="10" xfId="0" applyNumberFormat="1" applyFont="1" applyBorder="1" applyAlignment="1">
      <alignment horizontal="center"/>
    </xf>
    <xf numFmtId="172" fontId="7" fillId="0" borderId="10" xfId="0" applyNumberFormat="1" applyFont="1" applyFill="1" applyBorder="1" applyAlignment="1">
      <alignment horizontal="center"/>
    </xf>
    <xf numFmtId="166" fontId="7" fillId="0" borderId="10" xfId="56" applyNumberFormat="1" applyFont="1" applyFill="1" applyBorder="1" applyAlignment="1">
      <alignment horizontal="right" vertical="center" wrapText="1" indent="3"/>
    </xf>
    <xf numFmtId="166" fontId="7" fillId="0" borderId="10" xfId="0" applyNumberFormat="1" applyFont="1" applyFill="1" applyBorder="1" applyAlignment="1">
      <alignment horizontal="right" vertical="center" indent="3"/>
    </xf>
    <xf numFmtId="166" fontId="7" fillId="0" borderId="10" xfId="56" applyNumberFormat="1" applyFont="1" applyFill="1" applyBorder="1" applyAlignment="1">
      <alignment horizontal="right" vertical="center" indent="3"/>
    </xf>
    <xf numFmtId="166" fontId="7" fillId="0" borderId="10" xfId="56" quotePrefix="1" applyNumberFormat="1" applyFont="1" applyFill="1" applyBorder="1" applyAlignment="1">
      <alignment horizontal="right" vertical="center" indent="3"/>
    </xf>
    <xf numFmtId="166" fontId="7" fillId="0" borderId="10" xfId="0" quotePrefix="1" applyNumberFormat="1" applyFont="1" applyFill="1" applyBorder="1" applyAlignment="1">
      <alignment horizontal="right" vertical="center" indent="3"/>
    </xf>
    <xf numFmtId="43" fontId="7" fillId="0" borderId="10" xfId="56" quotePrefix="1" applyFont="1" applyFill="1" applyBorder="1" applyAlignment="1">
      <alignment horizontal="right" vertical="center" indent="3"/>
    </xf>
    <xf numFmtId="166" fontId="7" fillId="0" borderId="10" xfId="56" applyNumberFormat="1" applyFont="1" applyFill="1" applyBorder="1" applyAlignment="1">
      <alignment horizontal="right" vertical="center" wrapText="1" indent="2"/>
    </xf>
    <xf numFmtId="166" fontId="7" fillId="0" borderId="10" xfId="56" applyNumberFormat="1" applyFont="1" applyFill="1" applyBorder="1" applyAlignment="1">
      <alignment horizontal="right" vertical="center" indent="2"/>
    </xf>
    <xf numFmtId="166" fontId="7" fillId="0" borderId="10" xfId="56" quotePrefix="1" applyNumberFormat="1" applyFont="1" applyFill="1" applyBorder="1" applyAlignment="1">
      <alignment horizontal="right" vertical="center" indent="2"/>
    </xf>
    <xf numFmtId="166" fontId="7" fillId="0" borderId="10" xfId="0" applyNumberFormat="1" applyFont="1" applyFill="1" applyBorder="1" applyAlignment="1">
      <alignment horizontal="right" vertical="center" indent="2"/>
    </xf>
    <xf numFmtId="166" fontId="7" fillId="0" borderId="10" xfId="0" quotePrefix="1" applyNumberFormat="1" applyFont="1" applyFill="1" applyBorder="1" applyAlignment="1">
      <alignment horizontal="right" vertical="center" indent="2"/>
    </xf>
    <xf numFmtId="43" fontId="7" fillId="0" borderId="10" xfId="56" quotePrefix="1" applyFont="1" applyFill="1" applyBorder="1" applyAlignment="1">
      <alignment horizontal="right" vertical="center" indent="2"/>
    </xf>
    <xf numFmtId="2" fontId="7" fillId="0" borderId="10" xfId="56" quotePrefix="1" applyNumberFormat="1" applyFont="1" applyFill="1" applyBorder="1" applyAlignment="1">
      <alignment horizontal="right" vertical="center" indent="2"/>
    </xf>
    <xf numFmtId="0" fontId="10" fillId="0" borderId="0" xfId="132" applyFont="1" applyBorder="1" applyAlignment="1">
      <alignment horizontal="left" vertical="center"/>
    </xf>
    <xf numFmtId="166" fontId="7" fillId="0" borderId="0" xfId="0" quotePrefix="1" applyNumberFormat="1" applyFont="1" applyFill="1" applyBorder="1" applyAlignment="1">
      <alignment horizontal="center" vertical="center"/>
    </xf>
    <xf numFmtId="166" fontId="7" fillId="0" borderId="0" xfId="56" applyNumberFormat="1" applyFont="1" applyFill="1" applyBorder="1" applyAlignment="1">
      <alignment horizontal="center" vertical="center" wrapText="1"/>
    </xf>
    <xf numFmtId="43" fontId="7" fillId="0" borderId="0" xfId="56" quotePrefix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10" fillId="0" borderId="14" xfId="132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2" fontId="75" fillId="0" borderId="10" xfId="0" applyNumberFormat="1" applyFont="1" applyFill="1" applyBorder="1" applyAlignment="1">
      <alignment horizontal="right" vertical="center" indent="3"/>
    </xf>
    <xf numFmtId="174" fontId="7" fillId="0" borderId="0" xfId="0" applyNumberFormat="1" applyFont="1" applyFill="1" applyBorder="1" applyAlignment="1">
      <alignment horizontal="center" vertical="center"/>
    </xf>
    <xf numFmtId="174" fontId="7" fillId="0" borderId="10" xfId="56" applyNumberFormat="1" applyFont="1" applyFill="1" applyBorder="1" applyAlignment="1">
      <alignment horizontal="right" vertical="center" wrapText="1" indent="3"/>
    </xf>
    <xf numFmtId="174" fontId="7" fillId="0" borderId="10" xfId="0" applyNumberFormat="1" applyFont="1" applyFill="1" applyBorder="1" applyAlignment="1">
      <alignment horizontal="right" vertical="center" indent="3"/>
    </xf>
    <xf numFmtId="174" fontId="7" fillId="0" borderId="10" xfId="56" applyNumberFormat="1" applyFont="1" applyFill="1" applyBorder="1" applyAlignment="1">
      <alignment horizontal="right" vertical="center" indent="3"/>
    </xf>
    <xf numFmtId="174" fontId="7" fillId="0" borderId="10" xfId="56" quotePrefix="1" applyNumberFormat="1" applyFont="1" applyFill="1" applyBorder="1" applyAlignment="1">
      <alignment horizontal="right" vertical="center" indent="3"/>
    </xf>
    <xf numFmtId="0" fontId="75" fillId="0" borderId="10" xfId="0" applyFont="1" applyFill="1" applyBorder="1" applyAlignment="1">
      <alignment horizontal="right" vertical="center" indent="3"/>
    </xf>
    <xf numFmtId="0" fontId="28" fillId="0" borderId="0" xfId="96" applyFont="1" applyFill="1" applyBorder="1" applyAlignment="1">
      <alignment horizontal="left" vertical="center" wrapText="1"/>
    </xf>
    <xf numFmtId="0" fontId="28" fillId="0" borderId="0" xfId="96" applyFont="1" applyFill="1" applyBorder="1" applyAlignment="1">
      <alignment horizontal="left" vertical="center"/>
    </xf>
    <xf numFmtId="0" fontId="75" fillId="28" borderId="10" xfId="0" applyFont="1" applyFill="1" applyBorder="1" applyAlignment="1">
      <alignment horizontal="left" vertical="center"/>
    </xf>
    <xf numFmtId="0" fontId="78" fillId="28" borderId="10" xfId="0" applyFont="1" applyFill="1" applyBorder="1" applyAlignment="1">
      <alignment horizontal="left" vertical="center"/>
    </xf>
    <xf numFmtId="0" fontId="78" fillId="28" borderId="18" xfId="0" applyFont="1" applyFill="1" applyBorder="1" applyAlignment="1">
      <alignment horizontal="left" vertical="center"/>
    </xf>
    <xf numFmtId="0" fontId="75" fillId="28" borderId="10" xfId="0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Border="1" applyAlignment="1">
      <alignment vertical="top"/>
    </xf>
    <xf numFmtId="3" fontId="10" fillId="0" borderId="0" xfId="120" applyNumberFormat="1" applyFont="1" applyFill="1" applyBorder="1" applyAlignment="1">
      <alignment horizontal="left" vertical="center"/>
    </xf>
    <xf numFmtId="3" fontId="12" fillId="27" borderId="0" xfId="92" applyNumberFormat="1" applyFont="1" applyFill="1" applyBorder="1" applyAlignment="1">
      <alignment horizontal="left" vertical="center"/>
    </xf>
    <xf numFmtId="0" fontId="78" fillId="27" borderId="21" xfId="120" applyFont="1" applyFill="1" applyBorder="1" applyAlignment="1">
      <alignment horizontal="center" vertical="center"/>
    </xf>
    <xf numFmtId="0" fontId="78" fillId="27" borderId="0" xfId="120" applyFont="1" applyFill="1" applyBorder="1" applyAlignment="1">
      <alignment vertical="center"/>
    </xf>
    <xf numFmtId="4" fontId="6" fillId="27" borderId="0" xfId="76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7" borderId="10" xfId="0" applyFont="1" applyFill="1" applyBorder="1" applyAlignment="1">
      <alignment horizontal="center" vertical="center" wrapText="1"/>
    </xf>
    <xf numFmtId="0" fontId="1" fillId="0" borderId="0" xfId="96" applyFont="1" applyFill="1" applyBorder="1" applyAlignment="1">
      <alignment vertical="center"/>
    </xf>
    <xf numFmtId="0" fontId="140" fillId="27" borderId="0" xfId="52" applyFont="1" applyFill="1" applyAlignment="1" applyProtection="1">
      <alignment horizontal="center" vertical="center"/>
    </xf>
    <xf numFmtId="0" fontId="22" fillId="0" borderId="10" xfId="96" applyFont="1" applyFill="1" applyBorder="1" applyAlignment="1">
      <alignment horizontal="center" vertical="center" wrapText="1"/>
    </xf>
    <xf numFmtId="0" fontId="22" fillId="0" borderId="0" xfId="96" applyFont="1" applyFill="1" applyBorder="1" applyAlignment="1">
      <alignment horizontal="center" vertical="center"/>
    </xf>
    <xf numFmtId="4" fontId="7" fillId="0" borderId="0" xfId="96" applyNumberFormat="1" applyFont="1" applyFill="1" applyBorder="1" applyAlignment="1">
      <alignment vertical="center"/>
    </xf>
    <xf numFmtId="2" fontId="7" fillId="0" borderId="0" xfId="96" applyNumberFormat="1" applyFont="1" applyFill="1" applyBorder="1" applyAlignment="1">
      <alignment vertical="center"/>
    </xf>
    <xf numFmtId="2" fontId="7" fillId="0" borderId="25" xfId="96" applyNumberFormat="1" applyFont="1" applyFill="1" applyBorder="1" applyAlignment="1">
      <alignment horizontal="center" vertical="center"/>
    </xf>
    <xf numFmtId="166" fontId="7" fillId="0" borderId="25" xfId="96" applyNumberFormat="1" applyFont="1" applyFill="1" applyBorder="1" applyAlignment="1">
      <alignment horizontal="center" vertical="center"/>
    </xf>
    <xf numFmtId="39" fontId="7" fillId="27" borderId="0" xfId="56" applyNumberFormat="1" applyFont="1" applyFill="1" applyBorder="1" applyAlignment="1">
      <alignment vertical="center"/>
    </xf>
    <xf numFmtId="168" fontId="7" fillId="27" borderId="0" xfId="149" applyNumberFormat="1" applyFont="1" applyFill="1" applyBorder="1" applyAlignment="1">
      <alignment vertical="center"/>
    </xf>
    <xf numFmtId="0" fontId="28" fillId="0" borderId="0" xfId="96" applyFont="1" applyFill="1" applyBorder="1" applyAlignment="1">
      <alignment vertical="center" wrapText="1"/>
    </xf>
    <xf numFmtId="0" fontId="7" fillId="0" borderId="0" xfId="96" applyFont="1" applyFill="1" applyBorder="1" applyAlignment="1">
      <alignment horizontal="left" vertical="center" indent="3"/>
    </xf>
    <xf numFmtId="0" fontId="7" fillId="0" borderId="0" xfId="96" applyFont="1" applyFill="1" applyBorder="1" applyAlignment="1">
      <alignment horizontal="left" vertical="top" indent="3"/>
    </xf>
    <xf numFmtId="0" fontId="75" fillId="0" borderId="0" xfId="0" applyFont="1" applyBorder="1" applyAlignment="1">
      <alignment horizontal="center"/>
    </xf>
    <xf numFmtId="0" fontId="90" fillId="0" borderId="0" xfId="0" applyFont="1" applyBorder="1"/>
    <xf numFmtId="2" fontId="91" fillId="0" borderId="10" xfId="0" applyNumberFormat="1" applyFont="1" applyFill="1" applyBorder="1" applyAlignment="1">
      <alignment horizontal="center" vertical="center"/>
    </xf>
    <xf numFmtId="0" fontId="90" fillId="0" borderId="0" xfId="0" applyFont="1" applyBorder="1" applyAlignment="1">
      <alignment vertical="center" wrapText="1"/>
    </xf>
    <xf numFmtId="4" fontId="75" fillId="0" borderId="0" xfId="0" applyNumberFormat="1" applyFont="1" applyBorder="1"/>
    <xf numFmtId="0" fontId="75" fillId="0" borderId="10" xfId="0" applyFont="1" applyFill="1" applyBorder="1" applyAlignment="1">
      <alignment horizontal="left"/>
    </xf>
    <xf numFmtId="167" fontId="6" fillId="27" borderId="13" xfId="64" applyNumberFormat="1" applyFont="1" applyFill="1" applyBorder="1" applyAlignment="1">
      <alignment horizontal="right" vertical="center"/>
    </xf>
    <xf numFmtId="167" fontId="6" fillId="27" borderId="25" xfId="64" applyNumberFormat="1" applyFont="1" applyFill="1" applyBorder="1" applyAlignment="1">
      <alignment horizontal="right" vertical="center"/>
    </xf>
    <xf numFmtId="2" fontId="78" fillId="0" borderId="13" xfId="0" applyNumberFormat="1" applyFont="1" applyFill="1" applyBorder="1" applyAlignment="1">
      <alignment horizontal="center" vertical="center"/>
    </xf>
    <xf numFmtId="0" fontId="75" fillId="0" borderId="0" xfId="0" applyFont="1" applyBorder="1" applyAlignment="1">
      <alignment horizontal="left" vertical="center" indent="3"/>
    </xf>
    <xf numFmtId="0" fontId="75" fillId="0" borderId="0" xfId="0" applyFont="1" applyBorder="1" applyAlignment="1">
      <alignment horizontal="center" vertical="center"/>
    </xf>
    <xf numFmtId="0" fontId="1" fillId="0" borderId="0" xfId="0" applyFont="1" applyFill="1"/>
    <xf numFmtId="0" fontId="91" fillId="0" borderId="0" xfId="0" applyFont="1" applyFill="1" applyBorder="1" applyAlignment="1">
      <alignment vertical="center"/>
    </xf>
    <xf numFmtId="0" fontId="91" fillId="0" borderId="10" xfId="0" applyFont="1" applyFill="1" applyBorder="1" applyAlignment="1">
      <alignment horizontal="center" vertical="center" wrapText="1"/>
    </xf>
    <xf numFmtId="183" fontId="68" fillId="0" borderId="0" xfId="131" applyNumberFormat="1" applyFont="1" applyBorder="1" applyAlignment="1">
      <alignment horizontal="center" vertical="top"/>
    </xf>
    <xf numFmtId="0" fontId="87" fillId="0" borderId="0" xfId="0" applyFont="1" applyFill="1" applyBorder="1"/>
    <xf numFmtId="49" fontId="142" fillId="0" borderId="0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8" fillId="0" borderId="10" xfId="0" applyFont="1" applyFill="1" applyBorder="1" applyAlignment="1">
      <alignment horizontal="center" vertical="center" wrapText="1"/>
    </xf>
    <xf numFmtId="0" fontId="6" fillId="27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90" fillId="27" borderId="0" xfId="0" applyFont="1" applyFill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2" fillId="27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7" borderId="0" xfId="0" applyFont="1" applyFill="1" applyBorder="1" applyAlignment="1">
      <alignment horizontal="center" vertical="center"/>
    </xf>
    <xf numFmtId="168" fontId="1" fillId="0" borderId="0" xfId="149" applyNumberFormat="1" applyFont="1" applyBorder="1" applyAlignment="1">
      <alignment horizontal="right" vertical="center"/>
    </xf>
    <xf numFmtId="0" fontId="7" fillId="0" borderId="0" xfId="96" applyFont="1" applyFill="1" applyAlignment="1">
      <alignment vertical="center"/>
    </xf>
    <xf numFmtId="0" fontId="9" fillId="0" borderId="0" xfId="0" applyFont="1" applyBorder="1"/>
    <xf numFmtId="166" fontId="9" fillId="0" borderId="0" xfId="0" applyNumberFormat="1" applyFont="1"/>
    <xf numFmtId="0" fontId="1" fillId="27" borderId="0" xfId="0" applyFont="1" applyFill="1" applyAlignment="1">
      <alignment vertical="center"/>
    </xf>
    <xf numFmtId="0" fontId="20" fillId="27" borderId="0" xfId="0" applyFont="1" applyFill="1" applyBorder="1" applyAlignment="1">
      <alignment vertical="center"/>
    </xf>
    <xf numFmtId="0" fontId="20" fillId="27" borderId="0" xfId="0" applyFont="1" applyFill="1" applyAlignment="1">
      <alignment vertical="center"/>
    </xf>
    <xf numFmtId="177" fontId="9" fillId="27" borderId="0" xfId="0" applyNumberFormat="1" applyFont="1" applyFill="1" applyAlignment="1">
      <alignment vertical="center"/>
    </xf>
    <xf numFmtId="0" fontId="9" fillId="27" borderId="0" xfId="0" applyFont="1" applyFill="1" applyAlignment="1">
      <alignment horizontal="left" vertical="center" indent="1"/>
    </xf>
    <xf numFmtId="166" fontId="2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168" fontId="9" fillId="0" borderId="0" xfId="149" applyNumberFormat="1" applyFont="1" applyFill="1" applyBorder="1" applyAlignment="1" applyProtection="1">
      <alignment horizontal="left" vertical="center"/>
    </xf>
    <xf numFmtId="0" fontId="20" fillId="0" borderId="0" xfId="0" applyFont="1" applyFill="1"/>
    <xf numFmtId="0" fontId="9" fillId="0" borderId="0" xfId="0" applyFont="1" applyFill="1"/>
    <xf numFmtId="168" fontId="9" fillId="0" borderId="0" xfId="149" applyNumberFormat="1" applyFont="1" applyFill="1" applyBorder="1"/>
    <xf numFmtId="0" fontId="9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168" fontId="9" fillId="0" borderId="0" xfId="149" applyNumberFormat="1" applyFont="1" applyBorder="1"/>
    <xf numFmtId="168" fontId="20" fillId="0" borderId="0" xfId="149" applyNumberFormat="1" applyFont="1" applyBorder="1"/>
    <xf numFmtId="171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2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1" fontId="9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2" fontId="90" fillId="0" borderId="0" xfId="0" applyNumberFormat="1" applyFont="1" applyFill="1" applyBorder="1" applyAlignment="1" applyProtection="1">
      <alignment horizontal="left"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71" fontId="79" fillId="0" borderId="0" xfId="0" applyNumberFormat="1" applyFont="1" applyFill="1" applyBorder="1" applyAlignment="1" applyProtection="1">
      <alignment horizontal="center" vertical="center"/>
    </xf>
    <xf numFmtId="172" fontId="7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171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" fillId="27" borderId="0" xfId="0" applyFont="1" applyFill="1" applyBorder="1" applyAlignment="1">
      <alignment vertical="center"/>
    </xf>
    <xf numFmtId="0" fontId="1" fillId="27" borderId="0" xfId="131" applyFont="1" applyFill="1"/>
    <xf numFmtId="1" fontId="7" fillId="27" borderId="0" xfId="0" applyNumberFormat="1" applyFont="1" applyFill="1" applyBorder="1" applyAlignment="1">
      <alignment horizontal="center" vertical="center"/>
    </xf>
    <xf numFmtId="166" fontId="7" fillId="27" borderId="0" xfId="149" applyNumberFormat="1" applyFont="1" applyFill="1" applyBorder="1" applyAlignment="1">
      <alignment horizontal="center" vertical="center"/>
    </xf>
    <xf numFmtId="0" fontId="7" fillId="27" borderId="0" xfId="96" applyFont="1" applyFill="1" applyAlignment="1">
      <alignment vertical="center"/>
    </xf>
    <xf numFmtId="1" fontId="9" fillId="27" borderId="0" xfId="0" applyNumberFormat="1" applyFont="1" applyFill="1" applyBorder="1" applyAlignment="1">
      <alignment horizontal="center" vertical="center"/>
    </xf>
    <xf numFmtId="166" fontId="9" fillId="27" borderId="0" xfId="149" applyNumberFormat="1" applyFont="1" applyFill="1" applyBorder="1" applyAlignment="1">
      <alignment horizontal="center" vertical="center"/>
    </xf>
    <xf numFmtId="0" fontId="78" fillId="0" borderId="10" xfId="0" applyFont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0" fontId="9" fillId="27" borderId="0" xfId="131" applyFont="1" applyFill="1"/>
    <xf numFmtId="0" fontId="78" fillId="0" borderId="0" xfId="0" applyFont="1" applyBorder="1" applyAlignment="1"/>
    <xf numFmtId="0" fontId="87" fillId="0" borderId="0" xfId="0" applyFont="1" applyFill="1" applyBorder="1" applyAlignment="1">
      <alignment horizontal="center" vertical="center"/>
    </xf>
    <xf numFmtId="0" fontId="85" fillId="0" borderId="10" xfId="215" applyFont="1" applyFill="1" applyBorder="1" applyAlignment="1">
      <alignment horizontal="center" vertical="center" wrapText="1"/>
    </xf>
    <xf numFmtId="0" fontId="85" fillId="0" borderId="10" xfId="216" applyFont="1" applyFill="1" applyBorder="1" applyAlignment="1">
      <alignment horizontal="center" vertical="center" wrapText="1"/>
    </xf>
    <xf numFmtId="0" fontId="10" fillId="0" borderId="4" xfId="133" applyFont="1" applyFill="1" applyBorder="1" applyAlignment="1">
      <alignment horizontal="left" vertical="center" wrapText="1"/>
    </xf>
    <xf numFmtId="173" fontId="10" fillId="0" borderId="13" xfId="70" applyNumberFormat="1" applyFont="1" applyFill="1" applyBorder="1" applyAlignment="1">
      <alignment horizontal="center" vertical="center"/>
    </xf>
    <xf numFmtId="0" fontId="10" fillId="0" borderId="11" xfId="133" applyFont="1" applyFill="1" applyBorder="1" applyAlignment="1">
      <alignment horizontal="left" vertical="center" wrapText="1"/>
    </xf>
    <xf numFmtId="0" fontId="10" fillId="0" borderId="10" xfId="133" applyFont="1" applyFill="1" applyBorder="1" applyAlignment="1">
      <alignment horizontal="left" vertical="center" wrapText="1"/>
    </xf>
    <xf numFmtId="0" fontId="6" fillId="27" borderId="10" xfId="0" applyFont="1" applyFill="1" applyBorder="1" applyAlignment="1">
      <alignment horizontal="center" vertical="center"/>
    </xf>
    <xf numFmtId="0" fontId="78" fillId="0" borderId="10" xfId="0" applyFont="1" applyBorder="1" applyAlignment="1">
      <alignment horizontal="center" vertical="center" wrapText="1"/>
    </xf>
    <xf numFmtId="0" fontId="79" fillId="0" borderId="0" xfId="0" applyFont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78" fillId="0" borderId="11" xfId="0" applyFont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left" vertical="center" wrapText="1"/>
    </xf>
    <xf numFmtId="0" fontId="85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8" fillId="0" borderId="4" xfId="0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0" fontId="7" fillId="0" borderId="0" xfId="66" applyNumberFormat="1" applyFont="1" applyFill="1" applyBorder="1" applyAlignment="1">
      <alignment horizontal="center"/>
    </xf>
    <xf numFmtId="0" fontId="79" fillId="27" borderId="0" xfId="0" applyFont="1" applyFill="1" applyAlignment="1">
      <alignment horizontal="left" wrapText="1"/>
    </xf>
    <xf numFmtId="0" fontId="79" fillId="0" borderId="0" xfId="0" applyFont="1" applyAlignment="1">
      <alignment horizontal="left" vertical="center" wrapText="1"/>
    </xf>
    <xf numFmtId="0" fontId="7" fillId="27" borderId="10" xfId="0" applyFont="1" applyFill="1" applyBorder="1" applyAlignment="1">
      <alignment horizontal="left" vertical="center" wrapText="1"/>
    </xf>
    <xf numFmtId="0" fontId="6" fillId="27" borderId="10" xfId="0" applyFont="1" applyFill="1" applyBorder="1" applyAlignment="1">
      <alignment horizontal="center" vertical="center" wrapText="1"/>
    </xf>
    <xf numFmtId="3" fontId="6" fillId="27" borderId="0" xfId="0" applyNumberFormat="1" applyFont="1" applyFill="1" applyBorder="1" applyAlignment="1">
      <alignment horizontal="center"/>
    </xf>
    <xf numFmtId="0" fontId="78" fillId="27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7" fontId="11" fillId="0" borderId="10" xfId="71" applyNumberFormat="1" applyFont="1" applyFill="1" applyBorder="1" applyAlignment="1">
      <alignment horizontal="right" vertical="center" wrapText="1"/>
    </xf>
    <xf numFmtId="183" fontId="10" fillId="0" borderId="10" xfId="7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3" fontId="7" fillId="27" borderId="0" xfId="0" applyNumberFormat="1" applyFont="1" applyFill="1" applyBorder="1" applyAlignment="1">
      <alignment wrapText="1"/>
    </xf>
    <xf numFmtId="167" fontId="10" fillId="0" borderId="14" xfId="70" applyNumberFormat="1" applyFont="1" applyFill="1" applyBorder="1" applyAlignment="1">
      <alignment horizontal="right" vertical="center"/>
    </xf>
    <xf numFmtId="3" fontId="7" fillId="27" borderId="0" xfId="0" applyNumberFormat="1" applyFont="1" applyFill="1" applyBorder="1" applyAlignment="1"/>
    <xf numFmtId="0" fontId="110" fillId="27" borderId="0" xfId="53" applyFont="1" applyFill="1"/>
    <xf numFmtId="0" fontId="10" fillId="27" borderId="10" xfId="80" applyFont="1" applyFill="1" applyBorder="1" applyAlignment="1">
      <alignment horizontal="center"/>
    </xf>
    <xf numFmtId="3" fontId="10" fillId="27" borderId="10" xfId="0" applyNumberFormat="1" applyFont="1" applyFill="1" applyBorder="1"/>
    <xf numFmtId="4" fontId="10" fillId="27" borderId="10" xfId="0" applyNumberFormat="1" applyFont="1" applyFill="1" applyBorder="1"/>
    <xf numFmtId="0" fontId="87" fillId="27" borderId="0" xfId="0" applyFont="1" applyFill="1"/>
    <xf numFmtId="0" fontId="57" fillId="27" borderId="0" xfId="80" applyFont="1" applyFill="1" applyBorder="1" applyAlignment="1">
      <alignment vertical="center"/>
    </xf>
    <xf numFmtId="0" fontId="87" fillId="27" borderId="0" xfId="0" applyFont="1" applyFill="1" applyBorder="1"/>
    <xf numFmtId="0" fontId="143" fillId="27" borderId="0" xfId="53" applyFont="1" applyFill="1" applyBorder="1"/>
    <xf numFmtId="0" fontId="56" fillId="27" borderId="10" xfId="0" applyFont="1" applyFill="1" applyBorder="1" applyAlignment="1">
      <alignment horizontal="center" vertical="center" wrapText="1"/>
    </xf>
    <xf numFmtId="0" fontId="57" fillId="27" borderId="10" xfId="80" applyFont="1" applyFill="1" applyBorder="1" applyAlignment="1">
      <alignment horizontal="center"/>
    </xf>
    <xf numFmtId="3" fontId="57" fillId="27" borderId="10" xfId="601" applyNumberFormat="1" applyFont="1" applyFill="1" applyBorder="1" applyAlignment="1">
      <alignment horizontal="right" vertical="center"/>
    </xf>
    <xf numFmtId="43" fontId="57" fillId="27" borderId="10" xfId="57" applyFont="1" applyFill="1" applyBorder="1" applyAlignment="1">
      <alignment horizontal="right" vertical="center"/>
    </xf>
    <xf numFmtId="4" fontId="57" fillId="27" borderId="10" xfId="0" applyNumberFormat="1" applyFont="1" applyFill="1" applyBorder="1" applyAlignment="1">
      <alignment horizontal="right"/>
    </xf>
    <xf numFmtId="43" fontId="57" fillId="27" borderId="10" xfId="57" applyFont="1" applyFill="1" applyBorder="1" applyAlignment="1">
      <alignment horizontal="right"/>
    </xf>
    <xf numFmtId="2" fontId="57" fillId="27" borderId="10" xfId="0" applyNumberFormat="1" applyFont="1" applyFill="1" applyBorder="1" applyAlignment="1">
      <alignment horizontal="right"/>
    </xf>
    <xf numFmtId="183" fontId="57" fillId="27" borderId="0" xfId="601" applyNumberFormat="1" applyFont="1" applyFill="1" applyBorder="1" applyAlignment="1">
      <alignment horizontal="right" vertical="center"/>
    </xf>
    <xf numFmtId="0" fontId="79" fillId="27" borderId="0" xfId="0" applyFont="1" applyFill="1" applyBorder="1"/>
    <xf numFmtId="0" fontId="10" fillId="27" borderId="0" xfId="0" applyFont="1" applyFill="1" applyBorder="1"/>
    <xf numFmtId="0" fontId="110" fillId="27" borderId="0" xfId="53" applyFont="1" applyFill="1" applyBorder="1"/>
    <xf numFmtId="0" fontId="10" fillId="27" borderId="10" xfId="0" applyFont="1" applyFill="1" applyBorder="1" applyAlignment="1">
      <alignment horizontal="left" vertical="center"/>
    </xf>
    <xf numFmtId="3" fontId="10" fillId="27" borderId="10" xfId="0" applyNumberFormat="1" applyFont="1" applyFill="1" applyBorder="1" applyAlignment="1">
      <alignment horizontal="right" vertical="center"/>
    </xf>
    <xf numFmtId="43" fontId="10" fillId="27" borderId="10" xfId="57" applyFont="1" applyFill="1" applyBorder="1"/>
    <xf numFmtId="41" fontId="10" fillId="27" borderId="10" xfId="0" applyNumberFormat="1" applyFont="1" applyFill="1" applyBorder="1" applyAlignment="1">
      <alignment horizontal="right" vertical="center"/>
    </xf>
    <xf numFmtId="41" fontId="10" fillId="27" borderId="10" xfId="0" applyNumberFormat="1" applyFont="1" applyFill="1" applyBorder="1"/>
    <xf numFmtId="49" fontId="7" fillId="0" borderId="10" xfId="129" applyNumberFormat="1" applyFont="1" applyFill="1" applyBorder="1" applyAlignment="1">
      <alignment horizontal="left" vertical="center"/>
    </xf>
    <xf numFmtId="0" fontId="57" fillId="27" borderId="0" xfId="0" applyFont="1" applyFill="1" applyBorder="1"/>
    <xf numFmtId="0" fontId="10" fillId="27" borderId="0" xfId="0" applyFont="1" applyFill="1" applyBorder="1" applyAlignment="1">
      <alignment horizontal="left"/>
    </xf>
    <xf numFmtId="0" fontId="145" fillId="24" borderId="0" xfId="0" applyFont="1" applyFill="1" applyBorder="1" applyAlignment="1">
      <alignment vertical="center" wrapText="1"/>
    </xf>
    <xf numFmtId="0" fontId="146" fillId="0" borderId="0" xfId="606" applyFont="1" applyFill="1" applyAlignment="1">
      <alignment vertical="center"/>
    </xf>
    <xf numFmtId="0" fontId="145" fillId="24" borderId="0" xfId="0" applyFont="1" applyFill="1" applyBorder="1" applyAlignment="1">
      <alignment horizontal="center" vertical="center" wrapText="1"/>
    </xf>
    <xf numFmtId="0" fontId="146" fillId="0" borderId="0" xfId="606" applyFont="1" applyFill="1" applyBorder="1" applyAlignment="1">
      <alignment vertical="center"/>
    </xf>
    <xf numFmtId="0" fontId="146" fillId="0" borderId="0" xfId="606" applyFont="1" applyFill="1" applyBorder="1" applyAlignment="1">
      <alignment horizontal="left" vertical="center"/>
    </xf>
    <xf numFmtId="0" fontId="146" fillId="0" borderId="0" xfId="606" applyFont="1" applyFill="1" applyBorder="1" applyAlignment="1">
      <alignment horizontal="center" vertical="center"/>
    </xf>
    <xf numFmtId="3" fontId="147" fillId="0" borderId="0" xfId="602" applyNumberFormat="1" applyFont="1" applyFill="1" applyBorder="1" applyAlignment="1">
      <alignment horizontal="center" vertical="center" wrapText="1"/>
    </xf>
    <xf numFmtId="3" fontId="147" fillId="27" borderId="0" xfId="606" applyNumberFormat="1" applyFont="1" applyFill="1" applyBorder="1" applyAlignment="1">
      <alignment vertical="center" wrapText="1"/>
    </xf>
    <xf numFmtId="0" fontId="145" fillId="27" borderId="0" xfId="606" applyFont="1" applyFill="1" applyBorder="1" applyAlignment="1">
      <alignment vertical="center" wrapText="1"/>
    </xf>
    <xf numFmtId="0" fontId="146" fillId="0" borderId="0" xfId="606" applyFont="1" applyFill="1" applyAlignment="1">
      <alignment horizontal="center" vertical="center"/>
    </xf>
    <xf numFmtId="0" fontId="148" fillId="0" borderId="0" xfId="131" applyFont="1" applyBorder="1" applyAlignment="1">
      <alignment horizontal="left" vertical="top" wrapText="1"/>
    </xf>
    <xf numFmtId="0" fontId="84" fillId="0" borderId="0" xfId="0" applyFont="1"/>
    <xf numFmtId="0" fontId="84" fillId="24" borderId="0" xfId="0" applyFont="1" applyFill="1"/>
    <xf numFmtId="0" fontId="146" fillId="24" borderId="0" xfId="606" applyFont="1" applyFill="1" applyAlignment="1">
      <alignment vertical="center"/>
    </xf>
    <xf numFmtId="3" fontId="146" fillId="0" borderId="0" xfId="606" applyNumberFormat="1" applyFont="1" applyFill="1" applyAlignment="1">
      <alignment horizontal="left" vertical="center"/>
    </xf>
    <xf numFmtId="0" fontId="76" fillId="24" borderId="0" xfId="606" applyFont="1" applyFill="1" applyAlignment="1">
      <alignment vertical="center"/>
    </xf>
    <xf numFmtId="0" fontId="150" fillId="24" borderId="0" xfId="606" applyFont="1" applyFill="1" applyAlignment="1">
      <alignment vertical="center"/>
    </xf>
    <xf numFmtId="0" fontId="149" fillId="24" borderId="0" xfId="0" applyFont="1" applyFill="1" applyBorder="1" applyAlignment="1">
      <alignment vertical="center" wrapText="1"/>
    </xf>
    <xf numFmtId="0" fontId="72" fillId="24" borderId="0" xfId="53" applyFont="1" applyFill="1" applyAlignment="1">
      <alignment horizontal="center" vertical="center"/>
    </xf>
    <xf numFmtId="0" fontId="151" fillId="24" borderId="0" xfId="606" applyFont="1" applyFill="1" applyAlignment="1">
      <alignment vertical="center"/>
    </xf>
    <xf numFmtId="0" fontId="151" fillId="24" borderId="0" xfId="606" applyFont="1" applyFill="1" applyBorder="1" applyAlignment="1">
      <alignment horizontal="left" vertical="center"/>
    </xf>
    <xf numFmtId="0" fontId="151" fillId="24" borderId="0" xfId="606" applyFont="1" applyFill="1" applyBorder="1" applyAlignment="1">
      <alignment horizontal="center" vertical="center"/>
    </xf>
    <xf numFmtId="0" fontId="151" fillId="24" borderId="0" xfId="606" applyFont="1" applyFill="1" applyBorder="1" applyAlignment="1">
      <alignment vertical="center"/>
    </xf>
    <xf numFmtId="0" fontId="152" fillId="24" borderId="0" xfId="606" applyFont="1" applyFill="1" applyAlignment="1">
      <alignment vertical="center"/>
    </xf>
    <xf numFmtId="0" fontId="153" fillId="24" borderId="0" xfId="0" applyFont="1" applyFill="1" applyBorder="1" applyAlignment="1">
      <alignment horizontal="center" vertical="center"/>
    </xf>
    <xf numFmtId="3" fontId="154" fillId="27" borderId="0" xfId="606" applyNumberFormat="1" applyFont="1" applyFill="1" applyBorder="1" applyAlignment="1">
      <alignment horizontal="left" vertical="center" wrapText="1"/>
    </xf>
    <xf numFmtId="3" fontId="151" fillId="24" borderId="0" xfId="606" applyNumberFormat="1" applyFont="1" applyFill="1" applyBorder="1" applyAlignment="1">
      <alignment vertical="center"/>
    </xf>
    <xf numFmtId="0" fontId="155" fillId="24" borderId="0" xfId="0" applyFont="1" applyFill="1"/>
    <xf numFmtId="0" fontId="149" fillId="27" borderId="0" xfId="606" applyFont="1" applyFill="1" applyBorder="1" applyAlignment="1">
      <alignment horizontal="left" vertical="center" wrapText="1"/>
    </xf>
    <xf numFmtId="3" fontId="152" fillId="24" borderId="0" xfId="606" applyNumberFormat="1" applyFont="1" applyFill="1" applyAlignment="1">
      <alignment horizontal="left" vertical="center"/>
    </xf>
    <xf numFmtId="0" fontId="152" fillId="24" borderId="0" xfId="606" applyFont="1" applyFill="1" applyAlignment="1">
      <alignment horizontal="center" vertical="center"/>
    </xf>
    <xf numFmtId="0" fontId="149" fillId="24" borderId="0" xfId="0" applyFont="1" applyFill="1" applyBorder="1" applyAlignment="1">
      <alignment horizontal="center" vertical="center" wrapText="1"/>
    </xf>
    <xf numFmtId="0" fontId="152" fillId="24" borderId="0" xfId="606" applyFont="1" applyFill="1" applyBorder="1" applyAlignment="1">
      <alignment vertical="center"/>
    </xf>
    <xf numFmtId="3" fontId="152" fillId="24" borderId="0" xfId="606" applyNumberFormat="1" applyFont="1" applyFill="1" applyBorder="1" applyAlignment="1">
      <alignment horizontal="left" vertical="center"/>
    </xf>
    <xf numFmtId="0" fontId="152" fillId="24" borderId="0" xfId="606" applyFont="1" applyFill="1" applyBorder="1" applyAlignment="1">
      <alignment horizontal="center" vertical="center"/>
    </xf>
    <xf numFmtId="0" fontId="156" fillId="24" borderId="0" xfId="606" applyFont="1" applyFill="1" applyAlignment="1">
      <alignment vertical="center"/>
    </xf>
    <xf numFmtId="0" fontId="157" fillId="24" borderId="0" xfId="606" applyFont="1" applyFill="1" applyAlignment="1">
      <alignment vertical="center"/>
    </xf>
    <xf numFmtId="0" fontId="60" fillId="24" borderId="0" xfId="0" applyFont="1" applyFill="1" applyBorder="1" applyAlignment="1">
      <alignment vertical="center" wrapText="1"/>
    </xf>
    <xf numFmtId="0" fontId="72" fillId="24" borderId="0" xfId="53" applyFill="1" applyAlignment="1">
      <alignment horizontal="center" vertical="center"/>
    </xf>
    <xf numFmtId="0" fontId="28" fillId="24" borderId="0" xfId="606" applyFont="1" applyFill="1" applyBorder="1" applyAlignment="1">
      <alignment vertical="center"/>
    </xf>
    <xf numFmtId="0" fontId="28" fillId="24" borderId="0" xfId="606" applyFont="1" applyFill="1" applyBorder="1" applyAlignment="1">
      <alignment horizontal="left" vertical="center"/>
    </xf>
    <xf numFmtId="0" fontId="57" fillId="24" borderId="0" xfId="0" applyFont="1" applyFill="1" applyBorder="1"/>
    <xf numFmtId="3" fontId="56" fillId="27" borderId="0" xfId="606" applyNumberFormat="1" applyFont="1" applyFill="1" applyBorder="1" applyAlignment="1">
      <alignment horizontal="left" vertical="center" wrapText="1"/>
    </xf>
    <xf numFmtId="167" fontId="28" fillId="24" borderId="0" xfId="57" applyNumberFormat="1" applyFont="1" applyFill="1" applyBorder="1" applyAlignment="1">
      <alignment vertical="center"/>
    </xf>
    <xf numFmtId="3" fontId="28" fillId="24" borderId="0" xfId="606" applyNumberFormat="1" applyFont="1" applyFill="1" applyBorder="1" applyAlignment="1">
      <alignment vertical="center"/>
    </xf>
    <xf numFmtId="0" fontId="60" fillId="27" borderId="0" xfId="606" applyFont="1" applyFill="1" applyBorder="1" applyAlignment="1">
      <alignment horizontal="left" vertical="center" wrapText="1"/>
    </xf>
    <xf numFmtId="3" fontId="156" fillId="24" borderId="0" xfId="0" applyNumberFormat="1" applyFont="1" applyFill="1" applyAlignment="1">
      <alignment vertical="center"/>
    </xf>
    <xf numFmtId="0" fontId="156" fillId="24" borderId="0" xfId="0" applyFont="1" applyFill="1" applyAlignment="1">
      <alignment vertical="center"/>
    </xf>
    <xf numFmtId="0" fontId="28" fillId="24" borderId="0" xfId="606" applyFont="1" applyFill="1" applyBorder="1" applyAlignment="1">
      <alignment horizontal="center" vertical="center"/>
    </xf>
    <xf numFmtId="0" fontId="156" fillId="24" borderId="0" xfId="606" applyFont="1" applyFill="1" applyAlignment="1">
      <alignment horizontal="center" vertical="center"/>
    </xf>
    <xf numFmtId="0" fontId="0" fillId="24" borderId="0" xfId="0" applyFill="1"/>
    <xf numFmtId="0" fontId="28" fillId="24" borderId="0" xfId="0" applyFont="1" applyFill="1" applyBorder="1" applyAlignment="1">
      <alignment vertical="center" wrapText="1"/>
    </xf>
    <xf numFmtId="41" fontId="57" fillId="24" borderId="0" xfId="604" applyNumberFormat="1" applyFont="1" applyFill="1" applyBorder="1" applyAlignment="1">
      <alignment horizontal="right" vertical="center"/>
    </xf>
    <xf numFmtId="10" fontId="28" fillId="24" borderId="0" xfId="211" applyNumberFormat="1" applyFont="1" applyFill="1" applyBorder="1" applyAlignment="1">
      <alignment horizontal="center" vertical="center"/>
    </xf>
    <xf numFmtId="4" fontId="28" fillId="24" borderId="0" xfId="606" applyNumberFormat="1" applyFont="1" applyFill="1" applyBorder="1" applyAlignment="1">
      <alignment horizontal="right" vertical="center"/>
    </xf>
    <xf numFmtId="3" fontId="63" fillId="24" borderId="0" xfId="606" applyNumberFormat="1" applyFont="1" applyFill="1" applyAlignment="1">
      <alignment horizontal="left" vertical="center"/>
    </xf>
    <xf numFmtId="0" fontId="63" fillId="24" borderId="0" xfId="606" applyFont="1" applyFill="1" applyAlignment="1">
      <alignment vertical="center"/>
    </xf>
    <xf numFmtId="0" fontId="63" fillId="24" borderId="0" xfId="606" applyFont="1" applyFill="1" applyAlignment="1">
      <alignment horizontal="center" vertical="center"/>
    </xf>
    <xf numFmtId="0" fontId="12" fillId="24" borderId="0" xfId="0" applyFont="1" applyFill="1"/>
    <xf numFmtId="0" fontId="63" fillId="24" borderId="0" xfId="606" applyFont="1" applyFill="1" applyAlignment="1">
      <alignment horizontal="right" vertical="center"/>
    </xf>
    <xf numFmtId="0" fontId="60" fillId="24" borderId="0" xfId="0" applyFont="1" applyFill="1" applyBorder="1" applyAlignment="1">
      <alignment horizontal="center" vertical="center" wrapText="1"/>
    </xf>
    <xf numFmtId="0" fontId="159" fillId="24" borderId="0" xfId="0" applyFont="1" applyFill="1"/>
    <xf numFmtId="0" fontId="22" fillId="24" borderId="0" xfId="0" applyFont="1" applyFill="1" applyBorder="1" applyAlignment="1">
      <alignment vertical="center" wrapText="1"/>
    </xf>
    <xf numFmtId="0" fontId="158" fillId="24" borderId="0" xfId="606" applyFont="1" applyFill="1" applyBorder="1" applyAlignment="1">
      <alignment vertical="center"/>
    </xf>
    <xf numFmtId="0" fontId="158" fillId="24" borderId="0" xfId="606" applyFont="1" applyFill="1" applyBorder="1" applyAlignment="1">
      <alignment horizontal="left" vertical="center" wrapText="1"/>
    </xf>
    <xf numFmtId="3" fontId="158" fillId="24" borderId="0" xfId="606" applyNumberFormat="1" applyFont="1" applyFill="1" applyBorder="1" applyAlignment="1">
      <alignment vertical="center"/>
    </xf>
    <xf numFmtId="0" fontId="159" fillId="24" borderId="0" xfId="0" applyFont="1" applyFill="1" applyBorder="1"/>
    <xf numFmtId="166" fontId="159" fillId="24" borderId="0" xfId="0" applyNumberFormat="1" applyFont="1" applyFill="1" applyBorder="1"/>
    <xf numFmtId="3" fontId="159" fillId="24" borderId="0" xfId="0" applyNumberFormat="1" applyFont="1" applyFill="1" applyBorder="1"/>
    <xf numFmtId="0" fontId="160" fillId="24" borderId="0" xfId="606" applyFont="1" applyFill="1" applyBorder="1" applyAlignment="1">
      <alignment horizontal="left" vertical="center" wrapText="1" indent="1"/>
    </xf>
    <xf numFmtId="3" fontId="13" fillId="24" borderId="0" xfId="0" applyNumberFormat="1" applyFont="1" applyFill="1" applyAlignment="1"/>
    <xf numFmtId="0" fontId="9" fillId="24" borderId="0" xfId="606" applyFont="1" applyFill="1" applyBorder="1" applyAlignment="1">
      <alignment horizontal="left" vertical="center"/>
    </xf>
    <xf numFmtId="0" fontId="12" fillId="24" borderId="0" xfId="0" applyFont="1" applyFill="1" applyAlignment="1"/>
    <xf numFmtId="0" fontId="22" fillId="24" borderId="0" xfId="0" applyFont="1" applyFill="1" applyBorder="1" applyAlignment="1">
      <alignment horizontal="center" vertical="center" wrapText="1"/>
    </xf>
    <xf numFmtId="0" fontId="161" fillId="24" borderId="0" xfId="606" applyFont="1" applyFill="1" applyBorder="1" applyAlignment="1">
      <alignment vertical="center"/>
    </xf>
    <xf numFmtId="0" fontId="72" fillId="24" borderId="0" xfId="53" applyFill="1" applyBorder="1" applyAlignment="1">
      <alignment horizontal="center" vertical="center"/>
    </xf>
    <xf numFmtId="0" fontId="60" fillId="24" borderId="0" xfId="606" applyFont="1" applyFill="1" applyBorder="1" applyAlignment="1">
      <alignment horizontal="center" vertical="center"/>
    </xf>
    <xf numFmtId="0" fontId="28" fillId="24" borderId="0" xfId="606" applyFont="1" applyFill="1" applyBorder="1" applyAlignment="1">
      <alignment horizontal="right" vertical="center"/>
    </xf>
    <xf numFmtId="0" fontId="60" fillId="24" borderId="0" xfId="606" applyFont="1" applyFill="1" applyBorder="1" applyAlignment="1">
      <alignment vertical="center"/>
    </xf>
    <xf numFmtId="0" fontId="160" fillId="24" borderId="0" xfId="606" applyFont="1" applyFill="1" applyBorder="1" applyAlignment="1">
      <alignment vertical="center"/>
    </xf>
    <xf numFmtId="3" fontId="60" fillId="24" borderId="0" xfId="606" applyNumberFormat="1" applyFont="1" applyFill="1" applyBorder="1" applyAlignment="1">
      <alignment horizontal="left" vertical="center"/>
    </xf>
    <xf numFmtId="3" fontId="56" fillId="24" borderId="0" xfId="0" applyNumberFormat="1" applyFont="1" applyFill="1" applyAlignment="1"/>
    <xf numFmtId="0" fontId="28" fillId="24" borderId="0" xfId="606" applyFont="1" applyFill="1" applyBorder="1" applyAlignment="1"/>
    <xf numFmtId="0" fontId="9" fillId="24" borderId="0" xfId="606" applyFont="1" applyFill="1" applyBorder="1" applyAlignment="1">
      <alignment vertical="center"/>
    </xf>
    <xf numFmtId="3" fontId="161" fillId="24" borderId="0" xfId="606" applyNumberFormat="1" applyFont="1" applyFill="1" applyBorder="1" applyAlignment="1">
      <alignment vertical="center"/>
    </xf>
    <xf numFmtId="0" fontId="162" fillId="0" borderId="0" xfId="80" applyFont="1" applyBorder="1" applyAlignment="1">
      <alignment vertical="center"/>
    </xf>
    <xf numFmtId="0" fontId="154" fillId="0" borderId="0" xfId="80" applyFont="1" applyFill="1" applyBorder="1" applyAlignment="1">
      <alignment horizontal="center" vertical="center"/>
    </xf>
    <xf numFmtId="0" fontId="163" fillId="0" borderId="0" xfId="80" applyFont="1" applyFill="1" applyBorder="1" applyAlignment="1">
      <alignment vertical="center"/>
    </xf>
    <xf numFmtId="0" fontId="164" fillId="0" borderId="0" xfId="210" applyFont="1" applyFill="1" applyBorder="1" applyAlignment="1" applyProtection="1">
      <alignment vertical="center"/>
    </xf>
    <xf numFmtId="0" fontId="162" fillId="0" borderId="0" xfId="80" applyFont="1" applyFill="1" applyBorder="1" applyAlignment="1">
      <alignment vertical="center"/>
    </xf>
    <xf numFmtId="0" fontId="7" fillId="0" borderId="0" xfId="80" applyFont="1" applyFill="1" applyBorder="1" applyAlignment="1">
      <alignment horizontal="center" vertical="center"/>
    </xf>
    <xf numFmtId="0" fontId="1" fillId="0" borderId="0" xfId="76"/>
    <xf numFmtId="0" fontId="22" fillId="0" borderId="0" xfId="76" applyFont="1" applyAlignment="1">
      <alignment horizontal="center"/>
    </xf>
    <xf numFmtId="3" fontId="10" fillId="27" borderId="10" xfId="131" applyNumberFormat="1" applyFont="1" applyFill="1" applyBorder="1" applyAlignment="1">
      <alignment horizontal="right"/>
    </xf>
    <xf numFmtId="3" fontId="7" fillId="27" borderId="10" xfId="76" applyNumberFormat="1" applyFont="1" applyFill="1" applyBorder="1"/>
    <xf numFmtId="3" fontId="7" fillId="27" borderId="10" xfId="131" applyNumberFormat="1" applyFont="1" applyFill="1" applyBorder="1" applyAlignment="1"/>
    <xf numFmtId="3" fontId="10" fillId="27" borderId="10" xfId="131" applyNumberFormat="1" applyFont="1" applyFill="1" applyBorder="1" applyAlignment="1">
      <alignment horizontal="right" vertical="top"/>
    </xf>
    <xf numFmtId="0" fontId="6" fillId="27" borderId="10" xfId="76" applyFont="1" applyFill="1" applyBorder="1" applyAlignment="1">
      <alignment horizontal="center"/>
    </xf>
    <xf numFmtId="0" fontId="11" fillId="27" borderId="10" xfId="131" applyFont="1" applyFill="1" applyBorder="1" applyAlignment="1">
      <alignment horizontal="center" vertical="top"/>
    </xf>
    <xf numFmtId="0" fontId="75" fillId="0" borderId="0" xfId="120" applyFont="1" applyFill="1" applyBorder="1" applyAlignment="1">
      <alignment vertical="center"/>
    </xf>
    <xf numFmtId="0" fontId="6" fillId="0" borderId="0" xfId="76" applyFont="1" applyFill="1" applyAlignment="1">
      <alignment vertical="center"/>
    </xf>
    <xf numFmtId="0" fontId="11" fillId="0" borderId="0" xfId="0" applyFont="1" applyFill="1" applyAlignment="1">
      <alignment wrapText="1"/>
    </xf>
    <xf numFmtId="3" fontId="7" fillId="27" borderId="0" xfId="0" applyNumberFormat="1" applyFont="1" applyFill="1" applyBorder="1" applyAlignment="1">
      <alignment vertical="center" wrapText="1"/>
    </xf>
    <xf numFmtId="0" fontId="28" fillId="0" borderId="0" xfId="96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78" fillId="28" borderId="10" xfId="0" applyFont="1" applyFill="1" applyBorder="1" applyAlignment="1">
      <alignment horizontal="left" vertical="center"/>
    </xf>
    <xf numFmtId="0" fontId="7" fillId="27" borderId="10" xfId="0" applyFont="1" applyFill="1" applyBorder="1" applyAlignment="1">
      <alignment horizontal="left" vertical="center" wrapText="1"/>
    </xf>
    <xf numFmtId="0" fontId="7" fillId="27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7" borderId="10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78" fillId="0" borderId="10" xfId="0" applyFont="1" applyBorder="1" applyAlignment="1">
      <alignment horizontal="center" vertical="center" wrapText="1"/>
    </xf>
    <xf numFmtId="0" fontId="79" fillId="0" borderId="0" xfId="0" applyFont="1" applyAlignment="1">
      <alignment horizontal="left" vertical="center"/>
    </xf>
    <xf numFmtId="0" fontId="6" fillId="27" borderId="10" xfId="80" applyFont="1" applyFill="1" applyBorder="1" applyAlignment="1">
      <alignment horizontal="center" vertical="center" wrapText="1"/>
    </xf>
    <xf numFmtId="0" fontId="78" fillId="28" borderId="10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7" fillId="27" borderId="10" xfId="0" applyFont="1" applyFill="1" applyBorder="1" applyAlignment="1">
      <alignment horizontal="left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6" fillId="27" borderId="10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/>
    </xf>
    <xf numFmtId="0" fontId="75" fillId="28" borderId="10" xfId="0" applyFont="1" applyFill="1" applyBorder="1" applyAlignment="1">
      <alignment vertical="center" wrapText="1"/>
    </xf>
    <xf numFmtId="1" fontId="6" fillId="27" borderId="0" xfId="0" applyNumberFormat="1" applyFont="1" applyFill="1" applyBorder="1" applyAlignment="1">
      <alignment horizontal="center"/>
    </xf>
    <xf numFmtId="0" fontId="8" fillId="27" borderId="0" xfId="76" applyFont="1" applyFill="1" applyAlignment="1">
      <alignment vertical="center"/>
    </xf>
    <xf numFmtId="0" fontId="60" fillId="0" borderId="0" xfId="96" applyFont="1" applyFill="1" applyBorder="1" applyAlignment="1">
      <alignment horizontal="left" vertical="center"/>
    </xf>
    <xf numFmtId="0" fontId="8" fillId="0" borderId="0" xfId="96" applyFont="1" applyFill="1" applyBorder="1" applyAlignment="1">
      <alignment vertical="center" wrapText="1"/>
    </xf>
    <xf numFmtId="0" fontId="75" fillId="28" borderId="14" xfId="0" applyFont="1" applyFill="1" applyBorder="1" applyAlignment="1">
      <alignment horizontal="left" vertical="center" wrapText="1"/>
    </xf>
    <xf numFmtId="2" fontId="7" fillId="0" borderId="14" xfId="96" applyNumberFormat="1" applyFont="1" applyFill="1" applyBorder="1" applyAlignment="1">
      <alignment horizontal="center" vertical="center"/>
    </xf>
    <xf numFmtId="165" fontId="7" fillId="27" borderId="14" xfId="96" applyNumberFormat="1" applyFont="1" applyFill="1" applyBorder="1" applyAlignment="1">
      <alignment horizontal="center" vertical="center"/>
    </xf>
    <xf numFmtId="0" fontId="12" fillId="0" borderId="15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75" fillId="28" borderId="14" xfId="0" applyFont="1" applyFill="1" applyBorder="1" applyAlignment="1">
      <alignment horizontal="left" vertical="center"/>
    </xf>
    <xf numFmtId="0" fontId="11" fillId="27" borderId="10" xfId="606" applyFont="1" applyFill="1" applyBorder="1" applyAlignment="1">
      <alignment horizontal="center" vertical="center" wrapText="1"/>
    </xf>
    <xf numFmtId="3" fontId="11" fillId="27" borderId="10" xfId="606" applyNumberFormat="1" applyFont="1" applyFill="1" applyBorder="1" applyAlignment="1">
      <alignment horizontal="center" vertical="center" wrapText="1"/>
    </xf>
    <xf numFmtId="3" fontId="6" fillId="27" borderId="10" xfId="606" applyNumberFormat="1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/>
    </xf>
    <xf numFmtId="41" fontId="10" fillId="27" borderId="10" xfId="604" applyNumberFormat="1" applyFont="1" applyFill="1" applyBorder="1" applyAlignment="1">
      <alignment horizontal="right" vertical="center"/>
    </xf>
    <xf numFmtId="10" fontId="7" fillId="27" borderId="10" xfId="211" applyNumberFormat="1" applyFont="1" applyFill="1" applyBorder="1" applyAlignment="1">
      <alignment horizontal="center" vertical="center"/>
    </xf>
    <xf numFmtId="43" fontId="7" fillId="27" borderId="10" xfId="606" applyNumberFormat="1" applyFont="1" applyFill="1" applyBorder="1" applyAlignment="1">
      <alignment horizontal="right" vertical="center"/>
    </xf>
    <xf numFmtId="0" fontId="10" fillId="27" borderId="10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left" vertical="center" wrapText="1"/>
    </xf>
    <xf numFmtId="4" fontId="7" fillId="27" borderId="10" xfId="606" applyNumberFormat="1" applyFont="1" applyFill="1" applyBorder="1" applyAlignment="1">
      <alignment horizontal="right" vertical="center"/>
    </xf>
    <xf numFmtId="3" fontId="7" fillId="27" borderId="10" xfId="0" applyNumberFormat="1" applyFont="1" applyFill="1" applyBorder="1" applyAlignment="1">
      <alignment horizontal="right" vertical="center" wrapText="1"/>
    </xf>
    <xf numFmtId="0" fontId="10" fillId="27" borderId="14" xfId="0" applyFont="1" applyFill="1" applyBorder="1" applyAlignment="1">
      <alignment horizontal="left" vertical="center"/>
    </xf>
    <xf numFmtId="3" fontId="10" fillId="27" borderId="14" xfId="0" applyNumberFormat="1" applyFont="1" applyFill="1" applyBorder="1" applyAlignment="1">
      <alignment horizontal="right" vertical="center"/>
    </xf>
    <xf numFmtId="0" fontId="10" fillId="27" borderId="14" xfId="0" applyFont="1" applyFill="1" applyBorder="1" applyAlignment="1">
      <alignment horizontal="right" vertical="center"/>
    </xf>
    <xf numFmtId="0" fontId="10" fillId="27" borderId="14" xfId="0" applyFont="1" applyFill="1" applyBorder="1"/>
    <xf numFmtId="0" fontId="6" fillId="27" borderId="10" xfId="606" applyFont="1" applyFill="1" applyBorder="1" applyAlignment="1">
      <alignment horizontal="center" vertical="center" wrapText="1"/>
    </xf>
    <xf numFmtId="0" fontId="10" fillId="27" borderId="10" xfId="604" applyFont="1" applyFill="1" applyBorder="1" applyAlignment="1">
      <alignment horizontal="left" vertical="center" wrapText="1"/>
    </xf>
    <xf numFmtId="3" fontId="7" fillId="27" borderId="10" xfId="0" applyNumberFormat="1" applyFont="1" applyFill="1" applyBorder="1" applyAlignment="1">
      <alignment vertical="center" wrapText="1"/>
    </xf>
    <xf numFmtId="0" fontId="10" fillId="27" borderId="10" xfId="0" applyFont="1" applyFill="1" applyBorder="1" applyAlignment="1">
      <alignment vertical="center" wrapText="1"/>
    </xf>
    <xf numFmtId="0" fontId="10" fillId="27" borderId="10" xfId="604" applyFont="1" applyFill="1" applyBorder="1" applyAlignment="1">
      <alignment horizontal="left" wrapText="1"/>
    </xf>
    <xf numFmtId="3" fontId="7" fillId="27" borderId="10" xfId="0" applyNumberFormat="1" applyFont="1" applyFill="1" applyBorder="1" applyAlignment="1">
      <alignment wrapText="1"/>
    </xf>
    <xf numFmtId="0" fontId="10" fillId="27" borderId="10" xfId="0" applyFont="1" applyFill="1" applyBorder="1" applyAlignment="1">
      <alignment wrapText="1"/>
    </xf>
    <xf numFmtId="3" fontId="7" fillId="27" borderId="10" xfId="0" applyNumberFormat="1" applyFont="1" applyFill="1" applyBorder="1" applyAlignment="1">
      <alignment horizontal="left" wrapText="1"/>
    </xf>
    <xf numFmtId="0" fontId="7" fillId="27" borderId="10" xfId="0" applyFont="1" applyFill="1" applyBorder="1" applyAlignment="1">
      <alignment wrapText="1"/>
    </xf>
    <xf numFmtId="0" fontId="6" fillId="27" borderId="10" xfId="606" applyFont="1" applyFill="1" applyBorder="1" applyAlignment="1">
      <alignment horizontal="center" vertical="center"/>
    </xf>
    <xf numFmtId="0" fontId="7" fillId="27" borderId="10" xfId="606" applyFont="1" applyFill="1" applyBorder="1" applyAlignment="1">
      <alignment vertical="center"/>
    </xf>
    <xf numFmtId="0" fontId="6" fillId="27" borderId="10" xfId="0" applyFont="1" applyFill="1" applyBorder="1" applyAlignment="1">
      <alignment horizontal="left" vertical="center" wrapText="1" indent="1"/>
    </xf>
    <xf numFmtId="3" fontId="11" fillId="27" borderId="10" xfId="602" applyNumberFormat="1" applyFont="1" applyFill="1" applyBorder="1" applyAlignment="1">
      <alignment vertical="center" wrapText="1"/>
    </xf>
    <xf numFmtId="4" fontId="6" fillId="27" borderId="10" xfId="606" applyNumberFormat="1" applyFont="1" applyFill="1" applyBorder="1" applyAlignment="1">
      <alignment vertical="center"/>
    </xf>
    <xf numFmtId="9" fontId="6" fillId="27" borderId="10" xfId="211" applyFont="1" applyFill="1" applyBorder="1" applyAlignment="1">
      <alignment vertical="center"/>
    </xf>
    <xf numFmtId="0" fontId="10" fillId="27" borderId="10" xfId="605" applyFont="1" applyFill="1" applyBorder="1" applyAlignment="1">
      <alignment horizontal="left" vertical="top" wrapText="1"/>
    </xf>
    <xf numFmtId="183" fontId="10" fillId="27" borderId="10" xfId="605" applyNumberFormat="1" applyFont="1" applyFill="1" applyBorder="1" applyAlignment="1">
      <alignment vertical="center"/>
    </xf>
    <xf numFmtId="3" fontId="10" fillId="27" borderId="10" xfId="602" applyNumberFormat="1" applyFont="1" applyFill="1" applyBorder="1" applyAlignment="1">
      <alignment vertical="center" wrapText="1"/>
    </xf>
    <xf numFmtId="4" fontId="7" fillId="27" borderId="10" xfId="606" applyNumberFormat="1" applyFont="1" applyFill="1" applyBorder="1" applyAlignment="1">
      <alignment vertical="center"/>
    </xf>
    <xf numFmtId="10" fontId="7" fillId="27" borderId="10" xfId="211" applyNumberFormat="1" applyFont="1" applyFill="1" applyBorder="1" applyAlignment="1">
      <alignment vertical="center"/>
    </xf>
    <xf numFmtId="0" fontId="10" fillId="27" borderId="10" xfId="605" applyFont="1" applyFill="1" applyBorder="1" applyAlignment="1">
      <alignment horizontal="left" vertical="center" wrapText="1"/>
    </xf>
    <xf numFmtId="3" fontId="10" fillId="27" borderId="10" xfId="0" applyNumberFormat="1" applyFont="1" applyFill="1" applyBorder="1" applyAlignment="1">
      <alignment vertical="center"/>
    </xf>
    <xf numFmtId="0" fontId="10" fillId="27" borderId="10" xfId="0" applyFont="1" applyFill="1" applyBorder="1" applyAlignment="1">
      <alignment vertical="center"/>
    </xf>
    <xf numFmtId="0" fontId="7" fillId="27" borderId="10" xfId="606" applyFont="1" applyFill="1" applyBorder="1" applyAlignment="1">
      <alignment horizontal="center" vertical="center"/>
    </xf>
    <xf numFmtId="3" fontId="6" fillId="27" borderId="10" xfId="606" applyNumberFormat="1" applyFont="1" applyFill="1" applyBorder="1" applyAlignment="1">
      <alignment horizontal="center" vertical="center"/>
    </xf>
    <xf numFmtId="0" fontId="6" fillId="61" borderId="10" xfId="0" applyFont="1" applyFill="1" applyBorder="1" applyAlignment="1">
      <alignment horizontal="left" vertical="center" wrapText="1"/>
    </xf>
    <xf numFmtId="3" fontId="6" fillId="61" borderId="10" xfId="606" applyNumberFormat="1" applyFont="1" applyFill="1" applyBorder="1" applyAlignment="1">
      <alignment horizontal="right" vertical="center"/>
    </xf>
    <xf numFmtId="9" fontId="6" fillId="61" borderId="10" xfId="211" applyNumberFormat="1" applyFont="1" applyFill="1" applyBorder="1" applyAlignment="1">
      <alignment horizontal="right" vertical="center"/>
    </xf>
    <xf numFmtId="4" fontId="6" fillId="61" borderId="10" xfId="606" applyNumberFormat="1" applyFont="1" applyFill="1" applyBorder="1" applyAlignment="1">
      <alignment horizontal="right" vertical="center"/>
    </xf>
    <xf numFmtId="0" fontId="6" fillId="62" borderId="10" xfId="0" applyFont="1" applyFill="1" applyBorder="1" applyAlignment="1">
      <alignment vertical="center" wrapText="1"/>
    </xf>
    <xf numFmtId="183" fontId="6" fillId="62" borderId="10" xfId="0" applyNumberFormat="1" applyFont="1" applyFill="1" applyBorder="1" applyAlignment="1">
      <alignment horizontal="right" vertical="center" wrapText="1"/>
    </xf>
    <xf numFmtId="10" fontId="6" fillId="62" borderId="10" xfId="211" applyNumberFormat="1" applyFont="1" applyFill="1" applyBorder="1" applyAlignment="1">
      <alignment vertical="center" wrapText="1"/>
    </xf>
    <xf numFmtId="4" fontId="6" fillId="62" borderId="10" xfId="606" applyNumberFormat="1" applyFont="1" applyFill="1" applyBorder="1" applyAlignment="1">
      <alignment horizontal="right" vertical="center"/>
    </xf>
    <xf numFmtId="0" fontId="10" fillId="61" borderId="10" xfId="603" applyNumberFormat="1" applyFont="1" applyFill="1" applyBorder="1" applyAlignment="1">
      <alignment horizontal="left" vertical="center" wrapText="1"/>
    </xf>
    <xf numFmtId="183" fontId="10" fillId="61" borderId="10" xfId="603" applyNumberFormat="1" applyFont="1" applyFill="1" applyBorder="1" applyAlignment="1">
      <alignment horizontal="right" vertical="center"/>
    </xf>
    <xf numFmtId="10" fontId="7" fillId="61" borderId="10" xfId="211" applyNumberFormat="1" applyFont="1" applyFill="1" applyBorder="1" applyAlignment="1">
      <alignment horizontal="right" vertical="center"/>
    </xf>
    <xf numFmtId="4" fontId="7" fillId="61" borderId="10" xfId="606" applyNumberFormat="1" applyFont="1" applyFill="1" applyBorder="1" applyAlignment="1">
      <alignment horizontal="right" vertical="center"/>
    </xf>
    <xf numFmtId="183" fontId="10" fillId="62" borderId="10" xfId="603" applyNumberFormat="1" applyFont="1" applyFill="1" applyBorder="1" applyAlignment="1">
      <alignment horizontal="left" vertical="center"/>
    </xf>
    <xf numFmtId="183" fontId="10" fillId="62" borderId="10" xfId="603" applyNumberFormat="1" applyFont="1" applyFill="1" applyBorder="1" applyAlignment="1">
      <alignment horizontal="right" vertical="center"/>
    </xf>
    <xf numFmtId="10" fontId="7" fillId="62" borderId="10" xfId="211" applyNumberFormat="1" applyFont="1" applyFill="1" applyBorder="1" applyAlignment="1">
      <alignment horizontal="right" vertical="center"/>
    </xf>
    <xf numFmtId="4" fontId="7" fillId="62" borderId="10" xfId="606" applyNumberFormat="1" applyFont="1" applyFill="1" applyBorder="1" applyAlignment="1">
      <alignment horizontal="right" vertical="center"/>
    </xf>
    <xf numFmtId="183" fontId="10" fillId="61" borderId="10" xfId="603" applyNumberFormat="1" applyFont="1" applyFill="1" applyBorder="1" applyAlignment="1">
      <alignment horizontal="left" vertical="center"/>
    </xf>
    <xf numFmtId="0" fontId="10" fillId="62" borderId="10" xfId="603" applyNumberFormat="1" applyFont="1" applyFill="1" applyBorder="1" applyAlignment="1">
      <alignment horizontal="left" vertical="center" wrapText="1"/>
    </xf>
    <xf numFmtId="183" fontId="10" fillId="61" borderId="10" xfId="603" applyNumberFormat="1" applyFont="1" applyFill="1" applyBorder="1" applyAlignment="1">
      <alignment horizontal="left" vertical="center" wrapText="1"/>
    </xf>
    <xf numFmtId="0" fontId="7" fillId="62" borderId="10" xfId="606" applyNumberFormat="1" applyFont="1" applyFill="1" applyBorder="1" applyAlignment="1">
      <alignment vertical="center"/>
    </xf>
    <xf numFmtId="0" fontId="6" fillId="61" borderId="10" xfId="0" applyFont="1" applyFill="1" applyBorder="1" applyAlignment="1">
      <alignment vertical="center" wrapText="1"/>
    </xf>
    <xf numFmtId="183" fontId="6" fillId="61" borderId="10" xfId="0" applyNumberFormat="1" applyFont="1" applyFill="1" applyBorder="1" applyAlignment="1">
      <alignment vertical="center" wrapText="1"/>
    </xf>
    <xf numFmtId="10" fontId="6" fillId="61" borderId="10" xfId="211" applyNumberFormat="1" applyFont="1" applyFill="1" applyBorder="1" applyAlignment="1">
      <alignment horizontal="right" vertical="center"/>
    </xf>
    <xf numFmtId="4" fontId="6" fillId="61" borderId="10" xfId="0" applyNumberFormat="1" applyFont="1" applyFill="1" applyBorder="1" applyAlignment="1">
      <alignment vertical="center" wrapText="1"/>
    </xf>
    <xf numFmtId="183" fontId="6" fillId="62" borderId="10" xfId="0" applyNumberFormat="1" applyFont="1" applyFill="1" applyBorder="1" applyAlignment="1">
      <alignment vertical="center" wrapText="1"/>
    </xf>
    <xf numFmtId="10" fontId="6" fillId="62" borderId="10" xfId="211" applyNumberFormat="1" applyFont="1" applyFill="1" applyBorder="1" applyAlignment="1">
      <alignment horizontal="right" vertical="center"/>
    </xf>
    <xf numFmtId="4" fontId="6" fillId="62" borderId="10" xfId="0" applyNumberFormat="1" applyFont="1" applyFill="1" applyBorder="1" applyAlignment="1">
      <alignment vertical="center" wrapText="1"/>
    </xf>
    <xf numFmtId="0" fontId="11" fillId="62" borderId="10" xfId="603" applyNumberFormat="1" applyFont="1" applyFill="1" applyBorder="1" applyAlignment="1">
      <alignment horizontal="left" vertical="center" wrapText="1"/>
    </xf>
    <xf numFmtId="183" fontId="11" fillId="62" borderId="10" xfId="603" applyNumberFormat="1" applyFont="1" applyFill="1" applyBorder="1" applyAlignment="1">
      <alignment horizontal="right" vertical="center"/>
    </xf>
    <xf numFmtId="0" fontId="161" fillId="0" borderId="0" xfId="606" applyFont="1" applyFill="1" applyBorder="1" applyAlignment="1">
      <alignment vertical="center"/>
    </xf>
    <xf numFmtId="1" fontId="7" fillId="0" borderId="14" xfId="0" applyNumberFormat="1" applyFont="1" applyBorder="1" applyAlignment="1">
      <alignment horizontal="center" vertical="center"/>
    </xf>
    <xf numFmtId="166" fontId="7" fillId="0" borderId="14" xfId="149" applyNumberFormat="1" applyFont="1" applyBorder="1" applyAlignment="1">
      <alignment horizontal="center" vertical="center"/>
    </xf>
    <xf numFmtId="166" fontId="7" fillId="0" borderId="14" xfId="149" applyNumberFormat="1" applyFont="1" applyFill="1" applyBorder="1" applyAlignment="1" applyProtection="1">
      <alignment horizontal="center" vertical="center"/>
    </xf>
    <xf numFmtId="1" fontId="9" fillId="27" borderId="0" xfId="0" applyNumberFormat="1" applyFont="1" applyFill="1" applyBorder="1" applyAlignment="1">
      <alignment horizontal="left" vertical="center"/>
    </xf>
    <xf numFmtId="179" fontId="7" fillId="27" borderId="0" xfId="74" applyNumberFormat="1" applyFont="1" applyFill="1" applyBorder="1" applyAlignment="1">
      <alignment horizontal="center" vertical="center"/>
    </xf>
    <xf numFmtId="167" fontId="12" fillId="0" borderId="0" xfId="70" applyNumberFormat="1" applyFont="1" applyFill="1" applyBorder="1" applyAlignment="1">
      <alignment horizontal="right" vertical="center"/>
    </xf>
    <xf numFmtId="10" fontId="9" fillId="27" borderId="0" xfId="0" applyNumberFormat="1" applyFont="1" applyFill="1" applyBorder="1" applyAlignment="1">
      <alignment horizontal="center" vertical="top"/>
    </xf>
    <xf numFmtId="0" fontId="84" fillId="27" borderId="0" xfId="0" applyFont="1" applyFill="1"/>
    <xf numFmtId="0" fontId="79" fillId="27" borderId="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/>
    </xf>
    <xf numFmtId="167" fontId="6" fillId="27" borderId="10" xfId="64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/>
    </xf>
    <xf numFmtId="1" fontId="75" fillId="0" borderId="21" xfId="0" applyNumberFormat="1" applyFont="1" applyBorder="1"/>
    <xf numFmtId="0" fontId="78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6" fillId="27" borderId="0" xfId="86" applyFont="1" applyFill="1" applyBorder="1" applyAlignment="1">
      <alignment horizontal="center" wrapText="1"/>
    </xf>
    <xf numFmtId="0" fontId="85" fillId="28" borderId="10" xfId="76" applyFont="1" applyFill="1" applyBorder="1" applyAlignment="1">
      <alignment horizontal="center" vertical="center" wrapText="1"/>
    </xf>
    <xf numFmtId="0" fontId="7" fillId="24" borderId="0" xfId="0" applyFont="1" applyFill="1" applyBorder="1" applyAlignment="1">
      <alignment vertical="center" wrapText="1"/>
    </xf>
    <xf numFmtId="0" fontId="17" fillId="0" borderId="0" xfId="96" applyFont="1" applyFill="1" applyAlignment="1">
      <alignment vertical="center"/>
    </xf>
    <xf numFmtId="166" fontId="90" fillId="0" borderId="0" xfId="0" applyNumberFormat="1" applyFont="1" applyBorder="1" applyAlignment="1">
      <alignment horizontal="center"/>
    </xf>
    <xf numFmtId="3" fontId="7" fillId="27" borderId="0" xfId="0" applyNumberFormat="1" applyFont="1" applyFill="1" applyBorder="1" applyAlignment="1">
      <alignment vertical="center"/>
    </xf>
    <xf numFmtId="0" fontId="12" fillId="27" borderId="27" xfId="92" applyFont="1" applyFill="1" applyBorder="1" applyAlignment="1">
      <alignment vertical="center" wrapText="1"/>
    </xf>
    <xf numFmtId="0" fontId="9" fillId="27" borderId="0" xfId="86" applyFont="1" applyFill="1" applyAlignment="1">
      <alignment vertical="center"/>
    </xf>
    <xf numFmtId="0" fontId="9" fillId="27" borderId="0" xfId="92" applyFont="1" applyFill="1" applyAlignment="1">
      <alignment vertical="center" wrapText="1"/>
    </xf>
    <xf numFmtId="0" fontId="6" fillId="28" borderId="17" xfId="76" applyFont="1" applyFill="1" applyBorder="1" applyAlignment="1">
      <alignment vertical="center"/>
    </xf>
    <xf numFmtId="0" fontId="6" fillId="28" borderId="4" xfId="76" applyFont="1" applyFill="1" applyBorder="1" applyAlignment="1">
      <alignment vertical="center"/>
    </xf>
    <xf numFmtId="1" fontId="7" fillId="27" borderId="11" xfId="86" applyNumberFormat="1" applyFont="1" applyFill="1" applyBorder="1" applyAlignment="1">
      <alignment horizontal="center" vertical="center"/>
    </xf>
    <xf numFmtId="1" fontId="75" fillId="27" borderId="11" xfId="86" applyNumberFormat="1" applyFont="1" applyFill="1" applyBorder="1" applyAlignment="1">
      <alignment horizontal="center" vertical="center"/>
    </xf>
    <xf numFmtId="1" fontId="7" fillId="27" borderId="49" xfId="86" applyNumberFormat="1" applyFont="1" applyFill="1" applyBorder="1" applyAlignment="1">
      <alignment horizontal="center" vertical="center"/>
    </xf>
    <xf numFmtId="0" fontId="78" fillId="27" borderId="0" xfId="86" applyFont="1" applyFill="1" applyBorder="1" applyAlignment="1">
      <alignment vertical="center" wrapText="1"/>
    </xf>
    <xf numFmtId="0" fontId="112" fillId="27" borderId="0" xfId="86" applyFont="1" applyFill="1" applyBorder="1" applyAlignment="1">
      <alignment vertical="center" wrapText="1"/>
    </xf>
    <xf numFmtId="1" fontId="7" fillId="27" borderId="10" xfId="86" applyNumberFormat="1" applyFont="1" applyFill="1" applyBorder="1" applyAlignment="1">
      <alignment horizontal="center" vertical="center"/>
    </xf>
    <xf numFmtId="1" fontId="75" fillId="27" borderId="10" xfId="86" applyNumberFormat="1" applyFont="1" applyFill="1" applyBorder="1" applyAlignment="1">
      <alignment horizontal="center" vertical="center"/>
    </xf>
    <xf numFmtId="0" fontId="12" fillId="27" borderId="0" xfId="92" applyFont="1" applyFill="1" applyBorder="1" applyAlignment="1">
      <alignment vertical="center" wrapText="1"/>
    </xf>
    <xf numFmtId="0" fontId="11" fillId="27" borderId="0" xfId="0" applyFont="1" applyFill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91" fillId="0" borderId="10" xfId="0" applyFont="1" applyFill="1" applyBorder="1" applyAlignment="1">
      <alignment horizontal="center" vertical="center"/>
    </xf>
    <xf numFmtId="0" fontId="91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center" vertical="center"/>
    </xf>
    <xf numFmtId="0" fontId="78" fillId="28" borderId="10" xfId="0" applyFont="1" applyFill="1" applyBorder="1" applyAlignment="1">
      <alignment horizontal="left" vertical="center"/>
    </xf>
    <xf numFmtId="0" fontId="75" fillId="28" borderId="10" xfId="0" applyFont="1" applyFill="1" applyBorder="1" applyAlignment="1">
      <alignment horizontal="left" vertical="center"/>
    </xf>
    <xf numFmtId="0" fontId="75" fillId="28" borderId="10" xfId="0" applyFont="1" applyFill="1" applyBorder="1" applyAlignment="1">
      <alignment horizontal="left" vertical="center" wrapText="1"/>
    </xf>
    <xf numFmtId="0" fontId="75" fillId="28" borderId="10" xfId="0" applyFont="1" applyFill="1" applyBorder="1" applyAlignment="1">
      <alignment vertical="center" wrapText="1"/>
    </xf>
    <xf numFmtId="0" fontId="87" fillId="0" borderId="10" xfId="0" applyFont="1" applyFill="1" applyBorder="1" applyAlignment="1">
      <alignment horizontal="left" vertical="center"/>
    </xf>
    <xf numFmtId="167" fontId="28" fillId="27" borderId="10" xfId="64" applyNumberFormat="1" applyFont="1" applyFill="1" applyBorder="1" applyAlignment="1">
      <alignment horizontal="right" vertical="center"/>
    </xf>
    <xf numFmtId="4" fontId="28" fillId="0" borderId="10" xfId="0" applyNumberFormat="1" applyFont="1" applyFill="1" applyBorder="1" applyAlignment="1">
      <alignment horizontal="center" vertical="center"/>
    </xf>
    <xf numFmtId="0" fontId="87" fillId="28" borderId="10" xfId="0" applyFont="1" applyFill="1" applyBorder="1" applyAlignment="1">
      <alignment horizontal="left" vertical="center"/>
    </xf>
    <xf numFmtId="4" fontId="28" fillId="0" borderId="14" xfId="0" applyNumberFormat="1" applyFont="1" applyFill="1" applyBorder="1" applyAlignment="1">
      <alignment horizontal="center" vertical="center"/>
    </xf>
    <xf numFmtId="0" fontId="1" fillId="27" borderId="10" xfId="96" applyFont="1" applyFill="1" applyBorder="1" applyAlignment="1">
      <alignment horizontal="left" vertical="center"/>
    </xf>
    <xf numFmtId="167" fontId="1" fillId="27" borderId="10" xfId="64" applyNumberFormat="1" applyFont="1" applyFill="1" applyBorder="1" applyAlignment="1">
      <alignment horizontal="right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57" fillId="0" borderId="0" xfId="0" applyFont="1" applyFill="1" applyBorder="1"/>
    <xf numFmtId="0" fontId="28" fillId="0" borderId="0" xfId="0" applyFont="1" applyFill="1" applyBorder="1" applyAlignment="1">
      <alignment horizontal="left" vertical="center" indent="4"/>
    </xf>
    <xf numFmtId="0" fontId="87" fillId="0" borderId="0" xfId="0" applyFont="1" applyFill="1" applyBorder="1" applyAlignment="1">
      <alignment horizontal="left"/>
    </xf>
    <xf numFmtId="0" fontId="167" fillId="0" borderId="0" xfId="0" applyFont="1" applyFill="1" applyBorder="1" applyAlignment="1">
      <alignment horizontal="left"/>
    </xf>
    <xf numFmtId="0" fontId="113" fillId="0" borderId="10" xfId="0" applyFont="1" applyBorder="1" applyAlignment="1">
      <alignment horizontal="left" vertical="top"/>
    </xf>
    <xf numFmtId="41" fontId="28" fillId="0" borderId="10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90" fillId="0" borderId="0" xfId="0" applyFont="1" applyFill="1" applyBorder="1" applyAlignment="1">
      <alignment horizontal="left" vertical="top"/>
    </xf>
    <xf numFmtId="0" fontId="90" fillId="0" borderId="0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left" vertical="top"/>
    </xf>
    <xf numFmtId="0" fontId="75" fillId="0" borderId="0" xfId="0" applyFont="1" applyFill="1" applyBorder="1" applyAlignment="1">
      <alignment horizontal="center" vertical="top"/>
    </xf>
    <xf numFmtId="0" fontId="11" fillId="0" borderId="10" xfId="128" applyFont="1" applyFill="1" applyBorder="1" applyAlignment="1">
      <alignment horizontal="center" vertical="center" wrapText="1"/>
    </xf>
    <xf numFmtId="0" fontId="6" fillId="0" borderId="10" xfId="128" applyFont="1" applyFill="1" applyBorder="1" applyAlignment="1">
      <alignment horizontal="center" vertical="center" wrapText="1"/>
    </xf>
    <xf numFmtId="0" fontId="81" fillId="27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68" fontId="7" fillId="27" borderId="0" xfId="137" applyNumberFormat="1" applyFont="1" applyFill="1" applyBorder="1" applyAlignment="1">
      <alignment horizontal="center" vertical="center"/>
    </xf>
    <xf numFmtId="3" fontId="75" fillId="0" borderId="0" xfId="0" applyNumberFormat="1" applyFont="1" applyFill="1" applyBorder="1"/>
    <xf numFmtId="3" fontId="75" fillId="0" borderId="0" xfId="0" applyNumberFormat="1" applyFont="1" applyFill="1" applyBorder="1" applyAlignment="1">
      <alignment vertical="center"/>
    </xf>
    <xf numFmtId="0" fontId="116" fillId="0" borderId="10" xfId="0" applyFont="1" applyFill="1" applyBorder="1" applyAlignment="1">
      <alignment horizontal="center" vertical="center"/>
    </xf>
    <xf numFmtId="3" fontId="91" fillId="0" borderId="10" xfId="0" applyNumberFormat="1" applyFont="1" applyFill="1" applyBorder="1" applyAlignment="1">
      <alignment horizontal="center" vertical="center" wrapText="1"/>
    </xf>
    <xf numFmtId="10" fontId="7" fillId="27" borderId="10" xfId="137" applyNumberFormat="1" applyFont="1" applyFill="1" applyBorder="1" applyAlignment="1">
      <alignment horizontal="center" vertical="center"/>
    </xf>
    <xf numFmtId="0" fontId="10" fillId="27" borderId="10" xfId="131" applyNumberFormat="1" applyFont="1" applyFill="1" applyBorder="1" applyAlignment="1">
      <alignment horizontal="left" wrapText="1"/>
    </xf>
    <xf numFmtId="0" fontId="168" fillId="0" borderId="0" xfId="0" applyFont="1" applyFill="1" applyBorder="1" applyAlignment="1">
      <alignment vertical="center" wrapText="1"/>
    </xf>
    <xf numFmtId="3" fontId="60" fillId="0" borderId="0" xfId="0" applyNumberFormat="1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87" fillId="0" borderId="0" xfId="138" applyFont="1" applyFill="1" applyBorder="1" applyAlignment="1">
      <alignment horizontal="left" vertical="top" wrapText="1"/>
    </xf>
    <xf numFmtId="0" fontId="87" fillId="0" borderId="0" xfId="0" applyFont="1" applyFill="1" applyBorder="1" applyAlignment="1">
      <alignment horizontal="left" indent="4"/>
    </xf>
    <xf numFmtId="0" fontId="75" fillId="0" borderId="0" xfId="0" applyFont="1" applyFill="1" applyBorder="1" applyAlignment="1">
      <alignment horizontal="left" vertical="top" indent="4"/>
    </xf>
    <xf numFmtId="0" fontId="75" fillId="0" borderId="0" xfId="0" applyFont="1" applyFill="1" applyBorder="1" applyAlignment="1">
      <alignment horizontal="left" indent="4"/>
    </xf>
    <xf numFmtId="3" fontId="75" fillId="0" borderId="0" xfId="0" applyNumberFormat="1" applyFont="1" applyFill="1" applyBorder="1" applyAlignment="1">
      <alignment horizontal="left" indent="4"/>
    </xf>
    <xf numFmtId="0" fontId="116" fillId="0" borderId="14" xfId="0" applyFont="1" applyFill="1" applyBorder="1" applyAlignment="1">
      <alignment horizontal="center" vertical="center"/>
    </xf>
    <xf numFmtId="3" fontId="91" fillId="0" borderId="14" xfId="0" applyNumberFormat="1" applyFont="1" applyFill="1" applyBorder="1" applyAlignment="1">
      <alignment horizontal="center" vertical="center" wrapText="1"/>
    </xf>
    <xf numFmtId="0" fontId="91" fillId="0" borderId="14" xfId="0" applyFont="1" applyFill="1" applyBorder="1" applyAlignment="1">
      <alignment horizontal="center" vertical="center"/>
    </xf>
    <xf numFmtId="0" fontId="91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horizontal="left" vertical="top" indent="5"/>
    </xf>
    <xf numFmtId="0" fontId="28" fillId="0" borderId="0" xfId="0" applyFont="1" applyFill="1" applyBorder="1" applyAlignment="1">
      <alignment horizontal="left"/>
    </xf>
    <xf numFmtId="3" fontId="87" fillId="0" borderId="0" xfId="0" applyNumberFormat="1" applyFont="1" applyFill="1" applyBorder="1" applyAlignment="1">
      <alignment horizontal="left"/>
    </xf>
    <xf numFmtId="0" fontId="112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left" indent="5"/>
    </xf>
    <xf numFmtId="0" fontId="10" fillId="27" borderId="0" xfId="134" applyFont="1" applyFill="1" applyBorder="1" applyAlignment="1">
      <alignment horizontal="left" vertical="center" wrapText="1"/>
    </xf>
    <xf numFmtId="0" fontId="7" fillId="0" borderId="21" xfId="119" applyFont="1" applyFill="1" applyBorder="1"/>
    <xf numFmtId="4" fontId="7" fillId="0" borderId="30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7" fillId="0" borderId="10" xfId="92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9" fontId="60" fillId="0" borderId="0" xfId="129" applyNumberFormat="1" applyFont="1" applyFill="1" applyBorder="1" applyAlignment="1">
      <alignment horizontal="left" vertical="center"/>
    </xf>
    <xf numFmtId="3" fontId="28" fillId="0" borderId="0" xfId="69" applyNumberFormat="1" applyFont="1" applyFill="1" applyBorder="1" applyAlignment="1">
      <alignment horizontal="right" vertical="center"/>
    </xf>
    <xf numFmtId="4" fontId="28" fillId="0" borderId="0" xfId="129" applyNumberFormat="1" applyFont="1" applyFill="1" applyBorder="1" applyAlignment="1">
      <alignment horizontal="right" vertical="center"/>
    </xf>
    <xf numFmtId="0" fontId="28" fillId="0" borderId="0" xfId="119" applyFont="1" applyBorder="1"/>
    <xf numFmtId="0" fontId="28" fillId="0" borderId="0" xfId="129" applyFont="1" applyFill="1" applyBorder="1" applyAlignment="1">
      <alignment horizontal="left" vertical="center"/>
    </xf>
    <xf numFmtId="0" fontId="28" fillId="0" borderId="0" xfId="119" applyFont="1" applyFill="1" applyBorder="1" applyAlignment="1">
      <alignment horizontal="left" indent="3"/>
    </xf>
    <xf numFmtId="0" fontId="28" fillId="0" borderId="0" xfId="119" applyFont="1" applyFill="1" applyBorder="1"/>
    <xf numFmtId="0" fontId="7" fillId="0" borderId="0" xfId="119" applyFont="1" applyFill="1" applyBorder="1" applyAlignment="1">
      <alignment horizontal="left"/>
    </xf>
    <xf numFmtId="0" fontId="80" fillId="0" borderId="0" xfId="0" applyFont="1" applyBorder="1" applyAlignment="1">
      <alignment vertical="center"/>
    </xf>
    <xf numFmtId="49" fontId="79" fillId="0" borderId="0" xfId="0" applyNumberFormat="1" applyFont="1" applyBorder="1" applyAlignment="1">
      <alignment vertical="center"/>
    </xf>
    <xf numFmtId="0" fontId="78" fillId="28" borderId="10" xfId="0" applyFont="1" applyFill="1" applyBorder="1" applyAlignment="1">
      <alignment horizontal="left" vertical="center"/>
    </xf>
    <xf numFmtId="0" fontId="75" fillId="28" borderId="10" xfId="0" applyFont="1" applyFill="1" applyBorder="1" applyAlignment="1">
      <alignment horizontal="left" vertical="center"/>
    </xf>
    <xf numFmtId="0" fontId="7" fillId="27" borderId="10" xfId="0" applyFont="1" applyFill="1" applyBorder="1" applyAlignment="1">
      <alignment horizontal="left" vertical="center" wrapText="1"/>
    </xf>
    <xf numFmtId="0" fontId="75" fillId="28" borderId="10" xfId="0" applyFont="1" applyFill="1" applyBorder="1" applyAlignment="1">
      <alignment horizontal="left" vertical="center" wrapText="1"/>
    </xf>
    <xf numFmtId="0" fontId="87" fillId="27" borderId="0" xfId="0" applyFont="1" applyFill="1" applyBorder="1" applyAlignment="1">
      <alignment horizontal="center" vertical="center"/>
    </xf>
    <xf numFmtId="0" fontId="7" fillId="27" borderId="14" xfId="0" applyFont="1" applyFill="1" applyBorder="1" applyAlignment="1">
      <alignment horizontal="left" vertical="center" wrapText="1"/>
    </xf>
    <xf numFmtId="0" fontId="78" fillId="27" borderId="0" xfId="120" applyFont="1" applyFill="1" applyBorder="1" applyAlignment="1">
      <alignment horizontal="center" vertical="center"/>
    </xf>
    <xf numFmtId="0" fontId="78" fillId="0" borderId="10" xfId="120" applyFont="1" applyFill="1" applyBorder="1" applyAlignment="1">
      <alignment horizontal="center" vertical="center" wrapText="1"/>
    </xf>
    <xf numFmtId="0" fontId="87" fillId="27" borderId="0" xfId="120" applyFont="1" applyFill="1" applyBorder="1" applyAlignment="1">
      <alignment horizontal="center" vertical="center"/>
    </xf>
    <xf numFmtId="0" fontId="78" fillId="27" borderId="0" xfId="0" applyFont="1" applyFill="1" applyBorder="1"/>
    <xf numFmtId="0" fontId="75" fillId="27" borderId="0" xfId="0" applyFont="1" applyFill="1" applyBorder="1" applyAlignment="1">
      <alignment horizontal="center" vertical="center"/>
    </xf>
    <xf numFmtId="0" fontId="85" fillId="27" borderId="0" xfId="0" applyFont="1" applyFill="1" applyBorder="1" applyAlignment="1"/>
    <xf numFmtId="0" fontId="85" fillId="27" borderId="0" xfId="0" applyFont="1" applyFill="1" applyBorder="1" applyAlignment="1">
      <alignment horizontal="center"/>
    </xf>
    <xf numFmtId="0" fontId="6" fillId="27" borderId="10" xfId="131" applyFont="1" applyFill="1" applyBorder="1" applyAlignment="1">
      <alignment horizontal="center" vertical="center" wrapText="1"/>
    </xf>
    <xf numFmtId="0" fontId="6" fillId="27" borderId="10" xfId="607" applyFont="1" applyFill="1" applyBorder="1" applyAlignment="1">
      <alignment horizontal="center" vertical="center" wrapText="1"/>
    </xf>
    <xf numFmtId="0" fontId="91" fillId="27" borderId="0" xfId="0" applyFont="1" applyFill="1" applyBorder="1" applyAlignment="1">
      <alignment vertical="center"/>
    </xf>
    <xf numFmtId="2" fontId="10" fillId="27" borderId="10" xfId="607" applyNumberFormat="1" applyFont="1" applyFill="1" applyBorder="1" applyAlignment="1">
      <alignment horizontal="center" vertical="center" wrapText="1"/>
    </xf>
    <xf numFmtId="167" fontId="7" fillId="27" borderId="10" xfId="64" applyNumberFormat="1" applyFont="1" applyFill="1" applyBorder="1" applyAlignment="1">
      <alignment horizontal="center" vertical="center"/>
    </xf>
    <xf numFmtId="2" fontId="75" fillId="27" borderId="0" xfId="0" applyNumberFormat="1" applyFont="1" applyFill="1" applyBorder="1" applyAlignment="1">
      <alignment vertical="center"/>
    </xf>
    <xf numFmtId="2" fontId="87" fillId="27" borderId="0" xfId="0" applyNumberFormat="1" applyFont="1" applyFill="1" applyBorder="1" applyAlignment="1">
      <alignment vertical="center"/>
    </xf>
    <xf numFmtId="0" fontId="87" fillId="27" borderId="0" xfId="0" applyFont="1" applyFill="1" applyBorder="1" applyAlignment="1">
      <alignment vertical="center"/>
    </xf>
    <xf numFmtId="2" fontId="10" fillId="27" borderId="14" xfId="607" applyNumberFormat="1" applyFont="1" applyFill="1" applyBorder="1" applyAlignment="1">
      <alignment horizontal="center" vertical="center" wrapText="1"/>
    </xf>
    <xf numFmtId="167" fontId="7" fillId="27" borderId="14" xfId="64" applyNumberFormat="1" applyFont="1" applyFill="1" applyBorder="1" applyAlignment="1">
      <alignment horizontal="center" vertical="center"/>
    </xf>
    <xf numFmtId="2" fontId="7" fillId="27" borderId="14" xfId="0" applyNumberFormat="1" applyFont="1" applyFill="1" applyBorder="1" applyAlignment="1">
      <alignment horizontal="center" vertical="center"/>
    </xf>
    <xf numFmtId="41" fontId="6" fillId="27" borderId="10" xfId="64" applyNumberFormat="1" applyFont="1" applyFill="1" applyBorder="1" applyAlignment="1">
      <alignment horizontal="center" vertical="center"/>
    </xf>
    <xf numFmtId="2" fontId="11" fillId="27" borderId="10" xfId="607" applyNumberFormat="1" applyFont="1" applyFill="1" applyBorder="1" applyAlignment="1">
      <alignment horizontal="center" vertical="center" wrapText="1"/>
    </xf>
    <xf numFmtId="41" fontId="10" fillId="27" borderId="10" xfId="608" applyNumberFormat="1" applyFont="1" applyFill="1" applyBorder="1" applyAlignment="1">
      <alignment horizontal="center" vertical="top"/>
    </xf>
    <xf numFmtId="41" fontId="7" fillId="27" borderId="10" xfId="64" applyNumberFormat="1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horizontal="left" vertical="center"/>
    </xf>
    <xf numFmtId="0" fontId="75" fillId="0" borderId="0" xfId="0" applyFont="1" applyBorder="1" applyAlignment="1">
      <alignment horizontal="left"/>
    </xf>
    <xf numFmtId="0" fontId="87" fillId="28" borderId="0" xfId="0" applyFont="1" applyFill="1" applyBorder="1" applyAlignment="1">
      <alignment horizontal="left" vertical="center"/>
    </xf>
    <xf numFmtId="41" fontId="10" fillId="27" borderId="10" xfId="608" applyNumberFormat="1" applyFont="1" applyFill="1" applyBorder="1" applyAlignment="1">
      <alignment horizontal="center" vertical="center"/>
    </xf>
    <xf numFmtId="2" fontId="90" fillId="27" borderId="0" xfId="0" applyNumberFormat="1" applyFont="1" applyFill="1" applyBorder="1" applyAlignment="1">
      <alignment vertical="center"/>
    </xf>
    <xf numFmtId="41" fontId="11" fillId="27" borderId="10" xfId="609" applyNumberFormat="1" applyFont="1" applyFill="1" applyBorder="1" applyAlignment="1">
      <alignment horizontal="center" vertical="top"/>
    </xf>
    <xf numFmtId="41" fontId="10" fillId="27" borderId="10" xfId="609" applyNumberFormat="1" applyFont="1" applyFill="1" applyBorder="1" applyAlignment="1">
      <alignment horizontal="center" vertical="top"/>
    </xf>
    <xf numFmtId="41" fontId="6" fillId="27" borderId="10" xfId="58" applyNumberFormat="1" applyFont="1" applyFill="1" applyBorder="1" applyAlignment="1" applyProtection="1">
      <alignment horizontal="center" vertical="center"/>
    </xf>
    <xf numFmtId="0" fontId="78" fillId="27" borderId="10" xfId="0" applyFont="1" applyFill="1" applyBorder="1" applyAlignment="1">
      <alignment horizontal="left" vertical="center"/>
    </xf>
    <xf numFmtId="41" fontId="11" fillId="27" borderId="10" xfId="607" applyNumberFormat="1" applyFont="1" applyFill="1" applyBorder="1" applyAlignment="1">
      <alignment horizontal="center" vertical="center" wrapText="1"/>
    </xf>
    <xf numFmtId="0" fontId="80" fillId="27" borderId="0" xfId="0" applyFont="1" applyFill="1" applyBorder="1" applyAlignment="1">
      <alignment horizontal="left" vertical="center"/>
    </xf>
    <xf numFmtId="3" fontId="87" fillId="27" borderId="0" xfId="0" applyNumberFormat="1" applyFont="1" applyFill="1" applyBorder="1" applyAlignment="1">
      <alignment vertical="center"/>
    </xf>
    <xf numFmtId="0" fontId="28" fillId="27" borderId="0" xfId="96" applyFont="1" applyFill="1" applyBorder="1" applyAlignment="1">
      <alignment vertical="center"/>
    </xf>
    <xf numFmtId="0" fontId="60" fillId="27" borderId="0" xfId="0" applyFont="1" applyFill="1" applyBorder="1" applyAlignment="1">
      <alignment vertical="center"/>
    </xf>
    <xf numFmtId="167" fontId="6" fillId="27" borderId="0" xfId="57" applyNumberFormat="1" applyFont="1" applyFill="1" applyBorder="1" applyAlignment="1">
      <alignment vertical="center"/>
    </xf>
    <xf numFmtId="166" fontId="6" fillId="27" borderId="0" xfId="0" applyNumberFormat="1" applyFont="1" applyFill="1" applyBorder="1" applyAlignment="1">
      <alignment horizontal="center" vertical="center"/>
    </xf>
    <xf numFmtId="0" fontId="78" fillId="27" borderId="0" xfId="0" applyFont="1" applyFill="1" applyBorder="1" applyAlignment="1">
      <alignment vertical="center"/>
    </xf>
    <xf numFmtId="167" fontId="7" fillId="27" borderId="0" xfId="57" applyNumberFormat="1" applyFont="1" applyFill="1" applyBorder="1" applyAlignment="1">
      <alignment vertical="center"/>
    </xf>
    <xf numFmtId="166" fontId="7" fillId="27" borderId="0" xfId="0" applyNumberFormat="1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3" fontId="22" fillId="27" borderId="0" xfId="0" applyNumberFormat="1" applyFont="1" applyFill="1" applyBorder="1" applyAlignment="1">
      <alignment vertical="center"/>
    </xf>
    <xf numFmtId="166" fontId="1" fillId="27" borderId="0" xfId="0" applyNumberFormat="1" applyFont="1" applyFill="1" applyBorder="1" applyAlignment="1">
      <alignment horizontal="center" vertical="center"/>
    </xf>
    <xf numFmtId="0" fontId="91" fillId="0" borderId="10" xfId="0" applyFont="1" applyFill="1" applyBorder="1" applyAlignment="1">
      <alignment horizontal="center" vertical="center"/>
    </xf>
    <xf numFmtId="0" fontId="91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27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27" borderId="0" xfId="0" applyFont="1" applyFill="1" applyBorder="1" applyAlignment="1">
      <alignment horizontal="left" vertical="center"/>
    </xf>
    <xf numFmtId="172" fontId="6" fillId="0" borderId="10" xfId="0" applyNumberFormat="1" applyFont="1" applyFill="1" applyBorder="1" applyAlignment="1" applyProtection="1">
      <alignment horizontal="center" vertical="center"/>
    </xf>
    <xf numFmtId="0" fontId="78" fillId="0" borderId="10" xfId="0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78" fillId="0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27" borderId="10" xfId="0" applyFont="1" applyFill="1" applyBorder="1" applyAlignment="1">
      <alignment horizontal="center" vertical="center" wrapText="1"/>
    </xf>
    <xf numFmtId="166" fontId="7" fillId="0" borderId="10" xfId="149" applyNumberFormat="1" applyFont="1" applyFill="1" applyBorder="1" applyAlignment="1">
      <alignment horizontal="center" vertical="center"/>
    </xf>
    <xf numFmtId="0" fontId="120" fillId="0" borderId="0" xfId="52" applyFont="1" applyFill="1" applyBorder="1" applyAlignment="1" applyProtection="1"/>
    <xf numFmtId="0" fontId="78" fillId="0" borderId="0" xfId="0" applyFont="1" applyBorder="1" applyAlignment="1">
      <alignment horizontal="center" vertical="center"/>
    </xf>
    <xf numFmtId="0" fontId="78" fillId="0" borderId="10" xfId="0" applyFont="1" applyBorder="1" applyAlignment="1">
      <alignment horizontal="center" vertical="center" wrapText="1"/>
    </xf>
    <xf numFmtId="167" fontId="11" fillId="0" borderId="0" xfId="56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6" fillId="0" borderId="0" xfId="52" applyFont="1" applyFill="1" applyBorder="1" applyAlignment="1" applyProtection="1">
      <alignment horizontal="left" vertical="center" wrapText="1"/>
    </xf>
    <xf numFmtId="0" fontId="85" fillId="0" borderId="0" xfId="0" applyFont="1" applyFill="1" applyBorder="1" applyAlignment="1"/>
    <xf numFmtId="0" fontId="6" fillId="0" borderId="0" xfId="76" applyFont="1" applyFill="1" applyAlignment="1"/>
    <xf numFmtId="0" fontId="8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76" applyFont="1" applyFill="1" applyBorder="1" applyAlignment="1"/>
    <xf numFmtId="0" fontId="78" fillId="0" borderId="0" xfId="0" applyFont="1" applyBorder="1" applyAlignment="1">
      <alignment horizontal="center" vertical="center"/>
    </xf>
    <xf numFmtId="0" fontId="28" fillId="27" borderId="0" xfId="0" applyFont="1" applyFill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9" fillId="27" borderId="0" xfId="0" applyFont="1" applyFill="1" applyBorder="1" applyAlignment="1">
      <alignment horizontal="left" vertical="center"/>
    </xf>
    <xf numFmtId="0" fontId="6" fillId="27" borderId="0" xfId="0" applyFont="1" applyFill="1" applyAlignment="1">
      <alignment horizontal="center"/>
    </xf>
    <xf numFmtId="0" fontId="78" fillId="0" borderId="10" xfId="0" applyFont="1" applyBorder="1" applyAlignment="1">
      <alignment horizontal="center" vertical="center" wrapText="1"/>
    </xf>
    <xf numFmtId="0" fontId="6" fillId="0" borderId="0" xfId="52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/>
    </xf>
    <xf numFmtId="167" fontId="11" fillId="0" borderId="0" xfId="56" applyNumberFormat="1" applyFont="1" applyBorder="1" applyAlignment="1">
      <alignment horizontal="center" vertical="center"/>
    </xf>
    <xf numFmtId="0" fontId="78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 indent="5"/>
    </xf>
    <xf numFmtId="0" fontId="12" fillId="0" borderId="0" xfId="0" applyFont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wrapText="1"/>
    </xf>
    <xf numFmtId="1" fontId="78" fillId="0" borderId="10" xfId="0" applyNumberFormat="1" applyFont="1" applyFill="1" applyBorder="1" applyAlignment="1">
      <alignment horizontal="center" vertical="center" wrapText="1"/>
    </xf>
    <xf numFmtId="0" fontId="6" fillId="27" borderId="10" xfId="0" applyFont="1" applyFill="1" applyBorder="1" applyAlignment="1">
      <alignment horizontal="center" vertical="center" wrapText="1"/>
    </xf>
    <xf numFmtId="1" fontId="6" fillId="27" borderId="10" xfId="0" applyNumberFormat="1" applyFont="1" applyFill="1" applyBorder="1" applyAlignment="1">
      <alignment horizontal="center" vertical="center"/>
    </xf>
    <xf numFmtId="0" fontId="85" fillId="28" borderId="10" xfId="76" applyFont="1" applyFill="1" applyBorder="1" applyAlignment="1">
      <alignment horizontal="center" vertical="center" wrapText="1"/>
    </xf>
    <xf numFmtId="0" fontId="6" fillId="28" borderId="10" xfId="76" applyFont="1" applyFill="1" applyBorder="1" applyAlignment="1">
      <alignment horizontal="center" vertical="center"/>
    </xf>
    <xf numFmtId="0" fontId="6" fillId="28" borderId="10" xfId="76" applyFont="1" applyFill="1" applyBorder="1" applyAlignment="1">
      <alignment horizontal="center" vertical="center" wrapText="1"/>
    </xf>
    <xf numFmtId="0" fontId="85" fillId="28" borderId="10" xfId="76" applyFont="1" applyFill="1" applyBorder="1" applyAlignment="1">
      <alignment horizontal="center" vertical="center"/>
    </xf>
    <xf numFmtId="0" fontId="114" fillId="27" borderId="0" xfId="84" applyFont="1" applyFill="1" applyBorder="1" applyAlignment="1">
      <alignment vertical="center" wrapText="1"/>
    </xf>
    <xf numFmtId="0" fontId="6" fillId="27" borderId="0" xfId="0" applyFont="1" applyFill="1" applyAlignment="1">
      <alignment horizontal="center" wrapText="1"/>
    </xf>
    <xf numFmtId="0" fontId="28" fillId="27" borderId="0" xfId="0" applyFont="1" applyFill="1" applyAlignment="1">
      <alignment horizontal="center"/>
    </xf>
    <xf numFmtId="0" fontId="78" fillId="27" borderId="10" xfId="0" applyFont="1" applyFill="1" applyBorder="1" applyAlignment="1">
      <alignment horizontal="center" vertical="center"/>
    </xf>
    <xf numFmtId="0" fontId="78" fillId="27" borderId="13" xfId="0" applyFont="1" applyFill="1" applyBorder="1" applyAlignment="1">
      <alignment horizontal="center" vertical="center"/>
    </xf>
    <xf numFmtId="167" fontId="11" fillId="0" borderId="0" xfId="56" applyNumberFormat="1" applyFont="1" applyFill="1" applyBorder="1" applyAlignment="1">
      <alignment vertical="center"/>
    </xf>
    <xf numFmtId="0" fontId="78" fillId="0" borderId="0" xfId="0" applyFont="1" applyFill="1" applyAlignment="1">
      <alignment vertical="center"/>
    </xf>
    <xf numFmtId="0" fontId="78" fillId="0" borderId="0" xfId="0" applyFont="1" applyFill="1" applyAlignment="1"/>
    <xf numFmtId="0" fontId="0" fillId="0" borderId="0" xfId="0" applyFill="1" applyAlignment="1"/>
    <xf numFmtId="0" fontId="6" fillId="0" borderId="0" xfId="52" applyFont="1" applyFill="1" applyBorder="1" applyAlignment="1" applyProtection="1">
      <alignment horizontal="left" vertical="center"/>
    </xf>
    <xf numFmtId="0" fontId="75" fillId="0" borderId="0" xfId="0" applyFont="1" applyFill="1" applyBorder="1" applyAlignment="1">
      <alignment horizontal="right" vertical="center"/>
    </xf>
    <xf numFmtId="167" fontId="6" fillId="0" borderId="0" xfId="66" applyNumberFormat="1" applyFont="1" applyFill="1" applyBorder="1" applyAlignment="1"/>
    <xf numFmtId="3" fontId="6" fillId="0" borderId="0" xfId="0" applyNumberFormat="1" applyFont="1" applyFill="1" applyBorder="1" applyAlignment="1"/>
    <xf numFmtId="0" fontId="7" fillId="0" borderId="0" xfId="76" applyFont="1" applyFill="1" applyBorder="1" applyAlignment="1">
      <alignment horizontal="left"/>
    </xf>
    <xf numFmtId="0" fontId="6" fillId="0" borderId="0" xfId="66" applyNumberFormat="1" applyFont="1" applyFill="1" applyBorder="1" applyAlignment="1"/>
    <xf numFmtId="0" fontId="120" fillId="0" borderId="0" xfId="52" applyFont="1" applyFill="1" applyBorder="1" applyAlignment="1" applyProtection="1">
      <alignment vertical="center"/>
    </xf>
    <xf numFmtId="1" fontId="75" fillId="0" borderId="0" xfId="0" applyNumberFormat="1" applyFont="1" applyFill="1"/>
    <xf numFmtId="1" fontId="6" fillId="0" borderId="0" xfId="0" applyNumberFormat="1" applyFont="1" applyFill="1" applyBorder="1" applyAlignment="1"/>
    <xf numFmtId="0" fontId="7" fillId="0" borderId="0" xfId="92" applyFont="1" applyFill="1"/>
    <xf numFmtId="0" fontId="6" fillId="0" borderId="0" xfId="84" applyFont="1" applyFill="1" applyAlignment="1"/>
    <xf numFmtId="0" fontId="6" fillId="0" borderId="0" xfId="84" applyFont="1" applyFill="1" applyAlignment="1">
      <alignment vertical="center"/>
    </xf>
    <xf numFmtId="0" fontId="7" fillId="0" borderId="0" xfId="76" applyFont="1" applyFill="1"/>
    <xf numFmtId="0" fontId="6" fillId="0" borderId="0" xfId="84" applyFont="1" applyFill="1" applyAlignment="1">
      <alignment horizontal="center"/>
    </xf>
    <xf numFmtId="0" fontId="6" fillId="0" borderId="0" xfId="86" applyFont="1" applyFill="1" applyBorder="1" applyAlignment="1">
      <alignment vertical="center" wrapText="1"/>
    </xf>
    <xf numFmtId="0" fontId="78" fillId="0" borderId="0" xfId="86" applyFont="1" applyFill="1" applyBorder="1" applyAlignment="1">
      <alignment vertical="center" wrapText="1"/>
    </xf>
    <xf numFmtId="0" fontId="6" fillId="0" borderId="0" xfId="84" applyFont="1" applyFill="1" applyBorder="1" applyAlignment="1"/>
    <xf numFmtId="0" fontId="6" fillId="0" borderId="0" xfId="84" applyFont="1" applyFill="1" applyBorder="1" applyAlignment="1">
      <alignment vertical="center"/>
    </xf>
    <xf numFmtId="0" fontId="78" fillId="0" borderId="0" xfId="0" applyFont="1" applyFill="1" applyAlignment="1">
      <alignment horizontal="left" vertical="center"/>
    </xf>
    <xf numFmtId="0" fontId="6" fillId="0" borderId="0" xfId="85" applyFont="1" applyFill="1" applyBorder="1" applyAlignment="1">
      <alignment vertical="center"/>
    </xf>
    <xf numFmtId="0" fontId="6" fillId="0" borderId="0" xfId="86" applyFont="1" applyFill="1" applyBorder="1" applyAlignment="1">
      <alignment vertical="center"/>
    </xf>
    <xf numFmtId="0" fontId="6" fillId="0" borderId="0" xfId="84" applyFont="1" applyFill="1" applyBorder="1" applyAlignment="1">
      <alignment wrapText="1"/>
    </xf>
    <xf numFmtId="0" fontId="6" fillId="0" borderId="0" xfId="84" applyFont="1" applyFill="1" applyBorder="1" applyAlignment="1">
      <alignment vertical="top" wrapText="1"/>
    </xf>
    <xf numFmtId="0" fontId="6" fillId="0" borderId="0" xfId="85" applyFont="1" applyFill="1" applyBorder="1" applyAlignment="1">
      <alignment wrapText="1"/>
    </xf>
    <xf numFmtId="0" fontId="6" fillId="0" borderId="0" xfId="84" applyFont="1" applyFill="1" applyBorder="1" applyAlignment="1">
      <alignment horizontal="center" vertical="top" wrapText="1"/>
    </xf>
    <xf numFmtId="0" fontId="6" fillId="0" borderId="0" xfId="84" applyFont="1" applyFill="1" applyBorder="1" applyAlignment="1">
      <alignment vertical="center" wrapText="1"/>
    </xf>
    <xf numFmtId="0" fontId="6" fillId="0" borderId="0" xfId="131" applyFont="1" applyFill="1" applyBorder="1" applyAlignment="1">
      <alignment vertical="center"/>
    </xf>
    <xf numFmtId="0" fontId="76" fillId="0" borderId="0" xfId="0" applyFont="1" applyFill="1"/>
    <xf numFmtId="0" fontId="76" fillId="0" borderId="0" xfId="0" applyFont="1" applyFill="1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52" applyFont="1" applyFill="1" applyBorder="1" applyAlignment="1" applyProtection="1">
      <alignment horizontal="left" vertical="center" wrapText="1"/>
    </xf>
    <xf numFmtId="0" fontId="6" fillId="27" borderId="0" xfId="76" applyFont="1" applyFill="1" applyBorder="1" applyAlignment="1">
      <alignment horizontal="center"/>
    </xf>
    <xf numFmtId="0" fontId="28" fillId="27" borderId="0" xfId="76" applyFont="1" applyFill="1" applyBorder="1" applyAlignment="1">
      <alignment horizontal="center"/>
    </xf>
    <xf numFmtId="0" fontId="6" fillId="0" borderId="10" xfId="76" applyFont="1" applyFill="1" applyBorder="1" applyAlignment="1">
      <alignment horizontal="center" vertical="center"/>
    </xf>
    <xf numFmtId="0" fontId="6" fillId="0" borderId="12" xfId="76" applyFont="1" applyFill="1" applyBorder="1" applyAlignment="1">
      <alignment horizontal="center" vertical="center" wrapText="1"/>
    </xf>
    <xf numFmtId="0" fontId="6" fillId="0" borderId="10" xfId="76" applyFont="1" applyFill="1" applyBorder="1" applyAlignment="1">
      <alignment horizontal="center" vertical="center" wrapText="1"/>
    </xf>
    <xf numFmtId="1" fontId="78" fillId="0" borderId="10" xfId="120" applyNumberFormat="1" applyFont="1" applyFill="1" applyBorder="1" applyAlignment="1">
      <alignment horizontal="center" vertical="center"/>
    </xf>
    <xf numFmtId="0" fontId="78" fillId="0" borderId="0" xfId="120" applyFont="1" applyFill="1" applyBorder="1" applyAlignment="1">
      <alignment horizontal="center" vertical="center"/>
    </xf>
    <xf numFmtId="0" fontId="78" fillId="27" borderId="0" xfId="120" applyFont="1" applyFill="1" applyBorder="1" applyAlignment="1">
      <alignment horizontal="center" vertical="center"/>
    </xf>
    <xf numFmtId="0" fontId="78" fillId="0" borderId="10" xfId="120" applyFont="1" applyFill="1" applyBorder="1" applyAlignment="1">
      <alignment horizontal="center" vertical="center" wrapText="1"/>
    </xf>
    <xf numFmtId="0" fontId="78" fillId="0" borderId="11" xfId="120" applyFont="1" applyFill="1" applyBorder="1" applyAlignment="1">
      <alignment horizontal="center" vertical="center" wrapText="1"/>
    </xf>
    <xf numFmtId="1" fontId="78" fillId="0" borderId="14" xfId="120" applyNumberFormat="1" applyFont="1" applyFill="1" applyBorder="1" applyAlignment="1">
      <alignment horizontal="center" vertical="center"/>
    </xf>
    <xf numFmtId="0" fontId="87" fillId="27" borderId="0" xfId="120" applyFont="1" applyFill="1" applyBorder="1" applyAlignment="1">
      <alignment horizontal="center" vertical="center"/>
    </xf>
    <xf numFmtId="1" fontId="6" fillId="27" borderId="10" xfId="76" applyNumberFormat="1" applyFont="1" applyFill="1" applyBorder="1" applyAlignment="1">
      <alignment horizontal="center" vertical="center"/>
    </xf>
    <xf numFmtId="0" fontId="6" fillId="0" borderId="0" xfId="76" applyFont="1" applyAlignment="1">
      <alignment horizontal="center" vertical="center"/>
    </xf>
    <xf numFmtId="0" fontId="6" fillId="27" borderId="14" xfId="76" applyFont="1" applyFill="1" applyBorder="1" applyAlignment="1">
      <alignment horizontal="center" vertical="center" wrapText="1"/>
    </xf>
    <xf numFmtId="0" fontId="6" fillId="27" borderId="25" xfId="76" applyFont="1" applyFill="1" applyBorder="1" applyAlignment="1">
      <alignment horizontal="center" vertical="center" wrapText="1"/>
    </xf>
    <xf numFmtId="0" fontId="6" fillId="27" borderId="10" xfId="76" applyFont="1" applyFill="1" applyBorder="1" applyAlignment="1">
      <alignment vertical="center" wrapText="1"/>
    </xf>
    <xf numFmtId="0" fontId="6" fillId="27" borderId="14" xfId="76" applyFont="1" applyFill="1" applyBorder="1" applyAlignment="1">
      <alignment horizontal="left" vertical="center" wrapText="1"/>
    </xf>
    <xf numFmtId="0" fontId="6" fillId="27" borderId="13" xfId="76" applyFont="1" applyFill="1" applyBorder="1" applyAlignment="1">
      <alignment horizontal="left" vertical="center" wrapText="1"/>
    </xf>
    <xf numFmtId="0" fontId="6" fillId="27" borderId="0" xfId="76" applyFont="1" applyFill="1" applyAlignment="1">
      <alignment horizontal="center" vertical="center"/>
    </xf>
    <xf numFmtId="0" fontId="6" fillId="27" borderId="21" xfId="76" applyFont="1" applyFill="1" applyBorder="1" applyAlignment="1">
      <alignment horizontal="left" vertical="center"/>
    </xf>
    <xf numFmtId="0" fontId="28" fillId="0" borderId="0" xfId="96" applyFont="1" applyFill="1" applyBorder="1" applyAlignment="1">
      <alignment horizontal="left" vertical="center" wrapText="1"/>
    </xf>
    <xf numFmtId="0" fontId="28" fillId="0" borderId="0" xfId="96" applyFont="1" applyFill="1" applyBorder="1" applyAlignment="1">
      <alignment horizontal="left" vertical="center"/>
    </xf>
    <xf numFmtId="0" fontId="78" fillId="0" borderId="0" xfId="0" applyFont="1" applyBorder="1" applyAlignment="1">
      <alignment horizontal="center"/>
    </xf>
    <xf numFmtId="0" fontId="28" fillId="0" borderId="0" xfId="96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96" applyFont="1" applyFill="1" applyBorder="1" applyAlignment="1">
      <alignment horizontal="center" vertical="center" wrapText="1"/>
    </xf>
    <xf numFmtId="0" fontId="11" fillId="27" borderId="0" xfId="0" applyFont="1" applyFill="1" applyAlignment="1">
      <alignment horizontal="center" wrapText="1"/>
    </xf>
    <xf numFmtId="0" fontId="11" fillId="27" borderId="0" xfId="0" applyFont="1" applyFill="1" applyAlignment="1">
      <alignment horizontal="center"/>
    </xf>
    <xf numFmtId="0" fontId="11" fillId="27" borderId="10" xfId="80" applyFont="1" applyFill="1" applyBorder="1" applyAlignment="1">
      <alignment horizontal="center" vertical="center"/>
    </xf>
    <xf numFmtId="0" fontId="57" fillId="27" borderId="0" xfId="0" applyFont="1" applyFill="1" applyBorder="1" applyAlignment="1">
      <alignment horizontal="left" wrapText="1"/>
    </xf>
    <xf numFmtId="0" fontId="57" fillId="27" borderId="0" xfId="0" applyFont="1" applyFill="1" applyBorder="1" applyAlignment="1">
      <alignment horizontal="left"/>
    </xf>
    <xf numFmtId="0" fontId="12" fillId="27" borderId="15" xfId="80" applyFont="1" applyFill="1" applyBorder="1" applyAlignment="1">
      <alignment horizontal="left" vertical="center"/>
    </xf>
    <xf numFmtId="0" fontId="12" fillId="27" borderId="0" xfId="80" applyFont="1" applyFill="1" applyBorder="1" applyAlignment="1">
      <alignment horizontal="left" vertical="center"/>
    </xf>
    <xf numFmtId="0" fontId="56" fillId="27" borderId="0" xfId="0" applyFont="1" applyFill="1" applyBorder="1" applyAlignment="1">
      <alignment horizontal="center" vertical="center" wrapText="1"/>
    </xf>
    <xf numFmtId="0" fontId="56" fillId="27" borderId="0" xfId="0" applyFont="1" applyFill="1" applyBorder="1" applyAlignment="1">
      <alignment horizontal="center" vertical="center"/>
    </xf>
    <xf numFmtId="0" fontId="56" fillId="27" borderId="10" xfId="80" applyFont="1" applyFill="1" applyBorder="1" applyAlignment="1">
      <alignment horizontal="center" vertical="center"/>
    </xf>
    <xf numFmtId="0" fontId="56" fillId="27" borderId="10" xfId="0" applyFont="1" applyFill="1" applyBorder="1" applyAlignment="1">
      <alignment horizontal="center" vertical="center" wrapText="1"/>
    </xf>
    <xf numFmtId="0" fontId="78" fillId="27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 indent="3"/>
    </xf>
    <xf numFmtId="0" fontId="8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28" fillId="27" borderId="0" xfId="96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27" borderId="11" xfId="96" applyFont="1" applyFill="1" applyBorder="1" applyAlignment="1">
      <alignment horizontal="center" vertical="center"/>
    </xf>
    <xf numFmtId="0" fontId="22" fillId="27" borderId="26" xfId="96" applyFont="1" applyFill="1" applyBorder="1" applyAlignment="1">
      <alignment horizontal="center" vertical="center"/>
    </xf>
    <xf numFmtId="0" fontId="22" fillId="27" borderId="12" xfId="96" applyFont="1" applyFill="1" applyBorder="1" applyAlignment="1">
      <alignment horizontal="center" vertical="center"/>
    </xf>
    <xf numFmtId="0" fontId="22" fillId="27" borderId="10" xfId="96" applyFont="1" applyFill="1" applyBorder="1" applyAlignment="1">
      <alignment horizontal="center" vertical="center"/>
    </xf>
    <xf numFmtId="0" fontId="22" fillId="0" borderId="14" xfId="96" applyFont="1" applyFill="1" applyBorder="1" applyAlignment="1">
      <alignment horizontal="center" vertical="center" wrapText="1"/>
    </xf>
    <xf numFmtId="0" fontId="22" fillId="0" borderId="13" xfId="96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horizontal="left" vertical="center"/>
    </xf>
    <xf numFmtId="0" fontId="12" fillId="27" borderId="0" xfId="0" applyFont="1" applyFill="1" applyBorder="1" applyAlignment="1">
      <alignment horizontal="left" vertical="center" wrapText="1"/>
    </xf>
    <xf numFmtId="0" fontId="12" fillId="27" borderId="0" xfId="0" applyFont="1" applyFill="1" applyBorder="1" applyAlignment="1">
      <alignment horizontal="left" vertical="center"/>
    </xf>
    <xf numFmtId="0" fontId="11" fillId="27" borderId="0" xfId="0" applyFont="1" applyFill="1" applyBorder="1" applyAlignment="1">
      <alignment horizontal="center"/>
    </xf>
    <xf numFmtId="0" fontId="11" fillId="27" borderId="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left" vertic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6" fillId="24" borderId="0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3" fontId="145" fillId="27" borderId="0" xfId="606" applyNumberFormat="1" applyFont="1" applyFill="1" applyBorder="1" applyAlignment="1">
      <alignment horizontal="center" vertical="center"/>
    </xf>
    <xf numFmtId="4" fontId="145" fillId="27" borderId="0" xfId="606" applyNumberFormat="1" applyFont="1" applyFill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12" fillId="24" borderId="15" xfId="0" applyFont="1" applyFill="1" applyBorder="1" applyAlignment="1">
      <alignment horizontal="left"/>
    </xf>
    <xf numFmtId="0" fontId="12" fillId="24" borderId="0" xfId="0" applyFont="1" applyFill="1" applyBorder="1" applyAlignment="1">
      <alignment horizontal="left"/>
    </xf>
    <xf numFmtId="0" fontId="114" fillId="0" borderId="0" xfId="0" applyFont="1" applyBorder="1" applyAlignment="1">
      <alignment horizontal="left" wrapText="1"/>
    </xf>
    <xf numFmtId="0" fontId="114" fillId="0" borderId="0" xfId="0" applyFont="1" applyBorder="1" applyAlignment="1">
      <alignment horizontal="left"/>
    </xf>
    <xf numFmtId="3" fontId="149" fillId="27" borderId="0" xfId="606" applyNumberFormat="1" applyFont="1" applyFill="1" applyBorder="1" applyAlignment="1">
      <alignment horizontal="center" vertical="center"/>
    </xf>
    <xf numFmtId="4" fontId="149" fillId="27" borderId="0" xfId="606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horizontal="left" wrapText="1"/>
    </xf>
    <xf numFmtId="4" fontId="60" fillId="27" borderId="0" xfId="606" applyNumberFormat="1" applyFont="1" applyFill="1" applyBorder="1" applyAlignment="1">
      <alignment horizontal="center" vertical="center"/>
    </xf>
    <xf numFmtId="3" fontId="60" fillId="27" borderId="0" xfId="60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27" borderId="10" xfId="606" applyFont="1" applyFill="1" applyBorder="1" applyAlignment="1">
      <alignment horizontal="center" vertical="center" wrapText="1"/>
    </xf>
    <xf numFmtId="0" fontId="6" fillId="27" borderId="10" xfId="606" applyFont="1" applyFill="1" applyBorder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6" fillId="0" borderId="0" xfId="76" applyFont="1" applyAlignment="1">
      <alignment horizontal="center"/>
    </xf>
    <xf numFmtId="0" fontId="6" fillId="27" borderId="10" xfId="80" applyFont="1" applyFill="1" applyBorder="1" applyAlignment="1">
      <alignment horizontal="left" vertical="center"/>
    </xf>
    <xf numFmtId="0" fontId="11" fillId="27" borderId="11" xfId="131" applyFont="1" applyFill="1" applyBorder="1" applyAlignment="1">
      <alignment horizontal="center"/>
    </xf>
    <xf numFmtId="0" fontId="11" fillId="27" borderId="26" xfId="131" applyFont="1" applyFill="1" applyBorder="1" applyAlignment="1">
      <alignment horizontal="center"/>
    </xf>
    <xf numFmtId="0" fontId="11" fillId="27" borderId="12" xfId="131" applyFont="1" applyFill="1" applyBorder="1" applyAlignment="1">
      <alignment horizontal="center"/>
    </xf>
    <xf numFmtId="0" fontId="11" fillId="27" borderId="10" xfId="131" applyFont="1" applyFill="1" applyBorder="1" applyAlignment="1">
      <alignment horizontal="center"/>
    </xf>
    <xf numFmtId="0" fontId="6" fillId="27" borderId="10" xfId="131" applyFont="1" applyFill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vertical="center"/>
    </xf>
    <xf numFmtId="0" fontId="113" fillId="0" borderId="0" xfId="0" applyFont="1" applyBorder="1" applyAlignment="1">
      <alignment horizontal="center"/>
    </xf>
    <xf numFmtId="0" fontId="91" fillId="0" borderId="10" xfId="0" applyFont="1" applyFill="1" applyBorder="1" applyAlignment="1">
      <alignment horizontal="center" vertical="center"/>
    </xf>
    <xf numFmtId="0" fontId="91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/>
    </xf>
    <xf numFmtId="0" fontId="87" fillId="27" borderId="0" xfId="0" applyFont="1" applyFill="1" applyBorder="1" applyAlignment="1">
      <alignment horizontal="left" vertical="center" wrapText="1" indent="2"/>
    </xf>
    <xf numFmtId="0" fontId="85" fillId="27" borderId="0" xfId="0" applyFont="1" applyFill="1" applyBorder="1" applyAlignment="1">
      <alignment horizontal="center" vertical="center"/>
    </xf>
    <xf numFmtId="0" fontId="113" fillId="27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7" borderId="14" xfId="0" applyFont="1" applyFill="1" applyBorder="1" applyAlignment="1">
      <alignment horizontal="center" vertical="center"/>
    </xf>
    <xf numFmtId="0" fontId="7" fillId="27" borderId="25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28" fillId="27" borderId="0" xfId="0" applyFont="1" applyFill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7" fillId="27" borderId="14" xfId="0" applyFont="1" applyFill="1" applyBorder="1" applyAlignment="1">
      <alignment horizontal="left" vertical="center"/>
    </xf>
    <xf numFmtId="0" fontId="7" fillId="27" borderId="25" xfId="0" applyFont="1" applyFill="1" applyBorder="1" applyAlignment="1">
      <alignment horizontal="left" vertical="center"/>
    </xf>
    <xf numFmtId="0" fontId="7" fillId="27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left" vertical="center"/>
    </xf>
    <xf numFmtId="0" fontId="6" fillId="27" borderId="0" xfId="0" applyFont="1" applyFill="1" applyAlignment="1">
      <alignment horizontal="center"/>
    </xf>
    <xf numFmtId="0" fontId="28" fillId="27" borderId="0" xfId="0" applyFont="1" applyFill="1" applyBorder="1" applyAlignment="1">
      <alignment horizontal="center" vertical="center"/>
    </xf>
    <xf numFmtId="0" fontId="9" fillId="27" borderId="0" xfId="0" applyFont="1" applyFill="1" applyBorder="1" applyAlignment="1">
      <alignment horizontal="left" vertical="center"/>
    </xf>
    <xf numFmtId="0" fontId="9" fillId="27" borderId="15" xfId="0" applyFont="1" applyFill="1" applyBorder="1" applyAlignment="1">
      <alignment horizontal="left" vertical="center"/>
    </xf>
    <xf numFmtId="0" fontId="1" fillId="27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/>
    </xf>
    <xf numFmtId="172" fontId="6" fillId="0" borderId="10" xfId="0" applyNumberFormat="1" applyFont="1" applyFill="1" applyBorder="1" applyAlignment="1" applyProtection="1">
      <alignment horizontal="center" vertical="center"/>
    </xf>
    <xf numFmtId="0" fontId="78" fillId="0" borderId="10" xfId="0" applyFont="1" applyBorder="1" applyAlignment="1">
      <alignment horizontal="center" vertical="center" wrapText="1"/>
    </xf>
    <xf numFmtId="0" fontId="87" fillId="0" borderId="0" xfId="0" applyFont="1" applyBorder="1" applyAlignment="1">
      <alignment horizontal="center"/>
    </xf>
    <xf numFmtId="0" fontId="87" fillId="0" borderId="0" xfId="0" applyFont="1" applyBorder="1" applyAlignment="1">
      <alignment horizontal="left" vertical="top" wrapText="1" indent="4"/>
    </xf>
    <xf numFmtId="0" fontId="9" fillId="0" borderId="0" xfId="96" applyFont="1" applyFill="1" applyBorder="1" applyAlignment="1">
      <alignment vertical="center" wrapText="1"/>
    </xf>
    <xf numFmtId="0" fontId="87" fillId="0" borderId="0" xfId="0" applyFont="1" applyFill="1" applyBorder="1" applyAlignment="1">
      <alignment horizontal="center" vertical="top"/>
    </xf>
    <xf numFmtId="0" fontId="11" fillId="0" borderId="11" xfId="128" applyFont="1" applyFill="1" applyBorder="1" applyAlignment="1">
      <alignment horizontal="center" vertical="center" wrapText="1"/>
    </xf>
    <xf numFmtId="0" fontId="11" fillId="0" borderId="12" xfId="128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center" wrapText="1"/>
    </xf>
    <xf numFmtId="0" fontId="75" fillId="0" borderId="0" xfId="0" applyFont="1" applyFill="1" applyAlignment="1">
      <alignment horizontal="left" vertical="top" wrapText="1" indent="4"/>
    </xf>
    <xf numFmtId="0" fontId="28" fillId="0" borderId="0" xfId="129" applyFont="1" applyFill="1" applyBorder="1" applyAlignment="1">
      <alignment horizontal="left" vertical="center" wrapText="1"/>
    </xf>
    <xf numFmtId="0" fontId="28" fillId="0" borderId="0" xfId="119" applyFont="1" applyBorder="1" applyAlignment="1">
      <alignment horizontal="center"/>
    </xf>
    <xf numFmtId="0" fontId="78" fillId="0" borderId="0" xfId="0" applyFont="1" applyBorder="1" applyAlignment="1">
      <alignment horizontal="center" wrapText="1"/>
    </xf>
    <xf numFmtId="0" fontId="78" fillId="0" borderId="0" xfId="0" applyFont="1" applyBorder="1" applyAlignment="1">
      <alignment horizontal="center" vertical="center" wrapText="1"/>
    </xf>
    <xf numFmtId="0" fontId="22" fillId="0" borderId="13" xfId="119" applyFont="1" applyFill="1" applyBorder="1" applyAlignment="1">
      <alignment horizontal="left" vertical="center" wrapText="1"/>
    </xf>
    <xf numFmtId="0" fontId="22" fillId="0" borderId="10" xfId="119" applyFont="1" applyFill="1" applyBorder="1" applyAlignment="1">
      <alignment horizontal="left" vertical="center" wrapText="1"/>
    </xf>
    <xf numFmtId="0" fontId="116" fillId="0" borderId="13" xfId="119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79" fillId="0" borderId="0" xfId="0" applyFont="1" applyFill="1" applyBorder="1" applyAlignment="1">
      <alignment horizontal="center" vertical="center"/>
    </xf>
    <xf numFmtId="167" fontId="11" fillId="0" borderId="14" xfId="56" applyNumberFormat="1" applyFont="1" applyBorder="1" applyAlignment="1">
      <alignment horizontal="center" vertical="center" wrapText="1"/>
    </xf>
    <xf numFmtId="167" fontId="11" fillId="0" borderId="13" xfId="56" applyNumberFormat="1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0" fontId="79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11" fillId="0" borderId="10" xfId="56" applyNumberFormat="1" applyFont="1" applyBorder="1" applyAlignment="1">
      <alignment horizontal="center" vertical="center" wrapText="1"/>
    </xf>
    <xf numFmtId="0" fontId="75" fillId="0" borderId="14" xfId="0" applyFont="1" applyBorder="1" applyAlignment="1">
      <alignment horizontal="left" vertical="center" wrapText="1"/>
    </xf>
    <xf numFmtId="0" fontId="75" fillId="0" borderId="25" xfId="0" applyFont="1" applyBorder="1" applyAlignment="1">
      <alignment horizontal="left" vertical="center" wrapText="1"/>
    </xf>
    <xf numFmtId="0" fontId="75" fillId="0" borderId="13" xfId="0" applyFont="1" applyBorder="1" applyAlignment="1">
      <alignment horizontal="left" vertical="center" wrapText="1"/>
    </xf>
    <xf numFmtId="0" fontId="75" fillId="0" borderId="10" xfId="0" applyFont="1" applyBorder="1" applyAlignment="1">
      <alignment horizontal="left" vertical="center" wrapText="1"/>
    </xf>
    <xf numFmtId="167" fontId="11" fillId="0" borderId="0" xfId="56" applyNumberFormat="1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9" fillId="24" borderId="0" xfId="0" applyFont="1" applyFill="1" applyAlignment="1">
      <alignment horizontal="center" vertical="center"/>
    </xf>
    <xf numFmtId="0" fontId="78" fillId="0" borderId="11" xfId="0" applyFont="1" applyBorder="1" applyAlignment="1">
      <alignment horizontal="center"/>
    </xf>
    <xf numFmtId="0" fontId="78" fillId="0" borderId="26" xfId="0" applyFont="1" applyBorder="1" applyAlignment="1">
      <alignment horizontal="center"/>
    </xf>
    <xf numFmtId="0" fontId="78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167" fontId="11" fillId="0" borderId="17" xfId="56" applyNumberFormat="1" applyFont="1" applyBorder="1" applyAlignment="1">
      <alignment horizontal="center" vertical="center" wrapText="1"/>
    </xf>
    <xf numFmtId="167" fontId="11" fillId="0" borderId="19" xfId="56" applyNumberFormat="1" applyFont="1" applyBorder="1" applyAlignment="1">
      <alignment horizontal="center" vertical="center" wrapText="1"/>
    </xf>
    <xf numFmtId="167" fontId="11" fillId="0" borderId="4" xfId="56" applyNumberFormat="1" applyFont="1" applyBorder="1" applyAlignment="1">
      <alignment horizontal="center" vertical="center" wrapText="1"/>
    </xf>
    <xf numFmtId="167" fontId="11" fillId="0" borderId="20" xfId="56" applyNumberFormat="1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2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left" vertical="center"/>
    </xf>
    <xf numFmtId="0" fontId="75" fillId="0" borderId="13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79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6" fillId="0" borderId="0" xfId="96" applyFont="1" applyFill="1" applyAlignment="1">
      <alignment horizontal="center" vertical="center"/>
    </xf>
    <xf numFmtId="0" fontId="78" fillId="0" borderId="10" xfId="0" applyFont="1" applyBorder="1" applyAlignment="1">
      <alignment horizontal="center"/>
    </xf>
    <xf numFmtId="0" fontId="75" fillId="0" borderId="14" xfId="0" applyFont="1" applyFill="1" applyBorder="1" applyAlignment="1">
      <alignment horizontal="left" vertical="center" wrapText="1"/>
    </xf>
    <xf numFmtId="0" fontId="75" fillId="0" borderId="13" xfId="0" applyFont="1" applyFill="1" applyBorder="1" applyAlignment="1">
      <alignment horizontal="left" vertical="center" wrapText="1"/>
    </xf>
    <xf numFmtId="0" fontId="75" fillId="0" borderId="25" xfId="0" applyFont="1" applyFill="1" applyBorder="1" applyAlignment="1">
      <alignment horizontal="left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left" vertical="center" wrapText="1"/>
    </xf>
    <xf numFmtId="0" fontId="11" fillId="0" borderId="14" xfId="132" applyFont="1" applyBorder="1" applyAlignment="1">
      <alignment horizontal="center" vertical="center" wrapText="1"/>
    </xf>
    <xf numFmtId="0" fontId="11" fillId="0" borderId="13" xfId="132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78" fillId="0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5" fillId="0" borderId="10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0" borderId="17" xfId="132" applyFont="1" applyBorder="1" applyAlignment="1">
      <alignment horizontal="center" vertical="center"/>
    </xf>
    <xf numFmtId="0" fontId="11" fillId="0" borderId="19" xfId="132" applyFont="1" applyBorder="1" applyAlignment="1">
      <alignment horizontal="center" vertical="center"/>
    </xf>
    <xf numFmtId="0" fontId="11" fillId="0" borderId="4" xfId="132" applyFont="1" applyBorder="1" applyAlignment="1">
      <alignment horizontal="center" vertical="center"/>
    </xf>
    <xf numFmtId="0" fontId="11" fillId="0" borderId="20" xfId="132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75" fillId="0" borderId="13" xfId="0" applyFont="1" applyBorder="1" applyAlignment="1">
      <alignment horizontal="center" vertical="center" wrapText="1"/>
    </xf>
    <xf numFmtId="0" fontId="12" fillId="0" borderId="15" xfId="132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11" xfId="132" applyFont="1" applyBorder="1" applyAlignment="1">
      <alignment horizontal="center" vertical="center"/>
    </xf>
    <xf numFmtId="0" fontId="11" fillId="0" borderId="12" xfId="132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24" xfId="132" applyFont="1" applyBorder="1" applyAlignment="1">
      <alignment horizontal="center" vertical="center"/>
    </xf>
    <xf numFmtId="0" fontId="11" fillId="0" borderId="16" xfId="132" applyFont="1" applyBorder="1" applyAlignment="1">
      <alignment horizontal="center" vertical="center"/>
    </xf>
    <xf numFmtId="0" fontId="11" fillId="0" borderId="10" xfId="132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11" fillId="0" borderId="10" xfId="131" applyFont="1" applyFill="1" applyBorder="1" applyAlignment="1">
      <alignment horizontal="center" vertical="center"/>
    </xf>
    <xf numFmtId="0" fontId="11" fillId="0" borderId="11" xfId="131" applyFont="1" applyFill="1" applyBorder="1" applyAlignment="1">
      <alignment horizontal="center" vertical="center"/>
    </xf>
    <xf numFmtId="0" fontId="85" fillId="0" borderId="11" xfId="213" applyFont="1" applyFill="1" applyBorder="1" applyAlignment="1">
      <alignment horizontal="center" vertical="center" wrapText="1"/>
    </xf>
    <xf numFmtId="0" fontId="85" fillId="0" borderId="12" xfId="214" applyFont="1" applyFill="1" applyBorder="1" applyAlignment="1">
      <alignment horizontal="center" vertical="center" wrapText="1"/>
    </xf>
    <xf numFmtId="0" fontId="85" fillId="0" borderId="10" xfId="214" applyFont="1" applyFill="1" applyBorder="1" applyAlignment="1">
      <alignment horizontal="center" vertical="center" wrapText="1"/>
    </xf>
    <xf numFmtId="0" fontId="85" fillId="0" borderId="11" xfId="214" applyFont="1" applyFill="1" applyBorder="1" applyAlignment="1">
      <alignment horizontal="center" vertical="center" wrapText="1"/>
    </xf>
    <xf numFmtId="0" fontId="11" fillId="0" borderId="11" xfId="131" applyFont="1" applyBorder="1" applyAlignment="1">
      <alignment horizontal="center" vertical="center" wrapText="1"/>
    </xf>
    <xf numFmtId="0" fontId="11" fillId="0" borderId="12" xfId="131" applyFont="1" applyBorder="1" applyAlignment="1">
      <alignment horizontal="center" vertical="center" wrapText="1"/>
    </xf>
    <xf numFmtId="0" fontId="10" fillId="0" borderId="25" xfId="135" applyFont="1" applyFill="1" applyBorder="1" applyAlignment="1">
      <alignment horizontal="left" vertical="center"/>
    </xf>
    <xf numFmtId="0" fontId="10" fillId="0" borderId="13" xfId="135" applyFont="1" applyFill="1" applyBorder="1" applyAlignment="1">
      <alignment horizontal="left" vertical="center"/>
    </xf>
    <xf numFmtId="0" fontId="10" fillId="0" borderId="14" xfId="135" applyFont="1" applyFill="1" applyBorder="1" applyAlignment="1">
      <alignment horizontal="left" vertical="center" wrapText="1"/>
    </xf>
    <xf numFmtId="0" fontId="10" fillId="0" borderId="25" xfId="135" applyFont="1" applyFill="1" applyBorder="1" applyAlignment="1">
      <alignment horizontal="left" vertical="center" wrapText="1"/>
    </xf>
    <xf numFmtId="0" fontId="10" fillId="0" borderId="13" xfId="135" applyFont="1" applyFill="1" applyBorder="1" applyAlignment="1">
      <alignment horizontal="left" vertical="center" wrapText="1"/>
    </xf>
    <xf numFmtId="0" fontId="114" fillId="0" borderId="15" xfId="217" applyFont="1" applyFill="1" applyBorder="1" applyAlignment="1">
      <alignment horizontal="left" vertical="center" wrapText="1"/>
    </xf>
    <xf numFmtId="0" fontId="81" fillId="0" borderId="10" xfId="218" applyFont="1" applyFill="1" applyBorder="1" applyAlignment="1">
      <alignment horizontal="left" vertical="top" wrapText="1"/>
    </xf>
    <xf numFmtId="0" fontId="81" fillId="0" borderId="10" xfId="219" applyFont="1" applyFill="1" applyBorder="1" applyAlignment="1">
      <alignment horizontal="left" vertical="top" wrapText="1"/>
    </xf>
    <xf numFmtId="0" fontId="81" fillId="0" borderId="10" xfId="220" applyFont="1" applyFill="1" applyBorder="1" applyAlignment="1">
      <alignment horizontal="left" vertical="top" wrapText="1"/>
    </xf>
    <xf numFmtId="0" fontId="114" fillId="0" borderId="0" xfId="217" applyFont="1" applyFill="1" applyBorder="1" applyAlignment="1">
      <alignment horizontal="left" vertical="top" wrapText="1"/>
    </xf>
    <xf numFmtId="0" fontId="113" fillId="0" borderId="10" xfId="213" applyFont="1" applyFill="1" applyBorder="1" applyAlignment="1">
      <alignment horizontal="center" wrapText="1"/>
    </xf>
    <xf numFmtId="0" fontId="113" fillId="0" borderId="10" xfId="214" applyFont="1" applyFill="1" applyBorder="1" applyAlignment="1">
      <alignment horizont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26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6" fillId="0" borderId="17" xfId="133" applyFont="1" applyFill="1" applyBorder="1" applyAlignment="1">
      <alignment horizontal="center" vertical="center"/>
    </xf>
    <xf numFmtId="0" fontId="6" fillId="0" borderId="19" xfId="133" applyFont="1" applyFill="1" applyBorder="1" applyAlignment="1">
      <alignment horizontal="center" vertical="center"/>
    </xf>
    <xf numFmtId="0" fontId="6" fillId="0" borderId="24" xfId="133" applyFont="1" applyFill="1" applyBorder="1" applyAlignment="1">
      <alignment horizontal="center" vertical="center"/>
    </xf>
    <xf numFmtId="0" fontId="6" fillId="0" borderId="16" xfId="133" applyFont="1" applyFill="1" applyBorder="1" applyAlignment="1">
      <alignment horizontal="center" vertical="center"/>
    </xf>
    <xf numFmtId="0" fontId="6" fillId="0" borderId="4" xfId="133" applyFont="1" applyFill="1" applyBorder="1" applyAlignment="1">
      <alignment horizontal="center" vertical="center"/>
    </xf>
    <xf numFmtId="0" fontId="6" fillId="0" borderId="20" xfId="133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166" fontId="25" fillId="0" borderId="10" xfId="132" applyNumberFormat="1" applyFont="1" applyFill="1" applyBorder="1" applyAlignment="1">
      <alignment horizontal="center" vertical="center" wrapText="1"/>
    </xf>
    <xf numFmtId="166" fontId="6" fillId="0" borderId="10" xfId="132" applyNumberFormat="1" applyFont="1" applyFill="1" applyBorder="1" applyAlignment="1">
      <alignment horizontal="center" vertical="center"/>
    </xf>
    <xf numFmtId="0" fontId="16" fillId="0" borderId="14" xfId="135" applyFont="1" applyFill="1" applyBorder="1" applyAlignment="1">
      <alignment horizontal="left" vertical="center" wrapText="1"/>
    </xf>
    <xf numFmtId="0" fontId="16" fillId="0" borderId="25" xfId="135" applyFont="1" applyFill="1" applyBorder="1" applyAlignment="1">
      <alignment horizontal="left" vertical="center" wrapText="1"/>
    </xf>
    <xf numFmtId="0" fontId="16" fillId="0" borderId="13" xfId="135" applyFont="1" applyFill="1" applyBorder="1" applyAlignment="1">
      <alignment horizontal="left" vertical="center" wrapText="1"/>
    </xf>
    <xf numFmtId="0" fontId="16" fillId="0" borderId="14" xfId="135" applyFont="1" applyFill="1" applyBorder="1" applyAlignment="1">
      <alignment horizontal="left" vertical="center"/>
    </xf>
    <xf numFmtId="0" fontId="16" fillId="0" borderId="25" xfId="135" applyFont="1" applyFill="1" applyBorder="1" applyAlignment="1">
      <alignment horizontal="left" vertical="center"/>
    </xf>
    <xf numFmtId="0" fontId="16" fillId="0" borderId="13" xfId="135" applyFont="1" applyFill="1" applyBorder="1" applyAlignment="1">
      <alignment horizontal="left" vertical="center"/>
    </xf>
    <xf numFmtId="166" fontId="25" fillId="0" borderId="10" xfId="70" applyNumberFormat="1" applyFont="1" applyFill="1" applyBorder="1" applyAlignment="1">
      <alignment horizontal="center" vertical="center" wrapText="1"/>
    </xf>
    <xf numFmtId="0" fontId="16" fillId="0" borderId="10" xfId="135" applyFont="1" applyFill="1" applyBorder="1" applyAlignment="1">
      <alignment horizontal="left" vertical="center" wrapText="1"/>
    </xf>
    <xf numFmtId="0" fontId="6" fillId="0" borderId="10" xfId="136" applyFont="1" applyFill="1" applyBorder="1" applyAlignment="1">
      <alignment horizontal="center" vertical="center" wrapText="1"/>
    </xf>
    <xf numFmtId="0" fontId="25" fillId="0" borderId="10" xfId="136" applyFont="1" applyFill="1" applyBorder="1" applyAlignment="1">
      <alignment horizontal="center" vertical="center" wrapText="1"/>
    </xf>
    <xf numFmtId="0" fontId="10" fillId="0" borderId="10" xfId="135" applyFont="1" applyFill="1" applyBorder="1" applyAlignment="1">
      <alignment horizontal="left" vertical="center" wrapText="1"/>
    </xf>
    <xf numFmtId="0" fontId="25" fillId="0" borderId="11" xfId="136" applyFont="1" applyFill="1" applyBorder="1" applyAlignment="1">
      <alignment horizontal="center" vertical="center" wrapText="1"/>
    </xf>
    <xf numFmtId="0" fontId="25" fillId="0" borderId="12" xfId="136" applyFont="1" applyFill="1" applyBorder="1" applyAlignment="1">
      <alignment horizontal="center" vertical="center" wrapText="1"/>
    </xf>
    <xf numFmtId="0" fontId="16" fillId="0" borderId="10" xfId="135" applyFont="1" applyFill="1" applyBorder="1" applyAlignment="1">
      <alignment horizontal="left" vertical="center"/>
    </xf>
    <xf numFmtId="0" fontId="6" fillId="0" borderId="17" xfId="136" applyFont="1" applyFill="1" applyBorder="1" applyAlignment="1">
      <alignment horizontal="center" vertical="center" wrapText="1"/>
    </xf>
    <xf numFmtId="0" fontId="6" fillId="0" borderId="19" xfId="136" applyFont="1" applyFill="1" applyBorder="1" applyAlignment="1">
      <alignment horizontal="center" vertical="center" wrapText="1"/>
    </xf>
    <xf numFmtId="0" fontId="6" fillId="0" borderId="4" xfId="136" applyFont="1" applyFill="1" applyBorder="1" applyAlignment="1">
      <alignment horizontal="center" vertical="center" wrapText="1"/>
    </xf>
    <xf numFmtId="0" fontId="6" fillId="0" borderId="20" xfId="136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/>
    </xf>
    <xf numFmtId="0" fontId="87" fillId="0" borderId="0" xfId="0" applyFont="1" applyFill="1" applyAlignment="1">
      <alignment horizontal="center" vertical="center"/>
    </xf>
    <xf numFmtId="0" fontId="75" fillId="0" borderId="14" xfId="0" applyFont="1" applyFill="1" applyBorder="1" applyAlignment="1">
      <alignment horizontal="left" vertical="top" wrapText="1"/>
    </xf>
    <xf numFmtId="0" fontId="75" fillId="0" borderId="13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/>
    </xf>
    <xf numFmtId="0" fontId="78" fillId="0" borderId="25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/>
    </xf>
    <xf numFmtId="0" fontId="78" fillId="0" borderId="26" xfId="0" applyFont="1" applyFill="1" applyBorder="1" applyAlignment="1">
      <alignment horizontal="center"/>
    </xf>
    <xf numFmtId="0" fontId="78" fillId="0" borderId="12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78" fillId="0" borderId="10" xfId="0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81" fillId="0" borderId="15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7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 wrapText="1"/>
    </xf>
    <xf numFmtId="0" fontId="85" fillId="0" borderId="31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16" xfId="0" applyFont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5" fillId="0" borderId="17" xfId="0" applyFont="1" applyBorder="1" applyAlignment="1">
      <alignment vertical="center" wrapText="1"/>
    </xf>
    <xf numFmtId="0" fontId="95" fillId="0" borderId="4" xfId="0" applyFont="1" applyBorder="1" applyAlignment="1">
      <alignment vertical="center" wrapText="1"/>
    </xf>
    <xf numFmtId="0" fontId="78" fillId="0" borderId="14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95" fillId="28" borderId="10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wrapText="1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27" borderId="0" xfId="0" applyNumberFormat="1" applyFont="1" applyFill="1" applyBorder="1" applyAlignment="1">
      <alignment horizontal="center" wrapText="1"/>
    </xf>
    <xf numFmtId="0" fontId="79" fillId="27" borderId="0" xfId="0" applyFont="1" applyFill="1" applyAlignment="1">
      <alignment horizontal="left" wrapText="1"/>
    </xf>
    <xf numFmtId="0" fontId="79" fillId="27" borderId="0" xfId="0" applyFont="1" applyFill="1" applyAlignment="1">
      <alignment horizontal="left" vertical="center" wrapText="1"/>
    </xf>
    <xf numFmtId="3" fontId="7" fillId="27" borderId="0" xfId="0" applyNumberFormat="1" applyFont="1" applyFill="1" applyBorder="1" applyAlignment="1">
      <alignment horizontal="left" wrapText="1"/>
    </xf>
    <xf numFmtId="0" fontId="28" fillId="24" borderId="0" xfId="0" applyFont="1" applyFill="1" applyAlignment="1">
      <alignment horizontal="center"/>
    </xf>
    <xf numFmtId="0" fontId="114" fillId="0" borderId="0" xfId="0" applyFont="1" applyAlignment="1">
      <alignment horizontal="left" vertical="center" wrapText="1"/>
    </xf>
    <xf numFmtId="0" fontId="87" fillId="0" borderId="0" xfId="0" applyFont="1" applyAlignment="1">
      <alignment horizontal="center" vertical="center"/>
    </xf>
    <xf numFmtId="0" fontId="6" fillId="0" borderId="0" xfId="66" applyNumberFormat="1" applyFont="1" applyFill="1" applyBorder="1" applyAlignment="1">
      <alignment horizontal="center"/>
    </xf>
    <xf numFmtId="167" fontId="7" fillId="0" borderId="0" xfId="66" applyNumberFormat="1" applyFont="1" applyFill="1" applyBorder="1" applyAlignment="1">
      <alignment horizontal="left" wrapText="1"/>
    </xf>
    <xf numFmtId="1" fontId="78" fillId="0" borderId="10" xfId="0" applyNumberFormat="1" applyFont="1" applyFill="1" applyBorder="1" applyAlignment="1">
      <alignment horizontal="center" vertical="center" wrapText="1"/>
    </xf>
    <xf numFmtId="0" fontId="75" fillId="28" borderId="10" xfId="0" applyFont="1" applyFill="1" applyBorder="1" applyAlignment="1">
      <alignment horizontal="left" vertical="center"/>
    </xf>
    <xf numFmtId="0" fontId="6" fillId="27" borderId="0" xfId="0" applyFont="1" applyFill="1" applyAlignment="1">
      <alignment horizontal="center" vertical="center" wrapText="1"/>
    </xf>
    <xf numFmtId="0" fontId="28" fillId="27" borderId="0" xfId="0" applyFont="1" applyFill="1" applyAlignment="1">
      <alignment horizontal="center" vertical="center" wrapText="1"/>
    </xf>
    <xf numFmtId="0" fontId="6" fillId="27" borderId="10" xfId="80" applyFont="1" applyFill="1" applyBorder="1" applyAlignment="1">
      <alignment horizontal="center" vertical="center" wrapText="1"/>
    </xf>
    <xf numFmtId="0" fontId="6" fillId="27" borderId="10" xfId="80" applyFont="1" applyFill="1" applyBorder="1" applyAlignment="1">
      <alignment horizontal="center" vertical="center"/>
    </xf>
    <xf numFmtId="0" fontId="78" fillId="28" borderId="10" xfId="0" applyFont="1" applyFill="1" applyBorder="1" applyAlignment="1">
      <alignment horizontal="center" vertical="center" wrapText="1"/>
    </xf>
    <xf numFmtId="0" fontId="78" fillId="28" borderId="14" xfId="0" applyFont="1" applyFill="1" applyBorder="1" applyAlignment="1">
      <alignment horizontal="left" vertical="center"/>
    </xf>
    <xf numFmtId="0" fontId="78" fillId="28" borderId="18" xfId="0" applyFont="1" applyFill="1" applyBorder="1" applyAlignment="1">
      <alignment horizontal="left" vertical="center"/>
    </xf>
    <xf numFmtId="0" fontId="75" fillId="28" borderId="11" xfId="0" applyFont="1" applyFill="1" applyBorder="1" applyAlignment="1">
      <alignment horizontal="left" vertical="center" wrapText="1"/>
    </xf>
    <xf numFmtId="0" fontId="75" fillId="28" borderId="12" xfId="0" applyFont="1" applyFill="1" applyBorder="1" applyAlignment="1">
      <alignment horizontal="left" vertical="center" wrapText="1"/>
    </xf>
    <xf numFmtId="0" fontId="78" fillId="28" borderId="10" xfId="0" applyFont="1" applyFill="1" applyBorder="1" applyAlignment="1">
      <alignment horizontal="left" vertical="center"/>
    </xf>
    <xf numFmtId="0" fontId="75" fillId="28" borderId="11" xfId="0" applyFont="1" applyFill="1" applyBorder="1" applyAlignment="1">
      <alignment horizontal="left" vertical="center"/>
    </xf>
    <xf numFmtId="0" fontId="75" fillId="28" borderId="12" xfId="0" applyFont="1" applyFill="1" applyBorder="1" applyAlignment="1">
      <alignment horizontal="left" vertical="center"/>
    </xf>
    <xf numFmtId="0" fontId="7" fillId="27" borderId="18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/>
    </xf>
    <xf numFmtId="0" fontId="6" fillId="27" borderId="17" xfId="80" applyFont="1" applyFill="1" applyBorder="1" applyAlignment="1">
      <alignment horizontal="left" vertical="center"/>
    </xf>
    <xf numFmtId="0" fontId="6" fillId="27" borderId="19" xfId="80" applyFont="1" applyFill="1" applyBorder="1" applyAlignment="1">
      <alignment horizontal="left" vertical="center"/>
    </xf>
    <xf numFmtId="0" fontId="6" fillId="27" borderId="38" xfId="80" applyFont="1" applyFill="1" applyBorder="1" applyAlignment="1">
      <alignment horizontal="left" vertical="center"/>
    </xf>
    <xf numFmtId="0" fontId="6" fillId="27" borderId="39" xfId="80" applyFont="1" applyFill="1" applyBorder="1" applyAlignment="1">
      <alignment horizontal="left" vertical="center"/>
    </xf>
    <xf numFmtId="0" fontId="80" fillId="0" borderId="0" xfId="0" applyFont="1" applyAlignment="1">
      <alignment horizontal="left" vertical="center" wrapText="1"/>
    </xf>
    <xf numFmtId="0" fontId="7" fillId="27" borderId="10" xfId="0" applyFont="1" applyFill="1" applyBorder="1" applyAlignment="1">
      <alignment horizontal="left" vertical="center" wrapText="1"/>
    </xf>
    <xf numFmtId="0" fontId="7" fillId="27" borderId="17" xfId="0" applyFont="1" applyFill="1" applyBorder="1" applyAlignment="1">
      <alignment horizontal="left" vertical="center" wrapText="1"/>
    </xf>
    <xf numFmtId="0" fontId="7" fillId="27" borderId="19" xfId="0" applyFont="1" applyFill="1" applyBorder="1" applyAlignment="1">
      <alignment horizontal="left" vertical="center" wrapText="1"/>
    </xf>
    <xf numFmtId="0" fontId="7" fillId="27" borderId="4" xfId="0" applyFont="1" applyFill="1" applyBorder="1" applyAlignment="1">
      <alignment horizontal="left" vertical="center" wrapText="1"/>
    </xf>
    <xf numFmtId="0" fontId="7" fillId="27" borderId="20" xfId="0" applyFont="1" applyFill="1" applyBorder="1" applyAlignment="1">
      <alignment horizontal="left" vertical="center" wrapText="1"/>
    </xf>
    <xf numFmtId="0" fontId="7" fillId="27" borderId="17" xfId="0" applyFont="1" applyFill="1" applyBorder="1" applyAlignment="1">
      <alignment horizontal="left" vertical="center"/>
    </xf>
    <xf numFmtId="0" fontId="7" fillId="27" borderId="19" xfId="0" applyFont="1" applyFill="1" applyBorder="1" applyAlignment="1">
      <alignment horizontal="left" vertical="center"/>
    </xf>
    <xf numFmtId="0" fontId="7" fillId="27" borderId="4" xfId="0" applyFont="1" applyFill="1" applyBorder="1" applyAlignment="1">
      <alignment horizontal="left" vertical="center"/>
    </xf>
    <xf numFmtId="0" fontId="7" fillId="27" borderId="20" xfId="0" applyFont="1" applyFill="1" applyBorder="1" applyAlignment="1">
      <alignment horizontal="left" vertical="center"/>
    </xf>
    <xf numFmtId="0" fontId="6" fillId="27" borderId="0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/>
    </xf>
    <xf numFmtId="0" fontId="107" fillId="27" borderId="0" xfId="0" applyFont="1" applyFill="1" applyAlignment="1">
      <alignment horizontal="left" vertical="top" wrapText="1"/>
    </xf>
    <xf numFmtId="0" fontId="107" fillId="27" borderId="0" xfId="0" applyFont="1" applyFill="1" applyAlignment="1">
      <alignment horizontal="left" vertical="center" wrapText="1"/>
    </xf>
    <xf numFmtId="0" fontId="7" fillId="27" borderId="17" xfId="0" applyFont="1" applyFill="1" applyBorder="1" applyAlignment="1">
      <alignment vertical="center" wrapText="1"/>
    </xf>
    <xf numFmtId="0" fontId="7" fillId="27" borderId="19" xfId="0" applyFont="1" applyFill="1" applyBorder="1" applyAlignment="1">
      <alignment vertical="center" wrapText="1"/>
    </xf>
    <xf numFmtId="0" fontId="7" fillId="27" borderId="4" xfId="0" applyFont="1" applyFill="1" applyBorder="1" applyAlignment="1">
      <alignment vertical="center" wrapText="1"/>
    </xf>
    <xf numFmtId="0" fontId="7" fillId="27" borderId="20" xfId="0" applyFont="1" applyFill="1" applyBorder="1" applyAlignment="1">
      <alignment vertical="center" wrapText="1"/>
    </xf>
    <xf numFmtId="0" fontId="6" fillId="27" borderId="24" xfId="80" applyFont="1" applyFill="1" applyBorder="1" applyAlignment="1">
      <alignment horizontal="left" vertical="center"/>
    </xf>
    <xf numFmtId="0" fontId="6" fillId="27" borderId="16" xfId="80" applyFont="1" applyFill="1" applyBorder="1" applyAlignment="1">
      <alignment horizontal="left" vertical="center"/>
    </xf>
    <xf numFmtId="0" fontId="6" fillId="27" borderId="10" xfId="0" applyFont="1" applyFill="1" applyBorder="1" applyAlignment="1">
      <alignment horizontal="center" vertical="center" wrapText="1"/>
    </xf>
    <xf numFmtId="0" fontId="7" fillId="27" borderId="10" xfId="127" applyFont="1" applyFill="1" applyBorder="1" applyAlignment="1">
      <alignment horizontal="left" vertical="center"/>
    </xf>
    <xf numFmtId="0" fontId="75" fillId="0" borderId="0" xfId="0" applyFont="1" applyAlignment="1">
      <alignment horizontal="left" vertical="center" wrapText="1"/>
    </xf>
    <xf numFmtId="0" fontId="7" fillId="27" borderId="18" xfId="127" applyFont="1" applyFill="1" applyBorder="1" applyAlignment="1">
      <alignment horizontal="left" vertical="center"/>
    </xf>
    <xf numFmtId="0" fontId="78" fillId="28" borderId="14" xfId="0" applyFont="1" applyFill="1" applyBorder="1" applyAlignment="1">
      <alignment vertical="center"/>
    </xf>
    <xf numFmtId="0" fontId="6" fillId="27" borderId="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horizontal="center" vertical="center" wrapText="1"/>
    </xf>
    <xf numFmtId="0" fontId="75" fillId="28" borderId="10" xfId="0" applyFont="1" applyFill="1" applyBorder="1" applyAlignment="1">
      <alignment horizontal="left" vertical="center" wrapText="1"/>
    </xf>
    <xf numFmtId="0" fontId="75" fillId="0" borderId="0" xfId="0" applyFont="1" applyAlignment="1">
      <alignment horizontal="center"/>
    </xf>
    <xf numFmtId="0" fontId="75" fillId="28" borderId="10" xfId="0" applyFont="1" applyFill="1" applyBorder="1" applyAlignment="1">
      <alignment vertical="center"/>
    </xf>
    <xf numFmtId="0" fontId="78" fillId="28" borderId="10" xfId="0" applyFont="1" applyFill="1" applyBorder="1" applyAlignment="1">
      <alignment vertical="center"/>
    </xf>
    <xf numFmtId="0" fontId="75" fillId="28" borderId="10" xfId="0" applyFont="1" applyFill="1" applyBorder="1" applyAlignment="1">
      <alignment vertical="center" wrapText="1"/>
    </xf>
    <xf numFmtId="0" fontId="78" fillId="28" borderId="30" xfId="0" applyFont="1" applyFill="1" applyBorder="1" applyAlignment="1">
      <alignment vertical="center"/>
    </xf>
    <xf numFmtId="0" fontId="78" fillId="28" borderId="13" xfId="0" applyFont="1" applyFill="1" applyBorder="1" applyAlignment="1">
      <alignment vertical="center"/>
    </xf>
    <xf numFmtId="1" fontId="6" fillId="27" borderId="0" xfId="0" applyNumberFormat="1" applyFont="1" applyFill="1" applyBorder="1" applyAlignment="1">
      <alignment horizontal="center"/>
    </xf>
    <xf numFmtId="1" fontId="6" fillId="27" borderId="10" xfId="0" applyNumberFormat="1" applyFont="1" applyFill="1" applyBorder="1" applyAlignment="1">
      <alignment horizontal="center" vertical="center"/>
    </xf>
    <xf numFmtId="1" fontId="6" fillId="27" borderId="10" xfId="0" applyNumberFormat="1" applyFont="1" applyFill="1" applyBorder="1" applyAlignment="1">
      <alignment horizontal="center" vertical="center" wrapText="1"/>
    </xf>
    <xf numFmtId="1" fontId="7" fillId="27" borderId="10" xfId="0" applyNumberFormat="1" applyFont="1" applyFill="1" applyBorder="1" applyAlignment="1">
      <alignment horizontal="center" vertical="center" wrapText="1"/>
    </xf>
    <xf numFmtId="1" fontId="75" fillId="0" borderId="0" xfId="0" applyNumberFormat="1" applyFont="1" applyAlignment="1">
      <alignment horizontal="center"/>
    </xf>
    <xf numFmtId="0" fontId="7" fillId="27" borderId="17" xfId="80" applyFont="1" applyFill="1" applyBorder="1" applyAlignment="1">
      <alignment horizontal="left" vertical="center"/>
    </xf>
    <xf numFmtId="0" fontId="7" fillId="27" borderId="19" xfId="80" applyFont="1" applyFill="1" applyBorder="1" applyAlignment="1">
      <alignment horizontal="left" vertical="center"/>
    </xf>
    <xf numFmtId="0" fontId="7" fillId="27" borderId="4" xfId="80" applyFont="1" applyFill="1" applyBorder="1" applyAlignment="1">
      <alignment horizontal="left" vertical="center"/>
    </xf>
    <xf numFmtId="0" fontId="7" fillId="27" borderId="20" xfId="80" applyFont="1" applyFill="1" applyBorder="1" applyAlignment="1">
      <alignment horizontal="left" vertical="center"/>
    </xf>
    <xf numFmtId="0" fontId="6" fillId="27" borderId="0" xfId="84" applyFont="1" applyFill="1" applyAlignment="1">
      <alignment horizontal="center" vertical="center"/>
    </xf>
    <xf numFmtId="0" fontId="6" fillId="27" borderId="0" xfId="84" applyFont="1" applyFill="1" applyAlignment="1">
      <alignment horizontal="center"/>
    </xf>
    <xf numFmtId="0" fontId="28" fillId="27" borderId="0" xfId="84" applyFont="1" applyFill="1" applyAlignment="1">
      <alignment horizontal="center"/>
    </xf>
    <xf numFmtId="0" fontId="60" fillId="27" borderId="0" xfId="84" applyFont="1" applyFill="1" applyAlignment="1">
      <alignment horizontal="center"/>
    </xf>
    <xf numFmtId="0" fontId="6" fillId="28" borderId="10" xfId="76" applyFont="1" applyFill="1" applyBorder="1" applyAlignment="1">
      <alignment horizontal="center" vertical="center"/>
    </xf>
    <xf numFmtId="0" fontId="6" fillId="0" borderId="14" xfId="76" applyFont="1" applyBorder="1" applyAlignment="1">
      <alignment horizontal="center" vertical="center" wrapText="1"/>
    </xf>
    <xf numFmtId="0" fontId="6" fillId="0" borderId="13" xfId="76" applyFont="1" applyBorder="1" applyAlignment="1">
      <alignment horizontal="center" vertical="center" wrapText="1"/>
    </xf>
    <xf numFmtId="0" fontId="6" fillId="0" borderId="11" xfId="76" applyFont="1" applyBorder="1" applyAlignment="1">
      <alignment horizontal="center" vertical="center" wrapText="1"/>
    </xf>
    <xf numFmtId="0" fontId="6" fillId="0" borderId="26" xfId="76" applyFont="1" applyBorder="1" applyAlignment="1">
      <alignment horizontal="center" vertical="center" wrapText="1"/>
    </xf>
    <xf numFmtId="0" fontId="6" fillId="0" borderId="12" xfId="76" applyFont="1" applyBorder="1" applyAlignment="1">
      <alignment horizontal="center" vertical="center" wrapText="1"/>
    </xf>
    <xf numFmtId="0" fontId="12" fillId="27" borderId="27" xfId="92" applyFont="1" applyFill="1" applyBorder="1" applyAlignment="1">
      <alignment horizontal="left" vertical="center" wrapText="1"/>
    </xf>
    <xf numFmtId="0" fontId="9" fillId="27" borderId="0" xfId="86" applyFont="1" applyFill="1" applyAlignment="1">
      <alignment horizontal="left" vertical="center"/>
    </xf>
    <xf numFmtId="0" fontId="9" fillId="27" borderId="0" xfId="92" applyFont="1" applyFill="1" applyAlignment="1">
      <alignment horizontal="left" vertical="center" wrapText="1"/>
    </xf>
    <xf numFmtId="0" fontId="109" fillId="27" borderId="15" xfId="84" applyFont="1" applyFill="1" applyBorder="1" applyAlignment="1">
      <alignment horizontal="left" wrapText="1"/>
    </xf>
    <xf numFmtId="0" fontId="9" fillId="27" borderId="0" xfId="84" applyFont="1" applyFill="1" applyAlignment="1">
      <alignment horizontal="left" vertical="top" wrapText="1"/>
    </xf>
    <xf numFmtId="0" fontId="114" fillId="27" borderId="0" xfId="84" applyFont="1" applyFill="1" applyBorder="1" applyAlignment="1">
      <alignment horizontal="left" vertical="center" wrapText="1" indent="3"/>
    </xf>
    <xf numFmtId="0" fontId="114" fillId="27" borderId="0" xfId="84" applyFont="1" applyFill="1" applyBorder="1" applyAlignment="1">
      <alignment horizontal="left" vertical="center" wrapText="1" indent="1"/>
    </xf>
    <xf numFmtId="0" fontId="6" fillId="27" borderId="0" xfId="86" applyFont="1" applyFill="1" applyBorder="1" applyAlignment="1">
      <alignment horizontal="center" vertical="center" wrapText="1"/>
    </xf>
    <xf numFmtId="0" fontId="114" fillId="27" borderId="0" xfId="84" applyFont="1" applyFill="1" applyBorder="1" applyAlignment="1">
      <alignment horizontal="left" vertical="center" wrapText="1"/>
    </xf>
    <xf numFmtId="0" fontId="79" fillId="0" borderId="0" xfId="86" applyFont="1" applyFill="1" applyAlignment="1">
      <alignment horizontal="left" vertical="center" wrapText="1" indent="2"/>
    </xf>
    <xf numFmtId="0" fontId="6" fillId="27" borderId="0" xfId="86" applyFont="1" applyFill="1" applyBorder="1" applyAlignment="1">
      <alignment horizontal="center" wrapText="1"/>
    </xf>
    <xf numFmtId="0" fontId="6" fillId="28" borderId="10" xfId="76" applyFont="1" applyFill="1" applyBorder="1" applyAlignment="1">
      <alignment horizontal="center" vertical="center" wrapText="1"/>
    </xf>
    <xf numFmtId="0" fontId="109" fillId="27" borderId="15" xfId="86" applyFont="1" applyFill="1" applyBorder="1" applyAlignment="1">
      <alignment horizontal="left" wrapText="1"/>
    </xf>
    <xf numFmtId="0" fontId="79" fillId="27" borderId="0" xfId="86" applyFont="1" applyFill="1" applyAlignment="1">
      <alignment horizontal="left" vertical="top" wrapText="1" indent="2"/>
    </xf>
    <xf numFmtId="0" fontId="28" fillId="27" borderId="0" xfId="86" applyFont="1" applyFill="1" applyBorder="1" applyAlignment="1">
      <alignment horizontal="center" wrapText="1"/>
    </xf>
    <xf numFmtId="0" fontId="60" fillId="27" borderId="0" xfId="86" applyFont="1" applyFill="1" applyBorder="1" applyAlignment="1">
      <alignment horizontal="center" wrapText="1"/>
    </xf>
    <xf numFmtId="0" fontId="85" fillId="28" borderId="10" xfId="76" applyFont="1" applyFill="1" applyBorder="1" applyAlignment="1">
      <alignment horizontal="center" vertical="center" wrapText="1"/>
    </xf>
    <xf numFmtId="0" fontId="78" fillId="27" borderId="0" xfId="86" applyFont="1" applyFill="1" applyBorder="1" applyAlignment="1">
      <alignment horizontal="center" vertical="center" wrapText="1"/>
    </xf>
    <xf numFmtId="0" fontId="87" fillId="27" borderId="0" xfId="86" applyFont="1" applyFill="1" applyBorder="1" applyAlignment="1">
      <alignment horizontal="center" vertical="center" wrapText="1"/>
    </xf>
    <xf numFmtId="0" fontId="12" fillId="27" borderId="15" xfId="92" applyFont="1" applyFill="1" applyBorder="1" applyAlignment="1">
      <alignment horizontal="left" vertical="center" wrapText="1"/>
    </xf>
    <xf numFmtId="4" fontId="85" fillId="0" borderId="14" xfId="0" applyNumberFormat="1" applyFont="1" applyBorder="1" applyAlignment="1">
      <alignment horizontal="center" vertical="center" wrapText="1"/>
    </xf>
    <xf numFmtId="4" fontId="85" fillId="0" borderId="13" xfId="0" applyNumberFormat="1" applyFont="1" applyBorder="1" applyAlignment="1">
      <alignment horizontal="center" vertical="center" wrapText="1"/>
    </xf>
    <xf numFmtId="0" fontId="7" fillId="0" borderId="11" xfId="166" applyFont="1" applyFill="1" applyBorder="1" applyAlignment="1">
      <alignment horizontal="center" vertical="center"/>
    </xf>
    <xf numFmtId="0" fontId="7" fillId="0" borderId="12" xfId="166" applyFont="1" applyFill="1" applyBorder="1" applyAlignment="1">
      <alignment horizontal="center" vertical="center"/>
    </xf>
    <xf numFmtId="0" fontId="7" fillId="27" borderId="0" xfId="85" applyFont="1" applyFill="1" applyAlignment="1">
      <alignment horizontal="left" vertical="center"/>
    </xf>
    <xf numFmtId="0" fontId="7" fillId="0" borderId="11" xfId="166" applyFont="1" applyFill="1" applyBorder="1" applyAlignment="1">
      <alignment horizontal="center" vertical="center" wrapText="1"/>
    </xf>
    <xf numFmtId="0" fontId="7" fillId="0" borderId="12" xfId="166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85" fillId="27" borderId="27" xfId="85" applyFont="1" applyFill="1" applyBorder="1" applyAlignment="1">
      <alignment horizontal="left" vertical="center" wrapText="1"/>
    </xf>
    <xf numFmtId="0" fontId="80" fillId="27" borderId="15" xfId="104" applyFont="1" applyFill="1" applyBorder="1" applyAlignment="1">
      <alignment horizontal="left" wrapText="1"/>
    </xf>
    <xf numFmtId="0" fontId="85" fillId="28" borderId="10" xfId="76" applyFont="1" applyFill="1" applyBorder="1" applyAlignment="1">
      <alignment horizontal="center" vertical="center"/>
    </xf>
    <xf numFmtId="0" fontId="9" fillId="0" borderId="0" xfId="104" applyFont="1" applyFill="1" applyAlignment="1">
      <alignment horizontal="left" vertical="center" indent="4"/>
    </xf>
    <xf numFmtId="0" fontId="115" fillId="27" borderId="0" xfId="104" applyFont="1" applyFill="1" applyAlignment="1">
      <alignment horizontal="left" vertical="center"/>
    </xf>
    <xf numFmtId="0" fontId="108" fillId="27" borderId="0" xfId="104" applyFont="1" applyFill="1" applyAlignment="1">
      <alignment horizontal="left" vertical="center"/>
    </xf>
    <xf numFmtId="0" fontId="9" fillId="27" borderId="0" xfId="104" applyFont="1" applyFill="1" applyAlignment="1">
      <alignment horizontal="left" vertical="center" indent="4"/>
    </xf>
    <xf numFmtId="0" fontId="9" fillId="27" borderId="0" xfId="104" applyFont="1" applyFill="1" applyAlignment="1">
      <alignment horizontal="left" indent="4"/>
    </xf>
    <xf numFmtId="0" fontId="9" fillId="27" borderId="0" xfId="104" applyFont="1" applyFill="1" applyAlignment="1">
      <alignment horizontal="left" indent="6"/>
    </xf>
    <xf numFmtId="0" fontId="6" fillId="27" borderId="0" xfId="84" applyFont="1" applyFill="1" applyBorder="1" applyAlignment="1">
      <alignment horizontal="center"/>
    </xf>
    <xf numFmtId="0" fontId="12" fillId="27" borderId="0" xfId="84" applyFont="1" applyFill="1" applyAlignment="1">
      <alignment horizontal="left" vertical="center" wrapText="1"/>
    </xf>
    <xf numFmtId="0" fontId="79" fillId="27" borderId="0" xfId="84" applyFont="1" applyFill="1" applyAlignment="1">
      <alignment horizontal="left" vertical="center" wrapText="1"/>
    </xf>
    <xf numFmtId="0" fontId="12" fillId="27" borderId="0" xfId="84" applyFont="1" applyFill="1" applyAlignment="1">
      <alignment vertical="center" wrapText="1"/>
    </xf>
    <xf numFmtId="0" fontId="79" fillId="27" borderId="0" xfId="84" applyFont="1" applyFill="1" applyAlignment="1">
      <alignment vertical="center" wrapText="1"/>
    </xf>
    <xf numFmtId="0" fontId="6" fillId="27" borderId="0" xfId="76" applyFont="1" applyFill="1" applyBorder="1" applyAlignment="1">
      <alignment horizontal="center" wrapText="1"/>
    </xf>
    <xf numFmtId="0" fontId="28" fillId="27" borderId="0" xfId="84" applyFont="1" applyFill="1" applyBorder="1" applyAlignment="1">
      <alignment horizontal="center" wrapText="1"/>
    </xf>
    <xf numFmtId="0" fontId="60" fillId="27" borderId="0" xfId="84" applyFont="1" applyFill="1" applyBorder="1" applyAlignment="1">
      <alignment horizontal="center" wrapText="1"/>
    </xf>
    <xf numFmtId="0" fontId="85" fillId="28" borderId="14" xfId="76" applyFont="1" applyFill="1" applyBorder="1" applyAlignment="1">
      <alignment horizontal="center" vertical="center" wrapText="1"/>
    </xf>
    <xf numFmtId="0" fontId="85" fillId="28" borderId="13" xfId="76" applyFont="1" applyFill="1" applyBorder="1" applyAlignment="1">
      <alignment horizontal="center" vertical="center" wrapText="1"/>
    </xf>
    <xf numFmtId="0" fontId="85" fillId="28" borderId="11" xfId="76" applyFont="1" applyFill="1" applyBorder="1" applyAlignment="1">
      <alignment horizontal="center" vertical="center" wrapText="1"/>
    </xf>
    <xf numFmtId="0" fontId="85" fillId="28" borderId="26" xfId="76" applyFont="1" applyFill="1" applyBorder="1" applyAlignment="1">
      <alignment horizontal="center" vertical="center" wrapText="1"/>
    </xf>
    <xf numFmtId="0" fontId="85" fillId="28" borderId="12" xfId="76" applyFont="1" applyFill="1" applyBorder="1" applyAlignment="1">
      <alignment horizontal="center" vertical="center" wrapText="1"/>
    </xf>
    <xf numFmtId="0" fontId="80" fillId="27" borderId="15" xfId="84" applyFont="1" applyFill="1" applyBorder="1" applyAlignment="1">
      <alignment horizontal="left" wrapText="1"/>
    </xf>
    <xf numFmtId="0" fontId="80" fillId="27" borderId="15" xfId="84" applyFont="1" applyFill="1" applyBorder="1" applyAlignment="1">
      <alignment horizontal="left"/>
    </xf>
    <xf numFmtId="0" fontId="80" fillId="27" borderId="0" xfId="84" applyFont="1" applyFill="1" applyBorder="1" applyAlignment="1">
      <alignment horizontal="left" vertical="center"/>
    </xf>
    <xf numFmtId="0" fontId="114" fillId="27" borderId="0" xfId="84" applyFont="1" applyFill="1" applyBorder="1" applyAlignment="1">
      <alignment vertical="center" wrapText="1"/>
    </xf>
    <xf numFmtId="0" fontId="6" fillId="27" borderId="0" xfId="84" applyFont="1" applyFill="1" applyBorder="1" applyAlignment="1">
      <alignment horizontal="center" vertical="center"/>
    </xf>
    <xf numFmtId="0" fontId="28" fillId="27" borderId="0" xfId="84" applyFont="1" applyFill="1" applyBorder="1" applyAlignment="1">
      <alignment horizontal="center" vertical="center"/>
    </xf>
    <xf numFmtId="0" fontId="6" fillId="28" borderId="14" xfId="76" applyFont="1" applyFill="1" applyBorder="1" applyAlignment="1">
      <alignment horizontal="center" vertical="center"/>
    </xf>
    <xf numFmtId="0" fontId="6" fillId="28" borderId="13" xfId="76" applyFont="1" applyFill="1" applyBorder="1" applyAlignment="1">
      <alignment horizontal="center" vertical="center"/>
    </xf>
    <xf numFmtId="0" fontId="1" fillId="0" borderId="10" xfId="166" applyFont="1" applyBorder="1" applyAlignment="1">
      <alignment horizontal="center" vertical="center" wrapText="1"/>
    </xf>
    <xf numFmtId="0" fontId="1" fillId="0" borderId="10" xfId="166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9" fillId="0" borderId="15" xfId="0" applyFont="1" applyBorder="1" applyAlignment="1">
      <alignment horizontal="left"/>
    </xf>
    <xf numFmtId="0" fontId="112" fillId="27" borderId="0" xfId="86" applyFont="1" applyFill="1" applyBorder="1" applyAlignment="1">
      <alignment horizontal="center" vertical="center" wrapText="1"/>
    </xf>
    <xf numFmtId="0" fontId="6" fillId="28" borderId="17" xfId="76" applyFont="1" applyFill="1" applyBorder="1" applyAlignment="1">
      <alignment horizontal="left" vertical="center"/>
    </xf>
    <xf numFmtId="0" fontId="6" fillId="28" borderId="15" xfId="76" applyFont="1" applyFill="1" applyBorder="1" applyAlignment="1">
      <alignment horizontal="left" vertical="center"/>
    </xf>
    <xf numFmtId="0" fontId="6" fillId="28" borderId="19" xfId="76" applyFont="1" applyFill="1" applyBorder="1" applyAlignment="1">
      <alignment horizontal="left" vertical="center"/>
    </xf>
    <xf numFmtId="0" fontId="6" fillId="28" borderId="4" xfId="76" applyFont="1" applyFill="1" applyBorder="1" applyAlignment="1">
      <alignment horizontal="left" vertical="center"/>
    </xf>
    <xf numFmtId="0" fontId="6" fillId="28" borderId="21" xfId="76" applyFont="1" applyFill="1" applyBorder="1" applyAlignment="1">
      <alignment horizontal="left" vertical="center"/>
    </xf>
    <xf numFmtId="0" fontId="6" fillId="28" borderId="20" xfId="76" applyFont="1" applyFill="1" applyBorder="1" applyAlignment="1">
      <alignment horizontal="left" vertical="center"/>
    </xf>
    <xf numFmtId="1" fontId="7" fillId="27" borderId="10" xfId="86" applyNumberFormat="1" applyFont="1" applyFill="1" applyBorder="1" applyAlignment="1">
      <alignment horizontal="left" vertical="center"/>
    </xf>
    <xf numFmtId="0" fontId="9" fillId="27" borderId="0" xfId="92" applyFont="1" applyFill="1" applyAlignment="1">
      <alignment horizontal="center" vertical="center" wrapText="1"/>
    </xf>
    <xf numFmtId="1" fontId="75" fillId="27" borderId="10" xfId="86" applyNumberFormat="1" applyFont="1" applyFill="1" applyBorder="1" applyAlignment="1">
      <alignment horizontal="left" vertical="center"/>
    </xf>
    <xf numFmtId="1" fontId="7" fillId="27" borderId="22" xfId="86" applyNumberFormat="1" applyFont="1" applyFill="1" applyBorder="1" applyAlignment="1">
      <alignment horizontal="left" vertical="center"/>
    </xf>
    <xf numFmtId="1" fontId="6" fillId="27" borderId="13" xfId="86" applyNumberFormat="1" applyFont="1" applyFill="1" applyBorder="1" applyAlignment="1">
      <alignment horizontal="left" vertical="center"/>
    </xf>
    <xf numFmtId="0" fontId="7" fillId="28" borderId="10" xfId="76" applyFont="1" applyFill="1" applyBorder="1" applyAlignment="1">
      <alignment horizontal="left" vertical="center"/>
    </xf>
    <xf numFmtId="0" fontId="28" fillId="27" borderId="0" xfId="86" applyFont="1" applyFill="1" applyBorder="1" applyAlignment="1">
      <alignment horizontal="center" vertical="center" wrapText="1"/>
    </xf>
    <xf numFmtId="0" fontId="60" fillId="27" borderId="0" xfId="86" applyFont="1" applyFill="1" applyBorder="1" applyAlignment="1">
      <alignment horizontal="center" vertical="center" wrapText="1"/>
    </xf>
    <xf numFmtId="0" fontId="9" fillId="27" borderId="15" xfId="84" applyFont="1" applyFill="1" applyBorder="1" applyAlignment="1">
      <alignment horizontal="left" vertical="center" wrapText="1"/>
    </xf>
    <xf numFmtId="0" fontId="6" fillId="27" borderId="0" xfId="85" applyFont="1" applyFill="1" applyBorder="1" applyAlignment="1">
      <alignment horizontal="center" vertical="center" wrapText="1"/>
    </xf>
    <xf numFmtId="0" fontId="6" fillId="27" borderId="0" xfId="85" applyFont="1" applyFill="1" applyBorder="1" applyAlignment="1">
      <alignment horizontal="center" vertical="center"/>
    </xf>
    <xf numFmtId="0" fontId="28" fillId="27" borderId="0" xfId="85" applyFont="1" applyFill="1" applyBorder="1" applyAlignment="1">
      <alignment horizontal="center" vertical="center" wrapText="1"/>
    </xf>
    <xf numFmtId="0" fontId="109" fillId="27" borderId="15" xfId="85" applyFont="1" applyFill="1" applyBorder="1" applyAlignment="1">
      <alignment horizontal="left" wrapText="1"/>
    </xf>
    <xf numFmtId="0" fontId="109" fillId="27" borderId="15" xfId="85" applyFont="1" applyFill="1" applyBorder="1" applyAlignment="1">
      <alignment horizontal="left"/>
    </xf>
    <xf numFmtId="0" fontId="109" fillId="27" borderId="0" xfId="85" applyFont="1" applyFill="1" applyBorder="1" applyAlignment="1">
      <alignment horizontal="left" vertical="center"/>
    </xf>
    <xf numFmtId="0" fontId="6" fillId="27" borderId="0" xfId="86" applyFont="1" applyFill="1" applyBorder="1" applyAlignment="1">
      <alignment horizontal="center" vertical="center"/>
    </xf>
    <xf numFmtId="0" fontId="7" fillId="28" borderId="10" xfId="76" applyFont="1" applyFill="1" applyBorder="1" applyAlignment="1">
      <alignment horizontal="center" vertical="center"/>
    </xf>
    <xf numFmtId="0" fontId="9" fillId="27" borderId="0" xfId="84" applyFont="1" applyFill="1" applyAlignment="1">
      <alignment horizontal="left" vertical="center" indent="4"/>
    </xf>
    <xf numFmtId="0" fontId="6" fillId="27" borderId="0" xfId="84" applyFont="1" applyFill="1" applyBorder="1" applyAlignment="1">
      <alignment horizontal="center" wrapText="1"/>
    </xf>
    <xf numFmtId="0" fontId="12" fillId="27" borderId="15" xfId="84" applyFont="1" applyFill="1" applyBorder="1" applyAlignment="1">
      <alignment vertical="center" wrapText="1"/>
    </xf>
    <xf numFmtId="0" fontId="12" fillId="27" borderId="15" xfId="84" applyFont="1" applyFill="1" applyBorder="1" applyAlignment="1">
      <alignment vertical="center"/>
    </xf>
    <xf numFmtId="0" fontId="12" fillId="27" borderId="15" xfId="84" applyFont="1" applyFill="1" applyBorder="1" applyAlignment="1">
      <alignment horizontal="left" wrapText="1"/>
    </xf>
    <xf numFmtId="0" fontId="79" fillId="27" borderId="15" xfId="84" applyFont="1" applyFill="1" applyBorder="1" applyAlignment="1">
      <alignment horizontal="left"/>
    </xf>
    <xf numFmtId="0" fontId="6" fillId="27" borderId="0" xfId="84" applyFont="1" applyFill="1" applyBorder="1" applyAlignment="1">
      <alignment horizontal="center" vertical="top" wrapText="1"/>
    </xf>
    <xf numFmtId="0" fontId="28" fillId="27" borderId="0" xfId="84" applyFont="1" applyFill="1" applyBorder="1" applyAlignment="1">
      <alignment horizontal="center" vertical="top" wrapText="1"/>
    </xf>
    <xf numFmtId="0" fontId="6" fillId="27" borderId="10" xfId="84" applyFont="1" applyFill="1" applyBorder="1" applyAlignment="1">
      <alignment horizontal="center" vertical="center"/>
    </xf>
    <xf numFmtId="0" fontId="78" fillId="27" borderId="10" xfId="84" applyFont="1" applyFill="1" applyBorder="1" applyAlignment="1">
      <alignment horizontal="center" vertical="center" wrapText="1"/>
    </xf>
    <xf numFmtId="0" fontId="9" fillId="27" borderId="0" xfId="84" applyFont="1" applyFill="1" applyAlignment="1">
      <alignment horizontal="left" vertical="center" wrapText="1" indent="2"/>
    </xf>
    <xf numFmtId="0" fontId="6" fillId="27" borderId="0" xfId="84" applyFont="1" applyFill="1" applyBorder="1" applyAlignment="1">
      <alignment horizontal="center" vertical="center" wrapText="1"/>
    </xf>
    <xf numFmtId="0" fontId="60" fillId="27" borderId="0" xfId="84" applyFont="1" applyFill="1" applyBorder="1" applyAlignment="1">
      <alignment horizontal="center" vertical="top" wrapText="1"/>
    </xf>
    <xf numFmtId="0" fontId="12" fillId="27" borderId="15" xfId="84" applyFont="1" applyFill="1" applyBorder="1" applyAlignment="1">
      <alignment horizontal="left" vertical="center" wrapText="1"/>
    </xf>
    <xf numFmtId="0" fontId="9" fillId="27" borderId="0" xfId="84" applyFont="1" applyFill="1" applyAlignment="1">
      <alignment horizontal="left" vertical="center" wrapText="1"/>
    </xf>
    <xf numFmtId="0" fontId="6" fillId="27" borderId="0" xfId="85" applyFont="1" applyFill="1" applyBorder="1" applyAlignment="1">
      <alignment horizontal="center" wrapText="1"/>
    </xf>
    <xf numFmtId="0" fontId="28" fillId="27" borderId="0" xfId="85" applyFont="1" applyFill="1" applyBorder="1" applyAlignment="1">
      <alignment horizontal="center" wrapText="1"/>
    </xf>
    <xf numFmtId="0" fontId="109" fillId="27" borderId="15" xfId="85" applyFont="1" applyFill="1" applyBorder="1" applyAlignment="1">
      <alignment horizontal="left" vertical="center" wrapText="1"/>
    </xf>
    <xf numFmtId="0" fontId="9" fillId="27" borderId="0" xfId="85" applyFont="1" applyFill="1" applyAlignment="1">
      <alignment horizontal="left" vertical="center" wrapText="1"/>
    </xf>
    <xf numFmtId="0" fontId="9" fillId="27" borderId="0" xfId="86" applyFont="1" applyFill="1" applyAlignment="1">
      <alignment horizontal="left" vertical="center" wrapText="1" indent="3"/>
    </xf>
    <xf numFmtId="0" fontId="9" fillId="27" borderId="0" xfId="86" applyFont="1" applyFill="1" applyAlignment="1">
      <alignment horizontal="left" vertical="center" wrapText="1"/>
    </xf>
    <xf numFmtId="166" fontId="7" fillId="0" borderId="10" xfId="149" applyNumberFormat="1" applyFont="1" applyFill="1" applyBorder="1" applyAlignment="1">
      <alignment horizontal="center" vertical="center"/>
    </xf>
    <xf numFmtId="0" fontId="7" fillId="0" borderId="14" xfId="145" applyFont="1" applyBorder="1" applyAlignment="1">
      <alignment horizontal="left" vertical="center" wrapText="1"/>
    </xf>
    <xf numFmtId="0" fontId="7" fillId="0" borderId="25" xfId="145" applyFont="1" applyBorder="1" applyAlignment="1">
      <alignment horizontal="left" vertical="center" wrapText="1"/>
    </xf>
    <xf numFmtId="0" fontId="7" fillId="0" borderId="13" xfId="145" applyFont="1" applyBorder="1" applyAlignment="1">
      <alignment horizontal="left" vertical="center" wrapText="1"/>
    </xf>
    <xf numFmtId="0" fontId="7" fillId="0" borderId="14" xfId="145" applyFont="1" applyBorder="1" applyAlignment="1">
      <alignment horizontal="left" vertical="center"/>
    </xf>
    <xf numFmtId="0" fontId="7" fillId="0" borderId="25" xfId="145" applyFont="1" applyBorder="1" applyAlignment="1">
      <alignment horizontal="left" vertical="center"/>
    </xf>
    <xf numFmtId="0" fontId="7" fillId="0" borderId="13" xfId="145" applyFont="1" applyBorder="1" applyAlignment="1">
      <alignment horizontal="left" vertical="center"/>
    </xf>
    <xf numFmtId="0" fontId="6" fillId="0" borderId="10" xfId="145" applyFont="1" applyBorder="1" applyAlignment="1">
      <alignment horizontal="center" vertical="center"/>
    </xf>
    <xf numFmtId="0" fontId="6" fillId="0" borderId="11" xfId="145" applyFont="1" applyBorder="1" applyAlignment="1">
      <alignment horizontal="center" vertical="center"/>
    </xf>
    <xf numFmtId="0" fontId="6" fillId="0" borderId="12" xfId="145" applyFont="1" applyBorder="1" applyAlignment="1">
      <alignment horizontal="center" vertical="center"/>
    </xf>
    <xf numFmtId="0" fontId="6" fillId="27" borderId="0" xfId="0" applyFont="1" applyFill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11" xfId="146" applyFont="1" applyBorder="1" applyAlignment="1">
      <alignment horizontal="center" vertical="center"/>
    </xf>
    <xf numFmtId="0" fontId="25" fillId="0" borderId="12" xfId="146" applyFont="1" applyBorder="1" applyAlignment="1">
      <alignment horizontal="center" vertical="center"/>
    </xf>
    <xf numFmtId="0" fontId="7" fillId="0" borderId="10" xfId="145" applyFont="1" applyBorder="1" applyAlignment="1">
      <alignment horizontal="left" vertical="center"/>
    </xf>
    <xf numFmtId="0" fontId="7" fillId="0" borderId="10" xfId="145" applyFont="1" applyBorder="1" applyAlignment="1">
      <alignment horizontal="left" vertical="center" wrapText="1"/>
    </xf>
    <xf numFmtId="0" fontId="16" fillId="0" borderId="10" xfId="131" applyFont="1" applyBorder="1" applyAlignment="1">
      <alignment horizontal="left" vertical="center" wrapText="1"/>
    </xf>
    <xf numFmtId="0" fontId="7" fillId="0" borderId="10" xfId="131" applyFont="1" applyBorder="1" applyAlignment="1">
      <alignment horizontal="center" vertical="center"/>
    </xf>
    <xf numFmtId="0" fontId="6" fillId="0" borderId="10" xfId="142" applyFont="1" applyBorder="1" applyAlignment="1">
      <alignment horizontal="center" vertical="center"/>
    </xf>
    <xf numFmtId="0" fontId="25" fillId="0" borderId="10" xfId="131" applyFont="1" applyBorder="1" applyAlignment="1">
      <alignment horizontal="center" vertical="center" wrapText="1"/>
    </xf>
    <xf numFmtId="0" fontId="6" fillId="0" borderId="10" xfId="131" applyFont="1" applyBorder="1" applyAlignment="1">
      <alignment horizontal="center" vertical="center" wrapText="1"/>
    </xf>
    <xf numFmtId="0" fontId="25" fillId="0" borderId="10" xfId="132" applyFont="1" applyBorder="1" applyAlignment="1">
      <alignment horizontal="center" vertical="center" wrapText="1"/>
    </xf>
    <xf numFmtId="0" fontId="6" fillId="0" borderId="10" xfId="132" applyFont="1" applyBorder="1" applyAlignment="1">
      <alignment horizontal="center" vertical="center" wrapText="1"/>
    </xf>
    <xf numFmtId="0" fontId="16" fillId="0" borderId="14" xfId="142" applyFont="1" applyBorder="1" applyAlignment="1">
      <alignment horizontal="left" vertical="center"/>
    </xf>
    <xf numFmtId="0" fontId="16" fillId="0" borderId="25" xfId="142" applyFont="1" applyBorder="1" applyAlignment="1">
      <alignment horizontal="left" vertical="center"/>
    </xf>
    <xf numFmtId="0" fontId="16" fillId="0" borderId="13" xfId="142" applyFont="1" applyBorder="1" applyAlignment="1">
      <alignment horizontal="left" vertical="center"/>
    </xf>
    <xf numFmtId="0" fontId="16" fillId="0" borderId="14" xfId="142" applyFont="1" applyBorder="1" applyAlignment="1">
      <alignment horizontal="left" vertical="center" wrapText="1"/>
    </xf>
    <xf numFmtId="0" fontId="16" fillId="0" borderId="13" xfId="142" applyFont="1" applyBorder="1" applyAlignment="1">
      <alignment horizontal="left" vertical="center" wrapText="1"/>
    </xf>
    <xf numFmtId="0" fontId="16" fillId="0" borderId="25" xfId="142" applyFont="1" applyBorder="1" applyAlignment="1">
      <alignment horizontal="left" vertical="center" wrapText="1"/>
    </xf>
    <xf numFmtId="0" fontId="25" fillId="0" borderId="10" xfId="141" applyFont="1" applyBorder="1" applyAlignment="1">
      <alignment horizontal="center" vertical="center" wrapText="1"/>
    </xf>
    <xf numFmtId="0" fontId="25" fillId="0" borderId="10" xfId="142" applyFont="1" applyBorder="1" applyAlignment="1">
      <alignment horizontal="center" vertical="center" wrapText="1"/>
    </xf>
    <xf numFmtId="0" fontId="16" fillId="0" borderId="10" xfId="142" applyFont="1" applyBorder="1" applyAlignment="1">
      <alignment horizontal="left" vertical="center"/>
    </xf>
    <xf numFmtId="0" fontId="6" fillId="0" borderId="10" xfId="142" applyFont="1" applyBorder="1" applyAlignment="1">
      <alignment horizontal="center" vertical="center" wrapText="1"/>
    </xf>
    <xf numFmtId="0" fontId="16" fillId="0" borderId="10" xfId="142" applyFont="1" applyBorder="1" applyAlignment="1">
      <alignment horizontal="left" vertical="center" wrapText="1"/>
    </xf>
    <xf numFmtId="0" fontId="78" fillId="27" borderId="11" xfId="0" applyFont="1" applyFill="1" applyBorder="1" applyAlignment="1">
      <alignment horizontal="center" vertical="center" wrapText="1"/>
    </xf>
    <xf numFmtId="0" fontId="78" fillId="27" borderId="26" xfId="0" applyFont="1" applyFill="1" applyBorder="1" applyAlignment="1">
      <alignment horizontal="center" vertical="center" wrapText="1"/>
    </xf>
    <xf numFmtId="0" fontId="78" fillId="27" borderId="12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6" fillId="27" borderId="19" xfId="0" applyFont="1" applyFill="1" applyBorder="1" applyAlignment="1">
      <alignment horizontal="center" vertical="center"/>
    </xf>
    <xf numFmtId="0" fontId="6" fillId="27" borderId="4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6" xfId="0" applyFont="1" applyFill="1" applyBorder="1" applyAlignment="1">
      <alignment horizontal="center" vertical="center" wrapText="1"/>
    </xf>
    <xf numFmtId="0" fontId="6" fillId="27" borderId="12" xfId="0" applyFont="1" applyFill="1" applyBorder="1" applyAlignment="1">
      <alignment horizontal="center" vertical="center" wrapText="1"/>
    </xf>
    <xf numFmtId="3" fontId="6" fillId="27" borderId="0" xfId="0" applyNumberFormat="1" applyFont="1" applyFill="1" applyBorder="1" applyAlignment="1">
      <alignment horizontal="center" vertical="center" wrapText="1"/>
    </xf>
    <xf numFmtId="0" fontId="78" fillId="27" borderId="0" xfId="0" applyFont="1" applyFill="1" applyBorder="1" applyAlignment="1">
      <alignment horizontal="center" vertical="center" wrapText="1"/>
    </xf>
    <xf numFmtId="0" fontId="87" fillId="27" borderId="0" xfId="0" applyFont="1" applyFill="1" applyBorder="1" applyAlignment="1">
      <alignment horizontal="center" vertical="center" wrapText="1"/>
    </xf>
    <xf numFmtId="3" fontId="7" fillId="27" borderId="0" xfId="0" applyNumberFormat="1" applyFont="1" applyFill="1" applyBorder="1" applyAlignment="1">
      <alignment horizontal="left" vertical="center" wrapText="1"/>
    </xf>
    <xf numFmtId="3" fontId="28" fillId="27" borderId="0" xfId="0" applyNumberFormat="1" applyFont="1" applyFill="1" applyBorder="1" applyAlignment="1">
      <alignment horizontal="center" vertical="center" wrapText="1"/>
    </xf>
    <xf numFmtId="3" fontId="65" fillId="27" borderId="0" xfId="0" applyNumberFormat="1" applyFont="1" applyFill="1" applyBorder="1" applyAlignment="1">
      <alignment horizontal="center" vertical="center" wrapText="1"/>
    </xf>
    <xf numFmtId="3" fontId="7" fillId="27" borderId="10" xfId="0" applyNumberFormat="1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78" fillId="27" borderId="0" xfId="0" applyFont="1" applyFill="1" applyAlignment="1">
      <alignment horizontal="center"/>
    </xf>
    <xf numFmtId="0" fontId="87" fillId="27" borderId="0" xfId="0" applyFont="1" applyFill="1" applyAlignment="1">
      <alignment horizontal="center"/>
    </xf>
    <xf numFmtId="0" fontId="87" fillId="27" borderId="0" xfId="0" applyFont="1" applyFill="1" applyBorder="1" applyAlignment="1">
      <alignment horizontal="center" vertical="center"/>
    </xf>
    <xf numFmtId="0" fontId="28" fillId="27" borderId="0" xfId="0" applyFont="1" applyFill="1" applyAlignment="1">
      <alignment horizontal="center"/>
    </xf>
    <xf numFmtId="0" fontId="9" fillId="27" borderId="0" xfId="0" applyFont="1" applyFill="1" applyBorder="1" applyAlignment="1">
      <alignment horizontal="left" vertical="center" wrapText="1"/>
    </xf>
    <xf numFmtId="0" fontId="78" fillId="27" borderId="10" xfId="0" applyFont="1" applyFill="1" applyBorder="1" applyAlignment="1">
      <alignment horizontal="center" vertical="center"/>
    </xf>
    <xf numFmtId="0" fontId="78" fillId="27" borderId="14" xfId="0" applyFont="1" applyFill="1" applyBorder="1" applyAlignment="1">
      <alignment horizontal="center" vertical="center"/>
    </xf>
    <xf numFmtId="1" fontId="78" fillId="0" borderId="10" xfId="0" applyNumberFormat="1" applyFont="1" applyBorder="1" applyAlignment="1">
      <alignment horizontal="center" vertical="center"/>
    </xf>
    <xf numFmtId="17" fontId="78" fillId="27" borderId="14" xfId="0" applyNumberFormat="1" applyFont="1" applyFill="1" applyBorder="1" applyAlignment="1">
      <alignment horizontal="center" vertical="center"/>
    </xf>
    <xf numFmtId="17" fontId="78" fillId="27" borderId="25" xfId="0" applyNumberFormat="1" applyFont="1" applyFill="1" applyBorder="1" applyAlignment="1">
      <alignment horizontal="center" vertical="center"/>
    </xf>
    <xf numFmtId="0" fontId="7" fillId="27" borderId="14" xfId="0" applyFont="1" applyFill="1" applyBorder="1" applyAlignment="1">
      <alignment horizontal="left" vertical="center" wrapText="1"/>
    </xf>
    <xf numFmtId="0" fontId="7" fillId="27" borderId="25" xfId="0" applyFont="1" applyFill="1" applyBorder="1" applyAlignment="1">
      <alignment horizontal="left" vertical="center" wrapText="1"/>
    </xf>
    <xf numFmtId="0" fontId="7" fillId="27" borderId="13" xfId="0" applyFont="1" applyFill="1" applyBorder="1" applyAlignment="1">
      <alignment horizontal="left" vertical="center" wrapText="1"/>
    </xf>
    <xf numFmtId="17" fontId="78" fillId="27" borderId="10" xfId="0" applyNumberFormat="1" applyFont="1" applyFill="1" applyBorder="1" applyAlignment="1">
      <alignment horizontal="center" vertical="center"/>
    </xf>
    <xf numFmtId="167" fontId="26" fillId="27" borderId="0" xfId="56" applyNumberFormat="1" applyFont="1" applyFill="1" applyBorder="1" applyAlignment="1">
      <alignment horizontal="center" vertical="center"/>
    </xf>
    <xf numFmtId="0" fontId="78" fillId="27" borderId="25" xfId="0" applyFont="1" applyFill="1" applyBorder="1" applyAlignment="1">
      <alignment horizontal="center" vertical="center"/>
    </xf>
    <xf numFmtId="17" fontId="78" fillId="27" borderId="13" xfId="0" applyNumberFormat="1" applyFont="1" applyFill="1" applyBorder="1" applyAlignment="1">
      <alignment horizontal="center" vertical="center"/>
    </xf>
    <xf numFmtId="0" fontId="78" fillId="27" borderId="13" xfId="0" applyFont="1" applyFill="1" applyBorder="1" applyAlignment="1">
      <alignment horizontal="center" vertical="center"/>
    </xf>
  </cellXfs>
  <cellStyles count="61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87" builtinId="30" customBuiltin="1"/>
    <cellStyle name="20% - Énfasis1 2" xfId="7"/>
    <cellStyle name="20% - Énfasis2" xfId="191" builtinId="34" customBuiltin="1"/>
    <cellStyle name="20% - Énfasis3" xfId="195" builtinId="38" customBuiltin="1"/>
    <cellStyle name="20% - Énfasis4" xfId="199" builtinId="42" customBuiltin="1"/>
    <cellStyle name="20% - Énfasis5" xfId="203" builtinId="46" customBuiltin="1"/>
    <cellStyle name="20% - Énfasis6" xfId="207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88" builtinId="31" customBuiltin="1"/>
    <cellStyle name="40% - Énfasis2" xfId="192" builtinId="35" customBuiltin="1"/>
    <cellStyle name="40% - Énfasis3" xfId="196" builtinId="39" customBuiltin="1"/>
    <cellStyle name="40% - Énfasis4" xfId="200" builtinId="43" customBuiltin="1"/>
    <cellStyle name="40% - Énfasis5" xfId="204" builtinId="47" customBuiltin="1"/>
    <cellStyle name="40% - Énfasis6" xfId="208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89" builtinId="32" customBuiltin="1"/>
    <cellStyle name="60% - Énfasis2" xfId="193" builtinId="36" customBuiltin="1"/>
    <cellStyle name="60% - Énfasis3" xfId="197" builtinId="40" customBuiltin="1"/>
    <cellStyle name="60% - Énfasis4" xfId="201" builtinId="44" customBuiltin="1"/>
    <cellStyle name="60% - Énfasis5" xfId="205" builtinId="48" customBuiltin="1"/>
    <cellStyle name="60% - Énfasis6" xfId="209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74" builtinId="26" customBuiltin="1"/>
    <cellStyle name="Calculation" xfId="27"/>
    <cellStyle name="Cálculo" xfId="179" builtinId="22" customBuiltin="1"/>
    <cellStyle name="Celda de comprobación" xfId="181" builtinId="23" customBuiltin="1"/>
    <cellStyle name="Celda vinculada" xfId="180" builtinId="24" customBuiltin="1"/>
    <cellStyle name="Check Cell" xfId="28"/>
    <cellStyle name="dx" xfId="29"/>
    <cellStyle name="Encabezado 4" xfId="173" builtinId="19" customBuiltin="1"/>
    <cellStyle name="Énfasis1" xfId="186" builtinId="29" customBuiltin="1"/>
    <cellStyle name="Énfasis2" xfId="190" builtinId="33" customBuiltin="1"/>
    <cellStyle name="Énfasis3" xfId="194" builtinId="37" customBuiltin="1"/>
    <cellStyle name="Énfasis4" xfId="198" builtinId="41" customBuiltin="1"/>
    <cellStyle name="Énfasis5" xfId="202" builtinId="45" customBuiltin="1"/>
    <cellStyle name="Énfasis6" xfId="206" builtinId="49" customBuiltin="1"/>
    <cellStyle name="Entrada" xfId="177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210"/>
    <cellStyle name="Incorrecto" xfId="175" builtinId="27" customBuiltin="1"/>
    <cellStyle name="Input" xfId="54"/>
    <cellStyle name="Linked Cell" xfId="55"/>
    <cellStyle name="Millares" xfId="56" builtinId="3"/>
    <cellStyle name="Millares 2" xfId="57"/>
    <cellStyle name="Millares 2 2" xfId="58"/>
    <cellStyle name="Millares 2 2 2" xfId="59"/>
    <cellStyle name="Millares 2 2 2 2" xfId="60"/>
    <cellStyle name="Millares 2 2 2 2 2" xfId="61"/>
    <cellStyle name="Millares 2 3" xfId="62"/>
    <cellStyle name="Millares 2 3 2" xfId="63"/>
    <cellStyle name="Millares 2 4" xfId="64"/>
    <cellStyle name="Millares 2 5" xfId="65"/>
    <cellStyle name="Millares 2 6" xfId="66"/>
    <cellStyle name="Millares 3" xfId="67"/>
    <cellStyle name="Millares 3 2" xfId="68"/>
    <cellStyle name="Millares 4" xfId="69"/>
    <cellStyle name="Millares 5" xfId="70"/>
    <cellStyle name="Millares 6" xfId="71"/>
    <cellStyle name="Moeda [0]_Plan2" xfId="72"/>
    <cellStyle name="Moeda_Plan2" xfId="73"/>
    <cellStyle name="Moneda" xfId="74" builtinId="4"/>
    <cellStyle name="Moneda 2" xfId="75"/>
    <cellStyle name="Neutral" xfId="176" builtinId="28" customBuiltin="1"/>
    <cellStyle name="Normal" xfId="0" builtinId="0"/>
    <cellStyle name="Normal 10" xfId="76"/>
    <cellStyle name="Normal 11" xfId="77"/>
    <cellStyle name="Normal 12" xfId="78"/>
    <cellStyle name="Normal 15" xfId="79"/>
    <cellStyle name="Normal 2" xfId="80"/>
    <cellStyle name="Normal 2 10" xfId="81"/>
    <cellStyle name="Normal 2 2" xfId="82"/>
    <cellStyle name="Normal 2 2 2" xfId="83"/>
    <cellStyle name="Normal 2 2 2 2" xfId="84"/>
    <cellStyle name="Normal 2 2 2 2 2" xfId="85"/>
    <cellStyle name="Normal 2 2 2 2 2 2" xfId="86"/>
    <cellStyle name="Normal 2 2 2 3" xfId="87"/>
    <cellStyle name="Normal 2 2 3" xfId="88"/>
    <cellStyle name="Normal 2 2 4" xfId="89"/>
    <cellStyle name="Normal 2 2 5" xfId="90"/>
    <cellStyle name="Normal 2 2 6" xfId="91"/>
    <cellStyle name="Normal 2 2 7" xfId="92"/>
    <cellStyle name="Normal 2 3" xfId="93"/>
    <cellStyle name="Normal 2 3 2" xfId="94"/>
    <cellStyle name="Normal 2 3 3" xfId="95"/>
    <cellStyle name="Normal 2 4" xfId="96"/>
    <cellStyle name="Normal 2 5" xfId="97"/>
    <cellStyle name="Normal 2 5 2" xfId="98"/>
    <cellStyle name="Normal 2 6" xfId="99"/>
    <cellStyle name="Normal 3" xfId="100"/>
    <cellStyle name="Normal 3 2" xfId="101"/>
    <cellStyle name="Normal 3 2 2" xfId="102"/>
    <cellStyle name="Normal 3 2 2 2" xfId="103"/>
    <cellStyle name="Normal 3 2 2 3" xfId="104"/>
    <cellStyle name="Normal 3 2 3" xfId="105"/>
    <cellStyle name="Normal 3 3" xfId="106"/>
    <cellStyle name="Normal 3 4" xfId="107"/>
    <cellStyle name="Normal 4" xfId="108"/>
    <cellStyle name="Normal 4 2" xfId="109"/>
    <cellStyle name="Normal 4 2 2" xfId="110"/>
    <cellStyle name="Normal 4 3" xfId="111"/>
    <cellStyle name="Normal 4 4" xfId="112"/>
    <cellStyle name="Normal 5" xfId="113"/>
    <cellStyle name="Normal 5 2" xfId="114"/>
    <cellStyle name="Normal 5 3" xfId="115"/>
    <cellStyle name="Normal 5 4" xfId="116"/>
    <cellStyle name="Normal 6" xfId="117"/>
    <cellStyle name="Normal 6 2" xfId="118"/>
    <cellStyle name="Normal 6 3" xfId="119"/>
    <cellStyle name="Normal 7" xfId="120"/>
    <cellStyle name="Normal 7 2" xfId="121"/>
    <cellStyle name="Normal 7 3" xfId="122"/>
    <cellStyle name="Normal 7 3 2" xfId="123"/>
    <cellStyle name="Normal 7 4" xfId="124"/>
    <cellStyle name="Normal 8" xfId="125"/>
    <cellStyle name="Normal 8 2" xfId="126"/>
    <cellStyle name="Normal 9" xfId="127"/>
    <cellStyle name="Normal_1.1.5" xfId="601"/>
    <cellStyle name="Normal_2008" xfId="128"/>
    <cellStyle name="Normal_2014" xfId="609"/>
    <cellStyle name="Normal_Ahorro agua" xfId="166"/>
    <cellStyle name="Normal_Ahorro agua - 12+" xfId="167"/>
    <cellStyle name="Normal_Ahorro luz - 12+" xfId="168"/>
    <cellStyle name="Normal_ANEXO 1 2" xfId="608"/>
    <cellStyle name="Normal_ANEXO SERIE DE RECURSOS 1997-2006" xfId="129"/>
    <cellStyle name="Normal_CUADRO 10" xfId="602"/>
    <cellStyle name="Normal_Div x niv inst y rango edad2012" xfId="130"/>
    <cellStyle name="Normal_Hoja1" xfId="131"/>
    <cellStyle name="Normal_Hoja1 2" xfId="603"/>
    <cellStyle name="Normal_Hoja10" xfId="604"/>
    <cellStyle name="Normal_Hoja13" xfId="605"/>
    <cellStyle name="Normal_Hoja2" xfId="132"/>
    <cellStyle name="Normal_Hoja2 2" xfId="133"/>
    <cellStyle name="Normal_Hoja3" xfId="134"/>
    <cellStyle name="Normal_Hoja4" xfId="135"/>
    <cellStyle name="Normal_Hoja5 2" xfId="136"/>
    <cellStyle name="Normal_Hoja7" xfId="137"/>
    <cellStyle name="Normal_Hoja7 2" xfId="138"/>
    <cellStyle name="Normal_Hoja9" xfId="139"/>
    <cellStyle name="Normal_matrimonios" xfId="607"/>
    <cellStyle name="Normal_niv 2012" xfId="140"/>
    <cellStyle name="Normal_NO REMUNERADO" xfId="141"/>
    <cellStyle name="Normal_PARA GRAFICOS 11,12,13,14 DE DEFUN CAUSAS 2006" xfId="606"/>
    <cellStyle name="Normal_PERSONAL" xfId="142"/>
    <cellStyle name="Normal_PROVINCIA" xfId="143"/>
    <cellStyle name="Normal_sin_micros" xfId="144"/>
    <cellStyle name="Normal_VIOLENCIA PAREJA EXPAREJA" xfId="145"/>
    <cellStyle name="Normal_VT SEGÚN TIPO" xfId="146"/>
    <cellStyle name="Notas" xfId="183" builtinId="10" customBuiltin="1"/>
    <cellStyle name="Note" xfId="147"/>
    <cellStyle name="Output" xfId="148"/>
    <cellStyle name="Porcentaje" xfId="149" builtinId="5"/>
    <cellStyle name="Porcentaje 2" xfId="150"/>
    <cellStyle name="Porcentaje 2 2" xfId="151"/>
    <cellStyle name="Porcentaje 3" xfId="152"/>
    <cellStyle name="Porcentaje 4" xfId="153"/>
    <cellStyle name="Porcentaje 5" xfId="211"/>
    <cellStyle name="Porcentual 2" xfId="154"/>
    <cellStyle name="Porcentual 2 2" xfId="155"/>
    <cellStyle name="Porcentual 2 2 2" xfId="156"/>
    <cellStyle name="Porcentual 2 2 2 2" xfId="157"/>
    <cellStyle name="Porcentual 2 2 3" xfId="158"/>
    <cellStyle name="Porcentual 2 2 3 2" xfId="159"/>
    <cellStyle name="Porcentual 2 3" xfId="160"/>
    <cellStyle name="Porcentual 2 4" xfId="161"/>
    <cellStyle name="Porcentual 3" xfId="162"/>
    <cellStyle name="Salida" xfId="178" builtinId="21" customBuiltin="1"/>
    <cellStyle name="Salida 2" xfId="212"/>
    <cellStyle name="style1443038181210" xfId="221"/>
    <cellStyle name="style1443038181210 2" xfId="222"/>
    <cellStyle name="style1443038181335" xfId="223"/>
    <cellStyle name="style1443038181335 2" xfId="224"/>
    <cellStyle name="style1443038181465" xfId="225"/>
    <cellStyle name="style1443038181465 2" xfId="226"/>
    <cellStyle name="style1443038181521" xfId="227"/>
    <cellStyle name="style1443038181521 2" xfId="228"/>
    <cellStyle name="style1443038181592" xfId="229"/>
    <cellStyle name="style1443038181592 2" xfId="230"/>
    <cellStyle name="style1443038181671" xfId="231"/>
    <cellStyle name="style1443038181671 2" xfId="232"/>
    <cellStyle name="style1443038181754" xfId="233"/>
    <cellStyle name="style1443038181754 2" xfId="234"/>
    <cellStyle name="style1443038181833" xfId="213"/>
    <cellStyle name="style1443038181833 2" xfId="235"/>
    <cellStyle name="style1443038181894" xfId="214"/>
    <cellStyle name="style1443038181894 2" xfId="236"/>
    <cellStyle name="style1443038181959" xfId="237"/>
    <cellStyle name="style1443038181959 2" xfId="238"/>
    <cellStyle name="style1443038182020" xfId="239"/>
    <cellStyle name="style1443038182020 2" xfId="240"/>
    <cellStyle name="style1443038182082" xfId="241"/>
    <cellStyle name="style1443038182082 2" xfId="242"/>
    <cellStyle name="style1443038182529" xfId="243"/>
    <cellStyle name="style1443038182529 2" xfId="244"/>
    <cellStyle name="style1443038182589" xfId="245"/>
    <cellStyle name="style1443038182589 2" xfId="246"/>
    <cellStyle name="style1443038182636" xfId="247"/>
    <cellStyle name="style1443038182636 2" xfId="248"/>
    <cellStyle name="style1443038182695" xfId="249"/>
    <cellStyle name="style1443038182695 2" xfId="250"/>
    <cellStyle name="style1443038182842" xfId="251"/>
    <cellStyle name="style1443038182842 2" xfId="252"/>
    <cellStyle name="style1443038182933" xfId="253"/>
    <cellStyle name="style1443038182933 2" xfId="254"/>
    <cellStyle name="style1443038182993" xfId="255"/>
    <cellStyle name="style1443038182993 2" xfId="256"/>
    <cellStyle name="style1443038183042" xfId="257"/>
    <cellStyle name="style1443038183042 2" xfId="258"/>
    <cellStyle name="style1443038183101" xfId="259"/>
    <cellStyle name="style1443038183101 2" xfId="260"/>
    <cellStyle name="style1443038183161" xfId="261"/>
    <cellStyle name="style1443038183161 2" xfId="262"/>
    <cellStyle name="style1443038183222" xfId="263"/>
    <cellStyle name="style1443038183222 2" xfId="264"/>
    <cellStyle name="style1443038183314" xfId="265"/>
    <cellStyle name="style1443038183314 2" xfId="266"/>
    <cellStyle name="style1443038183378" xfId="267"/>
    <cellStyle name="style1443038183378 2" xfId="268"/>
    <cellStyle name="style1443038183531" xfId="269"/>
    <cellStyle name="style1443038183531 2" xfId="270"/>
    <cellStyle name="style1443038183583" xfId="271"/>
    <cellStyle name="style1443038183583 2" xfId="272"/>
    <cellStyle name="style1443038183642" xfId="273"/>
    <cellStyle name="style1443038183642 2" xfId="274"/>
    <cellStyle name="style1443038183703" xfId="217"/>
    <cellStyle name="style1443038183703 2" xfId="275"/>
    <cellStyle name="style1443038183935" xfId="276"/>
    <cellStyle name="style1443038183935 2" xfId="277"/>
    <cellStyle name="style1443038183983" xfId="278"/>
    <cellStyle name="style1443038183983 2" xfId="279"/>
    <cellStyle name="style1443038184030" xfId="280"/>
    <cellStyle name="style1443038184030 2" xfId="281"/>
    <cellStyle name="style1443038184077" xfId="282"/>
    <cellStyle name="style1443038184077 2" xfId="283"/>
    <cellStyle name="style1443038184124" xfId="284"/>
    <cellStyle name="style1443038184124 2" xfId="285"/>
    <cellStyle name="style1443038184170" xfId="286"/>
    <cellStyle name="style1443038184170 2" xfId="287"/>
    <cellStyle name="style1443038184217" xfId="288"/>
    <cellStyle name="style1443038184217 2" xfId="289"/>
    <cellStyle name="style1443038184264" xfId="290"/>
    <cellStyle name="style1443038184264 2" xfId="291"/>
    <cellStyle name="style1443038184312" xfId="292"/>
    <cellStyle name="style1443038184312 2" xfId="293"/>
    <cellStyle name="style1443038184359" xfId="294"/>
    <cellStyle name="style1443038184359 2" xfId="295"/>
    <cellStyle name="style1443038184407" xfId="296"/>
    <cellStyle name="style1443038184407 2" xfId="297"/>
    <cellStyle name="style1443038184452" xfId="298"/>
    <cellStyle name="style1443038184452 2" xfId="299"/>
    <cellStyle name="style1443038184512" xfId="300"/>
    <cellStyle name="style1443038184512 2" xfId="301"/>
    <cellStyle name="style1443038184559" xfId="302"/>
    <cellStyle name="style1443038184559 2" xfId="303"/>
    <cellStyle name="style1443038184605" xfId="304"/>
    <cellStyle name="style1443038184605 2" xfId="305"/>
    <cellStyle name="style1443038184652" xfId="306"/>
    <cellStyle name="style1443038184652 2" xfId="307"/>
    <cellStyle name="style1443038184704" xfId="308"/>
    <cellStyle name="style1443038184704 2" xfId="309"/>
    <cellStyle name="style1443038184769" xfId="310"/>
    <cellStyle name="style1443038184769 2" xfId="311"/>
    <cellStyle name="style1443038184824" xfId="312"/>
    <cellStyle name="style1443038184824 2" xfId="313"/>
    <cellStyle name="style1443038184869" xfId="314"/>
    <cellStyle name="style1443038184869 2" xfId="315"/>
    <cellStyle name="style1443038192455" xfId="316"/>
    <cellStyle name="style1443038192455 2" xfId="317"/>
    <cellStyle name="style1443038192513" xfId="318"/>
    <cellStyle name="style1443038192513 2" xfId="319"/>
    <cellStyle name="style1443038192564" xfId="320"/>
    <cellStyle name="style1443038192564 2" xfId="321"/>
    <cellStyle name="style1443038192609" xfId="322"/>
    <cellStyle name="style1443038192609 2" xfId="323"/>
    <cellStyle name="style1443038192661" xfId="324"/>
    <cellStyle name="style1443038192661 2" xfId="325"/>
    <cellStyle name="style1443038192760" xfId="326"/>
    <cellStyle name="style1443038192760 2" xfId="327"/>
    <cellStyle name="style1443038192814" xfId="328"/>
    <cellStyle name="style1443038192814 2" xfId="329"/>
    <cellStyle name="style1443038192866" xfId="330"/>
    <cellStyle name="style1443038192866 2" xfId="331"/>
    <cellStyle name="style1443038192919" xfId="332"/>
    <cellStyle name="style1443038192919 2" xfId="333"/>
    <cellStyle name="style1443038192974" xfId="215"/>
    <cellStyle name="style1443038192974 2" xfId="334"/>
    <cellStyle name="style1443038193026" xfId="216"/>
    <cellStyle name="style1443038193026 2" xfId="335"/>
    <cellStyle name="style1443038193087" xfId="218"/>
    <cellStyle name="style1443038193087 2" xfId="336"/>
    <cellStyle name="style1443038193155" xfId="219"/>
    <cellStyle name="style1443038193155 2" xfId="337"/>
    <cellStyle name="style1443038193214" xfId="338"/>
    <cellStyle name="style1443038193214 2" xfId="339"/>
    <cellStyle name="style1443038193261" xfId="340"/>
    <cellStyle name="style1443038193261 2" xfId="341"/>
    <cellStyle name="style1443038193316" xfId="220"/>
    <cellStyle name="style1443038193316 2" xfId="342"/>
    <cellStyle name="style1443038193362" xfId="343"/>
    <cellStyle name="style1443038193362 2" xfId="344"/>
    <cellStyle name="style1443038193407" xfId="345"/>
    <cellStyle name="style1443038193407 2" xfId="346"/>
    <cellStyle name="style1443038193460" xfId="347"/>
    <cellStyle name="style1443038193460 2" xfId="348"/>
    <cellStyle name="style1443038193528" xfId="349"/>
    <cellStyle name="style1443038193528 2" xfId="350"/>
    <cellStyle name="style1443038193587" xfId="351"/>
    <cellStyle name="style1443038193587 2" xfId="352"/>
    <cellStyle name="style1443038193681" xfId="353"/>
    <cellStyle name="style1443038193681 2" xfId="354"/>
    <cellStyle name="style1443038193758" xfId="355"/>
    <cellStyle name="style1443038193758 2" xfId="356"/>
    <cellStyle name="style1443038193801" xfId="357"/>
    <cellStyle name="style1443038193801 2" xfId="358"/>
    <cellStyle name="style1443038193913" xfId="359"/>
    <cellStyle name="style1443038193913 2" xfId="360"/>
    <cellStyle name="style1443038193976" xfId="361"/>
    <cellStyle name="style1443038193976 2" xfId="362"/>
    <cellStyle name="style1443038194027" xfId="363"/>
    <cellStyle name="style1443038194027 2" xfId="364"/>
    <cellStyle name="style1443038194066" xfId="365"/>
    <cellStyle name="style1443038194066 2" xfId="366"/>
    <cellStyle name="style1443038194112" xfId="367"/>
    <cellStyle name="style1443038194112 2" xfId="368"/>
    <cellStyle name="style1443038194152" xfId="369"/>
    <cellStyle name="style1443038194152 2" xfId="370"/>
    <cellStyle name="style1443038194188" xfId="371"/>
    <cellStyle name="style1443038194188 2" xfId="372"/>
    <cellStyle name="style1443038194223" xfId="373"/>
    <cellStyle name="style1443038194223 2" xfId="374"/>
    <cellStyle name="style1443038194262" xfId="375"/>
    <cellStyle name="style1443038194262 2" xfId="376"/>
    <cellStyle name="style1443038194292" xfId="377"/>
    <cellStyle name="style1443038194292 2" xfId="378"/>
    <cellStyle name="style1443038194328" xfId="379"/>
    <cellStyle name="style1443038194328 2" xfId="380"/>
    <cellStyle name="style1443038194364" xfId="381"/>
    <cellStyle name="style1443038194364 2" xfId="382"/>
    <cellStyle name="style1443038194402" xfId="383"/>
    <cellStyle name="style1443038194402 2" xfId="384"/>
    <cellStyle name="style1443038194449" xfId="385"/>
    <cellStyle name="style1443038194449 2" xfId="386"/>
    <cellStyle name="style1443038194543" xfId="387"/>
    <cellStyle name="style1443038194543 2" xfId="388"/>
    <cellStyle name="style1443038194584" xfId="389"/>
    <cellStyle name="style1443038194584 2" xfId="390"/>
    <cellStyle name="style1443038194628" xfId="391"/>
    <cellStyle name="style1443038194628 2" xfId="392"/>
    <cellStyle name="style1443038194669" xfId="393"/>
    <cellStyle name="style1443038194669 2" xfId="394"/>
    <cellStyle name="style1443038194708" xfId="395"/>
    <cellStyle name="style1443038194708 2" xfId="396"/>
    <cellStyle name="style1443038194741" xfId="397"/>
    <cellStyle name="style1443038194741 2" xfId="398"/>
    <cellStyle name="style1443038194779" xfId="399"/>
    <cellStyle name="style1443038194779 2" xfId="400"/>
    <cellStyle name="style1443038195031" xfId="401"/>
    <cellStyle name="style1443038195031 2" xfId="402"/>
    <cellStyle name="style1443038195070" xfId="403"/>
    <cellStyle name="style1443038195070 2" xfId="404"/>
    <cellStyle name="style1443038200176" xfId="405"/>
    <cellStyle name="style1443038200176 2" xfId="406"/>
    <cellStyle name="style1443038200223" xfId="407"/>
    <cellStyle name="style1443038200223 2" xfId="408"/>
    <cellStyle name="style1443038200274" xfId="409"/>
    <cellStyle name="style1443038200274 2" xfId="410"/>
    <cellStyle name="style1443038200332" xfId="411"/>
    <cellStyle name="style1443038200332 2" xfId="412"/>
    <cellStyle name="style1443038200376" xfId="413"/>
    <cellStyle name="style1443038200376 2" xfId="414"/>
    <cellStyle name="style1443038200419" xfId="415"/>
    <cellStyle name="style1443038200419 2" xfId="416"/>
    <cellStyle name="style1443038200467" xfId="417"/>
    <cellStyle name="style1443038200467 2" xfId="418"/>
    <cellStyle name="style1443038200557" xfId="419"/>
    <cellStyle name="style1443038200557 2" xfId="420"/>
    <cellStyle name="style1443038200603" xfId="421"/>
    <cellStyle name="style1443038200603 2" xfId="422"/>
    <cellStyle name="style1443038200646" xfId="423"/>
    <cellStyle name="style1443038200646 2" xfId="424"/>
    <cellStyle name="style1443038200717" xfId="425"/>
    <cellStyle name="style1443038200717 2" xfId="426"/>
    <cellStyle name="style1443038200760" xfId="427"/>
    <cellStyle name="style1443038200760 2" xfId="428"/>
    <cellStyle name="style1443038200798" xfId="429"/>
    <cellStyle name="style1443038200798 2" xfId="430"/>
    <cellStyle name="style1443038200844" xfId="431"/>
    <cellStyle name="style1443038200844 2" xfId="432"/>
    <cellStyle name="style1443038200881" xfId="433"/>
    <cellStyle name="style1443038200881 2" xfId="434"/>
    <cellStyle name="style1443038200927" xfId="435"/>
    <cellStyle name="style1443038200927 2" xfId="436"/>
    <cellStyle name="style1443038200967" xfId="437"/>
    <cellStyle name="style1443038200967 2" xfId="438"/>
    <cellStyle name="style1443038201003" xfId="439"/>
    <cellStyle name="style1443038201003 2" xfId="440"/>
    <cellStyle name="style1443038201045" xfId="441"/>
    <cellStyle name="style1443038201045 2" xfId="442"/>
    <cellStyle name="style1443038201088" xfId="443"/>
    <cellStyle name="style1443038201088 2" xfId="444"/>
    <cellStyle name="style1443038201173" xfId="445"/>
    <cellStyle name="style1443038201173 2" xfId="446"/>
    <cellStyle name="style1443038201230" xfId="447"/>
    <cellStyle name="style1443038201230 2" xfId="448"/>
    <cellStyle name="style1443038201282" xfId="449"/>
    <cellStyle name="style1443038201282 2" xfId="450"/>
    <cellStyle name="style1443038201328" xfId="451"/>
    <cellStyle name="style1443038201328 2" xfId="452"/>
    <cellStyle name="style1443038201381" xfId="453"/>
    <cellStyle name="style1443038201381 2" xfId="454"/>
    <cellStyle name="style1443038201431" xfId="455"/>
    <cellStyle name="style1443038201431 2" xfId="456"/>
    <cellStyle name="style1443038201511" xfId="457"/>
    <cellStyle name="style1443038201511 2" xfId="458"/>
    <cellStyle name="style1443038201554" xfId="459"/>
    <cellStyle name="style1443038201554 2" xfId="460"/>
    <cellStyle name="style1443038201603" xfId="461"/>
    <cellStyle name="style1443038201603 2" xfId="462"/>
    <cellStyle name="style1443038201647" xfId="463"/>
    <cellStyle name="style1443038201647 2" xfId="464"/>
    <cellStyle name="style1443038201690" xfId="465"/>
    <cellStyle name="style1443038201690 2" xfId="466"/>
    <cellStyle name="style1443038201734" xfId="467"/>
    <cellStyle name="style1443038201734 2" xfId="468"/>
    <cellStyle name="style1443038201781" xfId="469"/>
    <cellStyle name="style1443038201781 2" xfId="470"/>
    <cellStyle name="style1443038201895" xfId="471"/>
    <cellStyle name="style1443038201895 2" xfId="472"/>
    <cellStyle name="style1443038201938" xfId="473"/>
    <cellStyle name="style1443038201938 2" xfId="474"/>
    <cellStyle name="style1443038201986" xfId="475"/>
    <cellStyle name="style1443038201986 2" xfId="476"/>
    <cellStyle name="style1443038202039" xfId="477"/>
    <cellStyle name="style1443038202039 2" xfId="478"/>
    <cellStyle name="style1443038202094" xfId="479"/>
    <cellStyle name="style1443038202094 2" xfId="480"/>
    <cellStyle name="style1443038202138" xfId="481"/>
    <cellStyle name="style1443038202138 2" xfId="482"/>
    <cellStyle name="style1443038202180" xfId="483"/>
    <cellStyle name="style1443038202180 2" xfId="484"/>
    <cellStyle name="style1443038202228" xfId="485"/>
    <cellStyle name="style1443038202228 2" xfId="486"/>
    <cellStyle name="style1443038202267" xfId="487"/>
    <cellStyle name="style1443038202267 2" xfId="488"/>
    <cellStyle name="style1443038202312" xfId="489"/>
    <cellStyle name="style1443038202312 2" xfId="490"/>
    <cellStyle name="style1443038202355" xfId="491"/>
    <cellStyle name="style1443038202355 2" xfId="492"/>
    <cellStyle name="style1443038202398" xfId="493"/>
    <cellStyle name="style1443038202398 2" xfId="494"/>
    <cellStyle name="style1443038202658" xfId="495"/>
    <cellStyle name="style1443038202658 2" xfId="496"/>
    <cellStyle name="style1443038202830" xfId="497"/>
    <cellStyle name="style1443038202830 2" xfId="498"/>
    <cellStyle name="style1443038209959" xfId="499"/>
    <cellStyle name="style1443038209959 2" xfId="500"/>
    <cellStyle name="style1443038210005" xfId="501"/>
    <cellStyle name="style1443038210005 2" xfId="502"/>
    <cellStyle name="style1443038210046" xfId="503"/>
    <cellStyle name="style1443038210046 2" xfId="504"/>
    <cellStyle name="style1443038210134" xfId="505"/>
    <cellStyle name="style1443038210134 2" xfId="506"/>
    <cellStyle name="style1443038210176" xfId="507"/>
    <cellStyle name="style1443038210176 2" xfId="508"/>
    <cellStyle name="style1443038210217" xfId="509"/>
    <cellStyle name="style1443038210217 2" xfId="510"/>
    <cellStyle name="style1443038210277" xfId="511"/>
    <cellStyle name="style1443038210277 2" xfId="512"/>
    <cellStyle name="style1443038210325" xfId="513"/>
    <cellStyle name="style1443038210325 2" xfId="514"/>
    <cellStyle name="style1443038210375" xfId="515"/>
    <cellStyle name="style1443038210375 2" xfId="516"/>
    <cellStyle name="style1443038210448" xfId="517"/>
    <cellStyle name="style1443038210448 2" xfId="518"/>
    <cellStyle name="style1443038210495" xfId="519"/>
    <cellStyle name="style1443038210495 2" xfId="520"/>
    <cellStyle name="style1443038210544" xfId="521"/>
    <cellStyle name="style1443038210544 2" xfId="522"/>
    <cellStyle name="style1443038210602" xfId="523"/>
    <cellStyle name="style1443038210602 2" xfId="524"/>
    <cellStyle name="style1443038210648" xfId="525"/>
    <cellStyle name="style1443038210648 2" xfId="526"/>
    <cellStyle name="style1443038210686" xfId="527"/>
    <cellStyle name="style1443038210686 2" xfId="528"/>
    <cellStyle name="style1443038210772" xfId="529"/>
    <cellStyle name="style1443038210772 2" xfId="530"/>
    <cellStyle name="style1443038210813" xfId="531"/>
    <cellStyle name="style1443038210813 2" xfId="532"/>
    <cellStyle name="style1443038210863" xfId="533"/>
    <cellStyle name="style1443038210863 2" xfId="534"/>
    <cellStyle name="style1443038210910" xfId="535"/>
    <cellStyle name="style1443038210910 2" xfId="536"/>
    <cellStyle name="style1443038210954" xfId="537"/>
    <cellStyle name="style1443038210954 2" xfId="538"/>
    <cellStyle name="style1443038211000" xfId="539"/>
    <cellStyle name="style1443038211000 2" xfId="540"/>
    <cellStyle name="style1443038211040" xfId="541"/>
    <cellStyle name="style1443038211040 2" xfId="542"/>
    <cellStyle name="style1443038211093" xfId="543"/>
    <cellStyle name="style1443038211093 2" xfId="544"/>
    <cellStyle name="style1443038211142" xfId="545"/>
    <cellStyle name="style1443038211142 2" xfId="546"/>
    <cellStyle name="style1443038211193" xfId="547"/>
    <cellStyle name="style1443038211193 2" xfId="548"/>
    <cellStyle name="style1443038211390" xfId="549"/>
    <cellStyle name="style1443038211390 2" xfId="550"/>
    <cellStyle name="style1443038211437" xfId="551"/>
    <cellStyle name="style1443038211437 2" xfId="552"/>
    <cellStyle name="style1443038211489" xfId="553"/>
    <cellStyle name="style1443038211489 2" xfId="554"/>
    <cellStyle name="style1443038211533" xfId="555"/>
    <cellStyle name="style1443038211533 2" xfId="556"/>
    <cellStyle name="style1443038211622" xfId="557"/>
    <cellStyle name="style1443038211622 2" xfId="558"/>
    <cellStyle name="style1443038211659" xfId="559"/>
    <cellStyle name="style1443038211659 2" xfId="560"/>
    <cellStyle name="style1443038211694" xfId="561"/>
    <cellStyle name="style1443038211694 2" xfId="562"/>
    <cellStyle name="style1443038211731" xfId="563"/>
    <cellStyle name="style1443038211731 2" xfId="564"/>
    <cellStyle name="style1443038211767" xfId="565"/>
    <cellStyle name="style1443038211767 2" xfId="566"/>
    <cellStyle name="style1443038211803" xfId="567"/>
    <cellStyle name="style1443038211803 2" xfId="568"/>
    <cellStyle name="style1443038211837" xfId="569"/>
    <cellStyle name="style1443038211837 2" xfId="570"/>
    <cellStyle name="style1443038211918" xfId="571"/>
    <cellStyle name="style1443038211918 2" xfId="572"/>
    <cellStyle name="style1443038211951" xfId="573"/>
    <cellStyle name="style1443038211951 2" xfId="574"/>
    <cellStyle name="style1443038211989" xfId="575"/>
    <cellStyle name="style1443038211989 2" xfId="576"/>
    <cellStyle name="style1443038212029" xfId="577"/>
    <cellStyle name="style1443038212029 2" xfId="578"/>
    <cellStyle name="style1443038212071" xfId="579"/>
    <cellStyle name="style1443038212071 2" xfId="580"/>
    <cellStyle name="style1443038212109" xfId="581"/>
    <cellStyle name="style1443038212109 2" xfId="582"/>
    <cellStyle name="style1443038212158" xfId="583"/>
    <cellStyle name="style1443038212158 2" xfId="584"/>
    <cellStyle name="style1443038212194" xfId="585"/>
    <cellStyle name="style1443038212194 2" xfId="586"/>
    <cellStyle name="style1443038212229" xfId="587"/>
    <cellStyle name="style1443038212229 2" xfId="588"/>
    <cellStyle name="style1443038212262" xfId="589"/>
    <cellStyle name="style1443038212262 2" xfId="590"/>
    <cellStyle name="style1443038212297" xfId="591"/>
    <cellStyle name="style1443038212297 2" xfId="592"/>
    <cellStyle name="style1443038212336" xfId="593"/>
    <cellStyle name="style1443038212336 2" xfId="594"/>
    <cellStyle name="style1443038212381" xfId="595"/>
    <cellStyle name="style1443038212381 2" xfId="596"/>
    <cellStyle name="style1443038212423" xfId="597"/>
    <cellStyle name="style1443038212423 2" xfId="598"/>
    <cellStyle name="style1443038212730" xfId="599"/>
    <cellStyle name="style1443038212730 2" xfId="600"/>
    <cellStyle name="TABULADO" xfId="163"/>
    <cellStyle name="Texto de advertencia" xfId="182" builtinId="11" customBuiltin="1"/>
    <cellStyle name="Texto explicativo" xfId="184" builtinId="53" customBuiltin="1"/>
    <cellStyle name="Title" xfId="164"/>
    <cellStyle name="Título" xfId="169" builtinId="15" customBuiltin="1"/>
    <cellStyle name="Título 1" xfId="170" builtinId="16" customBuiltin="1"/>
    <cellStyle name="Título 2" xfId="171" builtinId="17" customBuiltin="1"/>
    <cellStyle name="Título 3" xfId="172" builtinId="18" customBuiltin="1"/>
    <cellStyle name="Total" xfId="185" builtinId="25" customBuiltin="1"/>
    <cellStyle name="Warning Text" xfId="165"/>
  </cellStyles>
  <dxfs count="6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9" formatCode="_(&quot;$&quot;\ * #,##0_);_(&quot;$&quot;\ * \(#,##0\);_(&quot;$&quot;\ 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9" formatCode="_(&quot;$&quot;\ * #,##0_);_(&quot;$&quot;\ * \(#,##0\);_(&quot;$&quot;\ 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9" formatCode="_(&quot;$&quot;\ * #,##0_);_(&quot;$&quot;\ * \(#,##0\);_(&quot;$&quot;\ 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  <alignment vertical="bottom" textRotation="0" indent="0" justifyLastLine="0" shrinkToFit="0" readingOrder="0"/>
    </dxf>
    <dxf>
      <border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67"/>
      <tableStyleElement type="secondRowStripe" dxfId="66"/>
    </tableStyle>
    <tableStyle name="Estilo de tabla 1 2" pivot="0" count="2">
      <tableStyleElement type="firstRowStripe" dxfId="65"/>
      <tableStyleElement type="secondRowStripe" dxfId="64"/>
    </tableStyle>
    <tableStyle name="Estilo de tabla 1 3" pivot="0" count="2">
      <tableStyleElement type="firstRowStripe" dxfId="63"/>
      <tableStyleElement type="secondRowStripe" dxfId="62"/>
    </tableStyle>
    <tableStyle name="Jhon" pivot="0" count="2">
      <tableStyleElement type="firstRowStripe" dxfId="61"/>
      <tableStyleElement type="secondRowStripe" dxfId="60"/>
    </tableStyle>
    <tableStyle name="pa" pivot="0" count="1">
      <tableStyleElement type="secondRowStripe" dxfId="59"/>
    </tableStyle>
    <tableStyle name="Patty" pivot="0" count="1">
      <tableStyleElement type="firstRowStripe" dxfId="5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externalLink" Target="externalLinks/externalLink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externalLink" Target="externalLinks/externalLink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I+D POR OBJETIVO SOCIOECONÓMICO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[3]ACT!$B$250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[3]ACT!$A$251:$A$264</c:f>
              <c:strCache>
                <c:ptCount val="14"/>
                <c:pt idx="0">
                  <c:v>Producción y tecnología industrial</c:v>
                </c:pt>
                <c:pt idx="1">
                  <c:v>Ambiente</c:v>
                </c:pt>
                <c:pt idx="2">
                  <c:v>Exploración y explotación del medio terrestre</c:v>
                </c:pt>
                <c:pt idx="3">
                  <c:v>Sistemas políticos y sociales, estructura y procesos</c:v>
                </c:pt>
                <c:pt idx="4">
                  <c:v>Salud</c:v>
                </c:pt>
                <c:pt idx="5">
                  <c:v>Agricultura</c:v>
                </c:pt>
                <c:pt idx="6">
                  <c:v>Transporte, telecomunicaciones y otras infraestructuras</c:v>
                </c:pt>
                <c:pt idx="7">
                  <c:v>Educación</c:v>
                </c:pt>
                <c:pt idx="8">
                  <c:v>Defensa</c:v>
                </c:pt>
                <c:pt idx="9">
                  <c:v>Cultura, ocio, religión y medios de comunicación</c:v>
                </c:pt>
                <c:pt idx="10">
                  <c:v>Avance general del conocimiento I+D financiada con otras fuentes</c:v>
                </c:pt>
                <c:pt idx="11">
                  <c:v>Energía</c:v>
                </c:pt>
                <c:pt idx="12">
                  <c:v>Avance general del conocimiento I+D financiada con los Fondos Generales de Universidades (FGU)</c:v>
                </c:pt>
                <c:pt idx="13">
                  <c:v>Exploración y explotación del espacio</c:v>
                </c:pt>
              </c:strCache>
            </c:strRef>
          </c:cat>
          <c:val>
            <c:numRef>
              <c:f>[3]ACT!$B$251:$B$264</c:f>
              <c:numCache>
                <c:formatCode>General</c:formatCode>
                <c:ptCount val="14"/>
                <c:pt idx="0">
                  <c:v>0.467611144151938</c:v>
                </c:pt>
                <c:pt idx="1">
                  <c:v>9.5941377299701897E-2</c:v>
                </c:pt>
                <c:pt idx="2">
                  <c:v>9.6009178803143608E-2</c:v>
                </c:pt>
                <c:pt idx="3">
                  <c:v>0.10100569753099546</c:v>
                </c:pt>
                <c:pt idx="4">
                  <c:v>5.1818746717496422E-2</c:v>
                </c:pt>
                <c:pt idx="5">
                  <c:v>5.8124725135452297E-2</c:v>
                </c:pt>
                <c:pt idx="6">
                  <c:v>3.0378880730423261E-2</c:v>
                </c:pt>
                <c:pt idx="7">
                  <c:v>1.3368609982330077E-2</c:v>
                </c:pt>
                <c:pt idx="8">
                  <c:v>2.8613410807401138E-2</c:v>
                </c:pt>
                <c:pt idx="9">
                  <c:v>2.2673733905278853E-2</c:v>
                </c:pt>
                <c:pt idx="10">
                  <c:v>1.3571976121336524E-2</c:v>
                </c:pt>
                <c:pt idx="11">
                  <c:v>1.2531374599937034E-2</c:v>
                </c:pt>
                <c:pt idx="12">
                  <c:v>6.5368730317526295E-3</c:v>
                </c:pt>
                <c:pt idx="13">
                  <c:v>1.8142711828128229E-3</c:v>
                </c:pt>
              </c:numCache>
            </c:numRef>
          </c:val>
        </c:ser>
        <c:ser>
          <c:idx val="1"/>
          <c:order val="1"/>
          <c:tx>
            <c:strRef>
              <c:f>[3]ACT!$C$250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val>
            <c:numRef>
              <c:f>[3]ACT!$C$251:$C$264</c:f>
              <c:numCache>
                <c:formatCode>General</c:formatCode>
                <c:ptCount val="14"/>
                <c:pt idx="0">
                  <c:v>0.49636470553818979</c:v>
                </c:pt>
                <c:pt idx="1">
                  <c:v>0.11636565816376641</c:v>
                </c:pt>
                <c:pt idx="2">
                  <c:v>6.4705000640073868E-2</c:v>
                </c:pt>
                <c:pt idx="3">
                  <c:v>6.2916601970638364E-2</c:v>
                </c:pt>
                <c:pt idx="4">
                  <c:v>4.194302090069843E-2</c:v>
                </c:pt>
                <c:pt idx="5">
                  <c:v>6.3553321071927099E-2</c:v>
                </c:pt>
                <c:pt idx="6">
                  <c:v>5.7829585930731911E-2</c:v>
                </c:pt>
                <c:pt idx="7">
                  <c:v>2.4283254330587156E-2</c:v>
                </c:pt>
                <c:pt idx="8">
                  <c:v>1.2394953080085957E-2</c:v>
                </c:pt>
                <c:pt idx="9">
                  <c:v>2.4262200063586953E-2</c:v>
                </c:pt>
                <c:pt idx="10">
                  <c:v>1.806707757335398E-2</c:v>
                </c:pt>
                <c:pt idx="11">
                  <c:v>8.499191446986817E-3</c:v>
                </c:pt>
                <c:pt idx="12">
                  <c:v>8.4484984410329415E-3</c:v>
                </c:pt>
                <c:pt idx="13">
                  <c:v>3.6693084834021178E-4</c:v>
                </c:pt>
              </c:numCache>
            </c:numRef>
          </c:val>
        </c:ser>
        <c:ser>
          <c:idx val="2"/>
          <c:order val="2"/>
          <c:tx>
            <c:strRef>
              <c:f>[3]ACT!$D$250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val>
            <c:numRef>
              <c:f>[3]ACT!$D$251:$D$264</c:f>
              <c:numCache>
                <c:formatCode>General</c:formatCode>
                <c:ptCount val="14"/>
                <c:pt idx="0">
                  <c:v>0.29204207723244552</c:v>
                </c:pt>
                <c:pt idx="1">
                  <c:v>0.18586572833422985</c:v>
                </c:pt>
                <c:pt idx="2">
                  <c:v>0.1203998920329577</c:v>
                </c:pt>
                <c:pt idx="3">
                  <c:v>9.7920471013044866E-2</c:v>
                </c:pt>
                <c:pt idx="4">
                  <c:v>6.7148687243647157E-2</c:v>
                </c:pt>
                <c:pt idx="5">
                  <c:v>6.2049101806679351E-2</c:v>
                </c:pt>
                <c:pt idx="6">
                  <c:v>4.3124939048790931E-2</c:v>
                </c:pt>
                <c:pt idx="7">
                  <c:v>2.8106822882994712E-2</c:v>
                </c:pt>
                <c:pt idx="8">
                  <c:v>2.7019971226864746E-2</c:v>
                </c:pt>
                <c:pt idx="9">
                  <c:v>2.1021478643414072E-2</c:v>
                </c:pt>
                <c:pt idx="10">
                  <c:v>1.9658384898890591E-2</c:v>
                </c:pt>
                <c:pt idx="11">
                  <c:v>1.8869068092763546E-2</c:v>
                </c:pt>
                <c:pt idx="12">
                  <c:v>1.2461370335408291E-2</c:v>
                </c:pt>
                <c:pt idx="13">
                  <c:v>4.3120072078686863E-3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72992"/>
        <c:axId val="171174528"/>
      </c:radarChart>
      <c:catAx>
        <c:axId val="1711729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71174528"/>
        <c:crosses val="autoZero"/>
        <c:auto val="0"/>
        <c:lblAlgn val="ctr"/>
        <c:lblOffset val="100"/>
        <c:noMultiLvlLbl val="0"/>
      </c:catAx>
      <c:valAx>
        <c:axId val="171174528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crossAx val="17117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s-EC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560927</xdr:colOff>
      <xdr:row>20</xdr:row>
      <xdr:rowOff>169343</xdr:rowOff>
    </xdr:from>
    <xdr:to>
      <xdr:col>1</xdr:col>
      <xdr:colOff>687927</xdr:colOff>
      <xdr:row>21</xdr:row>
      <xdr:rowOff>137593</xdr:rowOff>
    </xdr:to>
    <xdr:sp macro="" textlink="">
      <xdr:nvSpPr>
        <xdr:cNvPr id="3" name="9 CuadroTexto"/>
        <xdr:cNvSpPr txBox="1"/>
      </xdr:nvSpPr>
      <xdr:spPr>
        <a:xfrm>
          <a:off x="3513677" y="4960418"/>
          <a:ext cx="127000" cy="14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19</xdr:row>
      <xdr:rowOff>114300</xdr:rowOff>
    </xdr:from>
    <xdr:to>
      <xdr:col>9</xdr:col>
      <xdr:colOff>114300</xdr:colOff>
      <xdr:row>20</xdr:row>
      <xdr:rowOff>160020</xdr:rowOff>
    </xdr:to>
    <xdr:sp macro="" textlink="">
      <xdr:nvSpPr>
        <xdr:cNvPr id="2" name="1 CuadroTexto"/>
        <xdr:cNvSpPr txBox="1"/>
      </xdr:nvSpPr>
      <xdr:spPr>
        <a:xfrm>
          <a:off x="10506074" y="4829175"/>
          <a:ext cx="1638301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C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52</xdr:row>
      <xdr:rowOff>76203</xdr:rowOff>
    </xdr:from>
    <xdr:to>
      <xdr:col>9</xdr:col>
      <xdr:colOff>104775</xdr:colOff>
      <xdr:row>60</xdr:row>
      <xdr:rowOff>1</xdr:rowOff>
    </xdr:to>
    <xdr:sp macro="" textlink="">
      <xdr:nvSpPr>
        <xdr:cNvPr id="2" name="1 CuadroTexto"/>
        <xdr:cNvSpPr txBox="1"/>
      </xdr:nvSpPr>
      <xdr:spPr>
        <a:xfrm>
          <a:off x="352425" y="10382253"/>
          <a:ext cx="8515350" cy="838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año 2014 la razón de mortalidad infantil es de 8,35 defunciones infantiles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cada 1.000 nacimientos, siendo </a:t>
          </a:r>
          <a:r>
            <a:rPr lang="es-ES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principal causa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mortalidad  infantil, dificultad respiratoria, con un total de 414 defunciones distribuidas en 246 para el caso de hombres y 168 para el caso de mujeres, lo que representa un total de 14,68% y una razón de mortalidad  de 1,23 por </a:t>
          </a:r>
          <a:r>
            <a:rPr lang="es-ES" sz="800" baseline="0" noProof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distribuidas en 100 para e caso de hombres y 83 para el caso de mujeres, representando un total de 6,49% </a:t>
          </a: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una razón de mortalidad  de 0,54 por cada 1.000 nacimientos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el mismo año</a:t>
          </a: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neumonía bacteriana, no clasificada en otra parte 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registra como la causa de menor ocurrencia con un total de 21 defunciones, lo que genera un porcentaje de 0,74% y una razón de mortalidad de  0,06 por cada 1.000 nacimientos. </a:t>
          </a:r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66675</xdr:colOff>
      <xdr:row>0</xdr:row>
      <xdr:rowOff>1038225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74117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9525</xdr:colOff>
      <xdr:row>1</xdr:row>
      <xdr:rowOff>171450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681663" cy="155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0</xdr:colOff>
      <xdr:row>54</xdr:row>
      <xdr:rowOff>161925</xdr:rowOff>
    </xdr:to>
    <xdr:graphicFrame macro="">
      <xdr:nvGraphicFramePr>
        <xdr:cNvPr id="191490" name="4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57150</xdr:rowOff>
    </xdr:to>
    <xdr:pic>
      <xdr:nvPicPr>
        <xdr:cNvPr id="19251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puebla\AppData\Roaming\Microsoft\Excel\BDD_ACTN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changoluisa\AppData\Local\Microsoft\Windows\Temporary%20Internet%20Files\Content.Outlook\R23SXGY0\Tabulados%20AC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ACT"/>
    </sheetNames>
    <sheetDataSet>
      <sheetData sheetId="0" refreshError="1">
        <row r="284">
          <cell r="B284">
            <v>246.72233899999998</v>
          </cell>
        </row>
        <row r="285">
          <cell r="B285">
            <v>280.28575099999995</v>
          </cell>
        </row>
        <row r="286">
          <cell r="B286">
            <v>269.46666199999999</v>
          </cell>
        </row>
        <row r="287">
          <cell r="B287">
            <v>273.26490000000013</v>
          </cell>
        </row>
        <row r="288">
          <cell r="B288">
            <v>316.23802699999987</v>
          </cell>
        </row>
        <row r="289">
          <cell r="B289">
            <v>312.12708999999995</v>
          </cell>
        </row>
        <row r="313">
          <cell r="B313">
            <v>3.9464163175739544E-3</v>
          </cell>
        </row>
        <row r="314">
          <cell r="B314">
            <v>4.144620743141641E-3</v>
          </cell>
        </row>
        <row r="315">
          <cell r="B315">
            <v>3.4681223046878419E-3</v>
          </cell>
        </row>
        <row r="339">
          <cell r="B339">
            <v>4.3709635713781421E-3</v>
          </cell>
        </row>
        <row r="340">
          <cell r="B340">
            <v>4.6762506144779059E-3</v>
          </cell>
        </row>
        <row r="341">
          <cell r="B341">
            <v>4.0171645406186784E-3</v>
          </cell>
        </row>
        <row r="365">
          <cell r="B365">
            <v>16.740460506541183</v>
          </cell>
        </row>
        <row r="366">
          <cell r="B366">
            <v>18.670530317018901</v>
          </cell>
        </row>
        <row r="367">
          <cell r="B367">
            <v>17.651285424864529</v>
          </cell>
        </row>
        <row r="368">
          <cell r="B368">
            <v>18.541364413365677</v>
          </cell>
        </row>
        <row r="369">
          <cell r="B369">
            <v>21.065396422169979</v>
          </cell>
        </row>
        <row r="370">
          <cell r="B370">
            <v>20.445679740078084</v>
          </cell>
        </row>
        <row r="423">
          <cell r="B423">
            <v>7.4431467759331987E-2</v>
          </cell>
        </row>
        <row r="424">
          <cell r="B424">
            <v>8.5286690029284171E-2</v>
          </cell>
        </row>
        <row r="425">
          <cell r="B425">
            <v>0.16356441500989988</v>
          </cell>
        </row>
        <row r="426">
          <cell r="B426">
            <v>0.84419759628492741</v>
          </cell>
        </row>
        <row r="427">
          <cell r="B427">
            <v>0.82969694694186946</v>
          </cell>
        </row>
        <row r="428">
          <cell r="B428">
            <v>0.74895243959988822</v>
          </cell>
        </row>
        <row r="429">
          <cell r="B429">
            <v>8.1370935955740714E-2</v>
          </cell>
        </row>
        <row r="430">
          <cell r="B430">
            <v>8.5016363028846562E-2</v>
          </cell>
        </row>
        <row r="431">
          <cell r="B431">
            <v>8.7483145390211889E-2</v>
          </cell>
        </row>
        <row r="531">
          <cell r="B531">
            <v>9.6009178803143608E-2</v>
          </cell>
        </row>
        <row r="532">
          <cell r="B532">
            <v>6.4705000640073868E-2</v>
          </cell>
        </row>
        <row r="533">
          <cell r="B533">
            <v>0.1203998920329577</v>
          </cell>
        </row>
        <row r="534">
          <cell r="B534">
            <v>9.5941377299701897E-2</v>
          </cell>
        </row>
        <row r="535">
          <cell r="B535">
            <v>0.11636565816376641</v>
          </cell>
        </row>
        <row r="536">
          <cell r="B536">
            <v>0.18586572833422985</v>
          </cell>
        </row>
        <row r="537">
          <cell r="B537">
            <v>1.8142711828128229E-3</v>
          </cell>
        </row>
        <row r="538">
          <cell r="B538">
            <v>3.6693084834021178E-4</v>
          </cell>
        </row>
        <row r="539">
          <cell r="B539">
            <v>4.3120072078686863E-3</v>
          </cell>
        </row>
        <row r="540">
          <cell r="B540">
            <v>3.0378880730423261E-2</v>
          </cell>
        </row>
        <row r="541">
          <cell r="B541">
            <v>5.7829585930731911E-2</v>
          </cell>
        </row>
        <row r="542">
          <cell r="B542">
            <v>4.3124939048790931E-2</v>
          </cell>
        </row>
        <row r="543">
          <cell r="B543">
            <v>1.2531374599937034E-2</v>
          </cell>
        </row>
        <row r="544">
          <cell r="B544">
            <v>8.499191446986817E-3</v>
          </cell>
        </row>
        <row r="545">
          <cell r="B545">
            <v>1.8869068092763546E-2</v>
          </cell>
        </row>
        <row r="546">
          <cell r="B546">
            <v>0.467611144151938</v>
          </cell>
        </row>
        <row r="547">
          <cell r="B547">
            <v>0.49636470553818979</v>
          </cell>
        </row>
        <row r="548">
          <cell r="B548">
            <v>0.29204207723244552</v>
          </cell>
        </row>
        <row r="549">
          <cell r="B549">
            <v>5.1818746717496422E-2</v>
          </cell>
        </row>
        <row r="550">
          <cell r="B550">
            <v>4.194302090069843E-2</v>
          </cell>
        </row>
        <row r="551">
          <cell r="B551">
            <v>6.7148687243647157E-2</v>
          </cell>
        </row>
        <row r="552">
          <cell r="B552">
            <v>5.8124725135452297E-2</v>
          </cell>
        </row>
        <row r="553">
          <cell r="B553">
            <v>6.3553321071927099E-2</v>
          </cell>
        </row>
        <row r="554">
          <cell r="B554">
            <v>6.2049101806679351E-2</v>
          </cell>
        </row>
        <row r="555">
          <cell r="B555">
            <v>1.3368609982330077E-2</v>
          </cell>
        </row>
        <row r="556">
          <cell r="B556">
            <v>2.4283254330587156E-2</v>
          </cell>
        </row>
        <row r="557">
          <cell r="B557">
            <v>2.8106822882994712E-2</v>
          </cell>
        </row>
        <row r="558">
          <cell r="B558">
            <v>2.2673733905278853E-2</v>
          </cell>
        </row>
        <row r="559">
          <cell r="B559">
            <v>2.4262200063586953E-2</v>
          </cell>
        </row>
        <row r="560">
          <cell r="B560">
            <v>2.1021478643414072E-2</v>
          </cell>
        </row>
        <row r="561">
          <cell r="B561">
            <v>0.10100569753099546</v>
          </cell>
        </row>
        <row r="562">
          <cell r="B562">
            <v>6.2916601970638364E-2</v>
          </cell>
        </row>
        <row r="563">
          <cell r="B563">
            <v>9.7920471013044866E-2</v>
          </cell>
        </row>
        <row r="564">
          <cell r="B564">
            <v>2.8613410807401138E-2</v>
          </cell>
        </row>
        <row r="565">
          <cell r="B565">
            <v>1.2394953080085957E-2</v>
          </cell>
        </row>
        <row r="566">
          <cell r="B566">
            <v>2.7019971226864746E-2</v>
          </cell>
        </row>
        <row r="567">
          <cell r="B567">
            <v>6.5368730317526295E-3</v>
          </cell>
        </row>
        <row r="568">
          <cell r="B568">
            <v>8.4484984410329415E-3</v>
          </cell>
        </row>
        <row r="569">
          <cell r="B569">
            <v>1.2461370335408291E-2</v>
          </cell>
        </row>
        <row r="570">
          <cell r="B570">
            <v>1.3571976121336524E-2</v>
          </cell>
        </row>
        <row r="571">
          <cell r="B571">
            <v>1.806707757335398E-2</v>
          </cell>
        </row>
        <row r="572">
          <cell r="B572">
            <v>1.9658384898890591E-2</v>
          </cell>
        </row>
        <row r="596">
          <cell r="B596">
            <v>0.18366250118822613</v>
          </cell>
        </row>
        <row r="597">
          <cell r="B597">
            <v>0.22374267754577304</v>
          </cell>
        </row>
        <row r="598">
          <cell r="B598">
            <v>0.32907530731327145</v>
          </cell>
        </row>
        <row r="599">
          <cell r="B599">
            <v>0.36861430157015623</v>
          </cell>
        </row>
        <row r="600">
          <cell r="B600">
            <v>0.43322569584608672</v>
          </cell>
        </row>
        <row r="601">
          <cell r="B601">
            <v>0.25000866993567461</v>
          </cell>
        </row>
        <row r="602">
          <cell r="B602">
            <v>4.8847367315388864E-2</v>
          </cell>
        </row>
        <row r="603">
          <cell r="B603">
            <v>3.6444862365081564E-2</v>
          </cell>
        </row>
        <row r="604">
          <cell r="B604">
            <v>3.5045985588338595E-2</v>
          </cell>
        </row>
        <row r="605">
          <cell r="B605">
            <v>0.21823433623329827</v>
          </cell>
        </row>
        <row r="606">
          <cell r="B606">
            <v>0.19085349559724421</v>
          </cell>
        </row>
        <row r="607">
          <cell r="B607">
            <v>0.22340389608546107</v>
          </cell>
        </row>
        <row r="608">
          <cell r="B608">
            <v>0.15332826212960726</v>
          </cell>
        </row>
        <row r="609">
          <cell r="B609">
            <v>9.0415120225942905E-2</v>
          </cell>
        </row>
        <row r="610">
          <cell r="B610">
            <v>0.13915407350963474</v>
          </cell>
        </row>
        <row r="611">
          <cell r="B611">
            <v>2.7313231563323093E-2</v>
          </cell>
        </row>
        <row r="612">
          <cell r="B612">
            <v>2.5318148419871643E-2</v>
          </cell>
        </row>
        <row r="613">
          <cell r="B613">
            <v>2.3312067567619534E-2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CT"/>
    </sheetNames>
    <sheetDataSet>
      <sheetData sheetId="0" refreshError="1"/>
      <sheetData sheetId="1">
        <row r="250">
          <cell r="B250">
            <v>2009</v>
          </cell>
          <cell r="C250">
            <v>2010</v>
          </cell>
          <cell r="D250">
            <v>2011</v>
          </cell>
        </row>
        <row r="251">
          <cell r="A251" t="str">
            <v>Producción y tecnología industrial</v>
          </cell>
          <cell r="B251">
            <v>0.467611144151938</v>
          </cell>
          <cell r="C251">
            <v>0.49636470553818979</v>
          </cell>
          <cell r="D251">
            <v>0.29204207723244552</v>
          </cell>
        </row>
        <row r="252">
          <cell r="A252" t="str">
            <v>Ambiente</v>
          </cell>
          <cell r="B252">
            <v>9.5941377299701897E-2</v>
          </cell>
          <cell r="C252">
            <v>0.11636565816376641</v>
          </cell>
          <cell r="D252">
            <v>0.18586572833422985</v>
          </cell>
        </row>
        <row r="253">
          <cell r="A253" t="str">
            <v>Exploración y explotación del medio terrestre</v>
          </cell>
          <cell r="B253">
            <v>9.6009178803143608E-2</v>
          </cell>
          <cell r="C253">
            <v>6.4705000640073868E-2</v>
          </cell>
          <cell r="D253">
            <v>0.1203998920329577</v>
          </cell>
        </row>
        <row r="254">
          <cell r="A254" t="str">
            <v>Sistemas políticos y sociales, estructura y procesos</v>
          </cell>
          <cell r="B254">
            <v>0.10100569753099546</v>
          </cell>
          <cell r="C254">
            <v>6.2916601970638364E-2</v>
          </cell>
          <cell r="D254">
            <v>9.7920471013044866E-2</v>
          </cell>
        </row>
        <row r="255">
          <cell r="A255" t="str">
            <v>Salud</v>
          </cell>
          <cell r="B255">
            <v>5.1818746717496422E-2</v>
          </cell>
          <cell r="C255">
            <v>4.194302090069843E-2</v>
          </cell>
          <cell r="D255">
            <v>6.7148687243647157E-2</v>
          </cell>
        </row>
        <row r="256">
          <cell r="A256" t="str">
            <v>Agricultura</v>
          </cell>
          <cell r="B256">
            <v>5.8124725135452297E-2</v>
          </cell>
          <cell r="C256">
            <v>6.3553321071927099E-2</v>
          </cell>
          <cell r="D256">
            <v>6.2049101806679351E-2</v>
          </cell>
        </row>
        <row r="257">
          <cell r="A257" t="str">
            <v>Transporte, telecomunicaciones y otras infraestructuras</v>
          </cell>
          <cell r="B257">
            <v>3.0378880730423261E-2</v>
          </cell>
          <cell r="C257">
            <v>5.7829585930731911E-2</v>
          </cell>
          <cell r="D257">
            <v>4.3124939048790931E-2</v>
          </cell>
        </row>
        <row r="258">
          <cell r="A258" t="str">
            <v>Educación</v>
          </cell>
          <cell r="B258">
            <v>1.3368609982330077E-2</v>
          </cell>
          <cell r="C258">
            <v>2.4283254330587156E-2</v>
          </cell>
          <cell r="D258">
            <v>2.8106822882994712E-2</v>
          </cell>
        </row>
        <row r="259">
          <cell r="A259" t="str">
            <v>Defensa</v>
          </cell>
          <cell r="B259">
            <v>2.8613410807401138E-2</v>
          </cell>
          <cell r="C259">
            <v>1.2394953080085957E-2</v>
          </cell>
          <cell r="D259">
            <v>2.7019971226864746E-2</v>
          </cell>
        </row>
        <row r="260">
          <cell r="A260" t="str">
            <v>Cultura, ocio, religión y medios de comunicación</v>
          </cell>
          <cell r="B260">
            <v>2.2673733905278853E-2</v>
          </cell>
          <cell r="C260">
            <v>2.4262200063586953E-2</v>
          </cell>
          <cell r="D260">
            <v>2.1021478643414072E-2</v>
          </cell>
        </row>
        <row r="261">
          <cell r="A261" t="str">
            <v>Avance general del conocimiento I+D financiada con otras fuentes</v>
          </cell>
          <cell r="B261">
            <v>1.3571976121336524E-2</v>
          </cell>
          <cell r="C261">
            <v>1.806707757335398E-2</v>
          </cell>
          <cell r="D261">
            <v>1.9658384898890591E-2</v>
          </cell>
        </row>
        <row r="262">
          <cell r="A262" t="str">
            <v>Energía</v>
          </cell>
          <cell r="B262">
            <v>1.2531374599937034E-2</v>
          </cell>
          <cell r="C262">
            <v>8.499191446986817E-3</v>
          </cell>
          <cell r="D262">
            <v>1.8869068092763546E-2</v>
          </cell>
        </row>
        <row r="263">
          <cell r="A263" t="str">
            <v>Avance general del conocimiento I+D financiada con los Fondos Generales de Universidades (FGU)</v>
          </cell>
          <cell r="B263">
            <v>6.5368730317526295E-3</v>
          </cell>
          <cell r="C263">
            <v>8.4484984410329415E-3</v>
          </cell>
          <cell r="D263">
            <v>1.2461370335408291E-2</v>
          </cell>
        </row>
        <row r="264">
          <cell r="A264" t="str">
            <v>Exploración y explotación del espacio</v>
          </cell>
          <cell r="B264">
            <v>1.8142711828128229E-3</v>
          </cell>
          <cell r="C264">
            <v>3.6693084834021178E-4</v>
          </cell>
          <cell r="D264">
            <v>4.3120072078686863E-3</v>
          </cell>
        </row>
      </sheetData>
    </sheetDataSet>
  </externalBook>
</externalLink>
</file>

<file path=xl/tables/table1.xml><?xml version="1.0" encoding="utf-8"?>
<table xmlns="http://schemas.openxmlformats.org/spreadsheetml/2006/main" id="9" name="Tabla3337" displayName="Tabla3337" ref="A8:J22" headerRowCount="0" totalsRowShown="0" headerRowDxfId="57" dataDxfId="56">
  <tableColumns count="10">
    <tableColumn id="1" name="Columna1" headerRowDxfId="55" dataDxfId="54"/>
    <tableColumn id="2" name="Columna2" headerRowDxfId="53" dataDxfId="52" headerRowCellStyle="Normal_Hoja1" dataCellStyle="Normal_Hoja1"/>
    <tableColumn id="3" name="Columna3" headerRowDxfId="51" dataDxfId="50" headerRowCellStyle="Normal_Hoja1"/>
    <tableColumn id="4" name="Columna4" headerRowDxfId="49" dataDxfId="48" headerRowCellStyle="Normal_Hoja1"/>
    <tableColumn id="5" name="Columna5" headerRowDxfId="47" dataDxfId="46" headerRowCellStyle="Normal_Hoja1" dataCellStyle="Normal_Hoja1"/>
    <tableColumn id="6" name="Columna6" headerRowDxfId="45" dataDxfId="44" headerRowCellStyle="Normal_Hoja1"/>
    <tableColumn id="7" name="Columna7" headerRowDxfId="43" dataDxfId="42" headerRowCellStyle="Normal_Hoja1"/>
    <tableColumn id="8" name="Columna8" headerRowDxfId="41" dataDxfId="40" headerRowCellStyle="Normal_Hoja1" dataCellStyle="Normal_Hoja1"/>
    <tableColumn id="9" name="Columna9" headerRowDxfId="39" dataDxfId="38" headerRowCellStyle="Normal_Hoja1" dataCellStyle="Normal_Hoja1"/>
    <tableColumn id="10" name="Columna10" headerRowDxfId="37" dataDxfId="36" headerRowCellStyle="Normal_Hoja1" dataCellStyle="Normal_Hoja1"/>
  </tableColumns>
  <tableStyleInfo name="Jhon" showFirstColumn="0" showLastColumn="0" showRowStripes="1" showColumnStripes="0"/>
</table>
</file>

<file path=xl/tables/table2.xml><?xml version="1.0" encoding="utf-8"?>
<table xmlns="http://schemas.openxmlformats.org/spreadsheetml/2006/main" id="4" name="Tabla45" displayName="Tabla45" ref="A6:C32" totalsRowShown="0" headerRowDxfId="35" dataDxfId="33" headerRowBorderDxfId="34" tableBorderDxfId="32" totalsRowBorderDxfId="31">
  <tableColumns count="3">
    <tableColumn id="1" name="PROVINCIA" dataDxfId="30"/>
    <tableColumn id="2" name="EMPRESAS" dataDxfId="29" dataCellStyle="Millares 5"/>
    <tableColumn id="3" name="TOTAL" dataDxfId="2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la672" displayName="Tabla672" ref="A6:C13" totalsRowShown="0" headerRowDxfId="27" dataDxfId="25" headerRowBorderDxfId="26" tableBorderDxfId="24" totalsRowBorderDxfId="23">
  <tableColumns count="3">
    <tableColumn id="1" name="SECTOR ECONÓMICO" dataDxfId="22"/>
    <tableColumn id="2" name="EMPRESAS" dataDxfId="21" dataCellStyle="Millares 5"/>
    <tableColumn id="3" name="TOTAL" data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" name="Tabla583" displayName="Tabla583" ref="A6:D11" totalsRowShown="0" headerRowDxfId="19" dataDxfId="17" headerRowBorderDxfId="18" tableBorderDxfId="16" totalsRowBorderDxfId="15" dataCellStyle="Moneda">
  <tableColumns count="4">
    <tableColumn id="1" name="AÑO" dataDxfId="14"/>
    <tableColumn id="2" name="VENTAS TOTALES " dataDxfId="13" dataCellStyle="Moneda"/>
    <tableColumn id="3" name="VENTAS NACIONALES" dataDxfId="12" dataCellStyle="Moneda"/>
    <tableColumn id="4" name="EXPORTACIONES" dataDxfId="11" dataCellStyle="Moned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8" name="Tabla51169" displayName="Tabla51169" ref="A6:D14" totalsRowShown="0" headerRowDxfId="10" dataDxfId="8" headerRowBorderDxfId="9" tableBorderDxfId="7" totalsRowBorderDxfId="6" dataCellStyle="Moneda">
  <tableColumns count="4">
    <tableColumn id="1" name="AÑO" dataDxfId="5"/>
    <tableColumn id="2" name="EMPLEADOS TOTALES " dataDxfId="4" dataCellStyle="Millares 5"/>
    <tableColumn id="3" name="EMPLEADOS HOMBRES" dataDxfId="3" dataCellStyle="Millares 5"/>
    <tableColumn id="4" name="EMPLEADOS MUJERES" dataDxfId="2" dataCellStyle="Millares 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305"/>
  <sheetViews>
    <sheetView showGridLines="0" tabSelected="1" zoomScaleNormal="100" workbookViewId="0">
      <selection activeCell="A2" sqref="A2"/>
    </sheetView>
  </sheetViews>
  <sheetFormatPr baseColWidth="10" defaultRowHeight="15"/>
  <cols>
    <col min="1" max="1" width="24.5703125" bestFit="1" customWidth="1"/>
    <col min="6" max="6" width="14.42578125" bestFit="1" customWidth="1"/>
  </cols>
  <sheetData>
    <row r="1" spans="1:21" ht="6" customHeight="1"/>
    <row r="2" spans="1:21" s="465" customFormat="1" ht="18">
      <c r="A2" s="1143" t="s">
        <v>667</v>
      </c>
      <c r="B2" s="359" t="s">
        <v>520</v>
      </c>
    </row>
    <row r="3" spans="1:21" s="465" customFormat="1">
      <c r="A3" s="1255"/>
      <c r="B3" s="401"/>
    </row>
    <row r="4" spans="1:21" s="465" customFormat="1">
      <c r="A4" s="40" t="s">
        <v>591</v>
      </c>
      <c r="B4" s="1256" t="s">
        <v>1275</v>
      </c>
    </row>
    <row r="5" spans="1:21" s="465" customFormat="1">
      <c r="A5" s="40"/>
      <c r="B5" s="1256"/>
    </row>
    <row r="6" spans="1:21" s="465" customFormat="1">
      <c r="A6" s="260" t="s">
        <v>2634</v>
      </c>
      <c r="B6" s="1816" t="s">
        <v>2028</v>
      </c>
      <c r="C6" s="1146"/>
      <c r="D6" s="1146"/>
      <c r="E6" s="1146"/>
      <c r="F6" s="1146"/>
      <c r="G6" s="1146"/>
      <c r="H6" s="1146"/>
      <c r="I6" s="1146"/>
      <c r="J6" s="1146"/>
      <c r="K6" s="1146"/>
      <c r="L6" s="1146"/>
      <c r="M6" s="1146"/>
      <c r="N6" s="1146"/>
      <c r="O6" s="1146"/>
      <c r="P6" s="1146"/>
      <c r="Q6" s="1146"/>
      <c r="R6" s="1146"/>
      <c r="S6" s="1146"/>
      <c r="T6" s="1146"/>
      <c r="U6" s="1146"/>
    </row>
    <row r="7" spans="1:21" s="465" customFormat="1">
      <c r="A7" s="260" t="s">
        <v>2635</v>
      </c>
      <c r="B7" s="1816" t="s">
        <v>2028</v>
      </c>
      <c r="C7" s="1146"/>
      <c r="D7" s="1146"/>
      <c r="E7" s="1146"/>
      <c r="F7" s="1146"/>
      <c r="G7" s="1146"/>
      <c r="H7" s="1146"/>
      <c r="I7" s="1146"/>
      <c r="J7" s="1146"/>
      <c r="K7" s="1146"/>
      <c r="L7" s="1146"/>
      <c r="M7" s="1146"/>
      <c r="N7" s="1146"/>
      <c r="O7" s="1146"/>
      <c r="P7" s="1146"/>
      <c r="Q7" s="1146"/>
      <c r="R7" s="1146"/>
      <c r="S7" s="1146"/>
      <c r="T7" s="1146"/>
      <c r="U7" s="1146"/>
    </row>
    <row r="8" spans="1:21" s="465" customFormat="1">
      <c r="A8" s="260" t="s">
        <v>2636</v>
      </c>
      <c r="B8" s="1816" t="s">
        <v>2028</v>
      </c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</row>
    <row r="9" spans="1:21" s="465" customFormat="1">
      <c r="A9" s="260" t="s">
        <v>2637</v>
      </c>
      <c r="B9" s="1816" t="s">
        <v>2028</v>
      </c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</row>
    <row r="10" spans="1:21" s="465" customFormat="1">
      <c r="A10" s="260" t="s">
        <v>2638</v>
      </c>
      <c r="B10" s="1816" t="s">
        <v>2028</v>
      </c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</row>
    <row r="11" spans="1:21" s="465" customFormat="1">
      <c r="A11" s="260" t="s">
        <v>2639</v>
      </c>
      <c r="B11" s="1816" t="s">
        <v>2028</v>
      </c>
      <c r="C11" s="1146"/>
      <c r="D11" s="1146"/>
      <c r="E11" s="1146"/>
      <c r="F11" s="1146"/>
      <c r="G11" s="1146"/>
      <c r="H11" s="1146"/>
      <c r="I11" s="1146"/>
      <c r="J11" s="1146"/>
      <c r="K11" s="1146"/>
      <c r="L11" s="1146"/>
      <c r="M11" s="1146"/>
      <c r="N11" s="1146"/>
      <c r="O11" s="1146"/>
      <c r="P11" s="1146"/>
      <c r="Q11" s="1146"/>
      <c r="R11" s="1146"/>
      <c r="S11" s="1146"/>
      <c r="T11" s="1146"/>
      <c r="U11" s="1146"/>
    </row>
    <row r="12" spans="1:21" s="465" customFormat="1">
      <c r="A12" s="260" t="s">
        <v>522</v>
      </c>
      <c r="B12" s="1816" t="s">
        <v>2029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</row>
    <row r="13" spans="1:21" s="465" customFormat="1">
      <c r="A13" s="260" t="s">
        <v>523</v>
      </c>
      <c r="B13" s="1816" t="s">
        <v>2030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1:21" s="465" customFormat="1">
      <c r="A14" s="260" t="s">
        <v>524</v>
      </c>
      <c r="B14" s="1816" t="s">
        <v>2031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</row>
    <row r="15" spans="1:21" s="465" customFormat="1">
      <c r="A15" s="260" t="s">
        <v>1266</v>
      </c>
      <c r="B15" s="1816" t="s">
        <v>2563</v>
      </c>
      <c r="C15" s="1526"/>
      <c r="D15" s="1526"/>
      <c r="E15" s="1526"/>
      <c r="F15" s="1526"/>
      <c r="G15" s="1526"/>
      <c r="H15" s="1526"/>
      <c r="I15" s="1526"/>
      <c r="J15" s="1526"/>
      <c r="K15" s="1526"/>
      <c r="L15" s="1526"/>
      <c r="M15" s="1526"/>
    </row>
    <row r="16" spans="1:21" s="465" customFormat="1">
      <c r="A16" s="260" t="s">
        <v>587</v>
      </c>
      <c r="B16" s="1816" t="s">
        <v>2032</v>
      </c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</row>
    <row r="17" spans="1:22" s="465" customFormat="1">
      <c r="A17" s="260" t="s">
        <v>589</v>
      </c>
      <c r="B17" s="1816" t="s">
        <v>2564</v>
      </c>
      <c r="C17" s="1526"/>
      <c r="D17" s="1526"/>
      <c r="E17" s="1526"/>
      <c r="F17" s="1526"/>
      <c r="G17" s="1526"/>
      <c r="H17" s="1526"/>
      <c r="I17" s="1526"/>
      <c r="J17" s="1526"/>
      <c r="K17" s="1526"/>
      <c r="L17" s="1526"/>
      <c r="M17" s="1526"/>
    </row>
    <row r="18" spans="1:22" s="401" customFormat="1" ht="14.25"/>
    <row r="19" spans="1:22" s="1291" customFormat="1">
      <c r="A19" s="40" t="s">
        <v>180</v>
      </c>
      <c r="B19" s="1256" t="s">
        <v>40</v>
      </c>
      <c r="C19" s="7"/>
      <c r="D19" s="7"/>
      <c r="E19" s="7"/>
      <c r="F19" s="1255"/>
      <c r="G19" s="1255"/>
      <c r="H19" s="1255"/>
      <c r="I19" s="1255"/>
    </row>
    <row r="20" spans="1:22" s="1291" customFormat="1">
      <c r="A20" s="40"/>
      <c r="B20" s="1256"/>
      <c r="C20" s="7"/>
      <c r="D20" s="7"/>
      <c r="E20" s="7"/>
      <c r="F20" s="1255"/>
      <c r="G20" s="1255"/>
      <c r="H20" s="1255"/>
      <c r="I20" s="1255"/>
    </row>
    <row r="21" spans="1:22" s="465" customFormat="1">
      <c r="A21" s="1142" t="s">
        <v>1</v>
      </c>
      <c r="B21" s="1816" t="s">
        <v>2033</v>
      </c>
      <c r="C21" s="256"/>
      <c r="D21" s="256"/>
      <c r="E21" s="256"/>
      <c r="F21" s="256"/>
      <c r="G21" s="256"/>
      <c r="H21" s="256"/>
    </row>
    <row r="22" spans="1:22" s="465" customFormat="1" ht="15" customHeight="1">
      <c r="A22" s="1142" t="s">
        <v>1830</v>
      </c>
      <c r="B22" s="1816" t="s">
        <v>1843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</row>
    <row r="23" spans="1:22" s="465" customFormat="1" ht="15" customHeight="1">
      <c r="A23" s="1142" t="s">
        <v>1842</v>
      </c>
      <c r="B23" s="1816" t="s">
        <v>1844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</row>
    <row r="24" spans="1:22" s="465" customFormat="1">
      <c r="A24" s="1142"/>
      <c r="B24" s="6"/>
      <c r="C24" s="1820"/>
      <c r="D24" s="1820"/>
      <c r="E24" s="1820"/>
    </row>
    <row r="25" spans="1:22" s="465" customFormat="1">
      <c r="A25" s="40" t="s">
        <v>179</v>
      </c>
      <c r="B25" s="1256" t="s">
        <v>39</v>
      </c>
      <c r="C25" s="1820"/>
      <c r="D25" s="1820"/>
      <c r="E25" s="1820"/>
    </row>
    <row r="26" spans="1:22" s="465" customFormat="1">
      <c r="A26" s="40"/>
      <c r="B26" s="1256"/>
      <c r="C26" s="1820"/>
      <c r="D26" s="1820"/>
      <c r="E26" s="1820"/>
    </row>
    <row r="27" spans="1:22" s="465" customFormat="1">
      <c r="A27" s="1142" t="s">
        <v>5</v>
      </c>
      <c r="B27" s="1816" t="s">
        <v>2034</v>
      </c>
      <c r="C27" s="478"/>
      <c r="D27" s="478"/>
      <c r="E27" s="478"/>
      <c r="F27" s="478"/>
      <c r="G27" s="478"/>
      <c r="H27" s="478"/>
      <c r="I27" s="478"/>
      <c r="J27" s="478"/>
      <c r="K27" s="478"/>
    </row>
    <row r="28" spans="1:22" s="1291" customFormat="1" ht="15" customHeight="1">
      <c r="A28" s="1142" t="s">
        <v>1848</v>
      </c>
      <c r="B28" s="1816" t="s">
        <v>2035</v>
      </c>
      <c r="C28" s="1821"/>
      <c r="D28" s="1821"/>
      <c r="E28" s="1821"/>
      <c r="F28" s="1821"/>
      <c r="G28" s="465"/>
      <c r="H28" s="465"/>
      <c r="I28" s="465"/>
      <c r="J28" s="465"/>
      <c r="K28" s="465"/>
      <c r="L28" s="465"/>
      <c r="M28" s="465"/>
    </row>
    <row r="29" spans="1:22" s="1291" customFormat="1">
      <c r="A29" s="1142" t="s">
        <v>1913</v>
      </c>
      <c r="B29" s="1816" t="s">
        <v>1849</v>
      </c>
      <c r="C29" s="1822"/>
      <c r="D29" s="1822"/>
      <c r="E29" s="1822"/>
      <c r="F29" s="1822"/>
      <c r="G29" s="465"/>
      <c r="H29" s="465"/>
      <c r="I29" s="465"/>
      <c r="J29" s="465"/>
      <c r="K29" s="465"/>
      <c r="L29" s="465"/>
      <c r="M29" s="465"/>
    </row>
    <row r="30" spans="1:22" s="1291" customFormat="1" ht="15" customHeight="1">
      <c r="A30" s="1142" t="s">
        <v>1919</v>
      </c>
      <c r="B30" s="1816" t="s">
        <v>2036</v>
      </c>
      <c r="C30" s="1821"/>
      <c r="D30" s="1821"/>
      <c r="E30" s="1821"/>
      <c r="F30" s="1821"/>
      <c r="G30" s="465"/>
      <c r="H30" s="465"/>
      <c r="I30" s="465"/>
      <c r="J30" s="465"/>
      <c r="K30" s="465"/>
      <c r="L30" s="465"/>
      <c r="M30" s="465"/>
    </row>
    <row r="31" spans="1:22" s="1291" customFormat="1" ht="15" customHeight="1">
      <c r="A31" s="1142" t="s">
        <v>1930</v>
      </c>
      <c r="B31" s="1816" t="s">
        <v>2037</v>
      </c>
      <c r="C31" s="1821"/>
      <c r="D31" s="1821"/>
      <c r="E31" s="1821"/>
      <c r="F31" s="1821"/>
      <c r="G31" s="465"/>
      <c r="H31" s="465"/>
      <c r="I31" s="465"/>
      <c r="J31" s="465"/>
      <c r="K31" s="465"/>
      <c r="L31" s="465"/>
      <c r="M31" s="465"/>
    </row>
    <row r="32" spans="1:22" s="1291" customFormat="1" ht="15" customHeight="1">
      <c r="A32" s="1142" t="s">
        <v>1989</v>
      </c>
      <c r="B32" s="1816" t="s">
        <v>2038</v>
      </c>
      <c r="C32" s="1821"/>
      <c r="D32" s="1821"/>
      <c r="E32" s="1821"/>
      <c r="F32" s="1821"/>
      <c r="G32" s="1821"/>
      <c r="H32" s="1821"/>
      <c r="I32" s="465"/>
      <c r="J32" s="465"/>
      <c r="K32" s="465"/>
      <c r="L32" s="465"/>
      <c r="M32" s="465"/>
    </row>
    <row r="33" spans="1:13" s="1291" customFormat="1" ht="15" customHeight="1">
      <c r="A33" s="1142" t="s">
        <v>2020</v>
      </c>
      <c r="B33" s="1816" t="s">
        <v>2039</v>
      </c>
      <c r="C33" s="1821"/>
      <c r="D33" s="1821"/>
      <c r="E33" s="1821"/>
      <c r="F33" s="1821"/>
      <c r="G33" s="1821"/>
      <c r="H33" s="1821"/>
      <c r="I33" s="465"/>
      <c r="J33" s="465"/>
      <c r="K33" s="465"/>
      <c r="L33" s="465"/>
      <c r="M33" s="465"/>
    </row>
    <row r="34" spans="1:13" s="1291" customFormat="1" ht="15" customHeight="1">
      <c r="A34" s="1142"/>
      <c r="B34" s="6"/>
      <c r="C34" s="1820"/>
      <c r="D34" s="1820"/>
      <c r="E34" s="1820"/>
      <c r="F34" s="1823"/>
      <c r="G34" s="1823"/>
      <c r="H34" s="1823"/>
      <c r="I34" s="1255"/>
    </row>
    <row r="35" spans="1:13" s="465" customFormat="1">
      <c r="A35" s="40" t="s">
        <v>178</v>
      </c>
      <c r="B35" s="1894" t="s">
        <v>41</v>
      </c>
      <c r="C35" s="1894"/>
      <c r="D35" s="1894"/>
      <c r="E35" s="1894"/>
      <c r="F35" s="1894"/>
      <c r="G35" s="1894"/>
      <c r="H35" s="1894"/>
      <c r="I35" s="1894"/>
      <c r="J35" s="1894"/>
      <c r="K35" s="1291"/>
      <c r="L35" s="1291"/>
      <c r="M35" s="1291"/>
    </row>
    <row r="36" spans="1:13" s="465" customFormat="1">
      <c r="A36" s="40"/>
      <c r="B36" s="1823"/>
      <c r="C36" s="1823"/>
      <c r="D36" s="1823"/>
      <c r="E36" s="1823"/>
    </row>
    <row r="37" spans="1:13" s="1291" customFormat="1">
      <c r="A37" s="370" t="s">
        <v>2</v>
      </c>
      <c r="B37" s="1816" t="s">
        <v>2040</v>
      </c>
      <c r="C37" s="1824"/>
      <c r="D37" s="1824"/>
      <c r="E37" s="1824"/>
      <c r="F37" s="1824"/>
      <c r="G37" s="1824"/>
      <c r="H37" s="1824"/>
      <c r="I37" s="1824"/>
      <c r="J37" s="465"/>
      <c r="K37" s="465"/>
      <c r="L37" s="465"/>
      <c r="M37" s="465"/>
    </row>
    <row r="38" spans="1:13" s="1291" customFormat="1">
      <c r="A38" s="370" t="s">
        <v>2027</v>
      </c>
      <c r="B38" s="1816" t="s">
        <v>2041</v>
      </c>
      <c r="C38" s="1825"/>
      <c r="D38" s="1825"/>
      <c r="E38" s="1825"/>
      <c r="F38" s="1825"/>
      <c r="G38" s="1825"/>
      <c r="H38" s="1825"/>
      <c r="I38" s="1825"/>
      <c r="J38" s="1825"/>
      <c r="K38" s="1825"/>
      <c r="L38" s="465"/>
      <c r="M38" s="465"/>
    </row>
    <row r="39" spans="1:13" s="1291" customFormat="1" ht="15" customHeight="1">
      <c r="A39" s="370"/>
      <c r="B39" s="1826"/>
      <c r="C39" s="1820"/>
      <c r="D39" s="1820"/>
      <c r="E39" s="1820"/>
      <c r="F39" s="1823"/>
      <c r="G39" s="1823"/>
      <c r="H39" s="1823"/>
      <c r="I39" s="1255"/>
    </row>
    <row r="40" spans="1:13" s="1827" customFormat="1">
      <c r="A40" s="40" t="s">
        <v>177</v>
      </c>
      <c r="B40" s="1894" t="s">
        <v>42</v>
      </c>
      <c r="C40" s="1894"/>
      <c r="D40" s="1894"/>
      <c r="E40" s="1894"/>
      <c r="F40" s="1894"/>
      <c r="G40" s="1894"/>
      <c r="H40" s="1894"/>
      <c r="I40" s="1894"/>
      <c r="J40" s="1894"/>
      <c r="K40" s="1291"/>
      <c r="L40" s="1291"/>
      <c r="M40" s="1291"/>
    </row>
    <row r="41" spans="1:13" s="1827" customFormat="1">
      <c r="A41" s="40"/>
      <c r="B41" s="1823"/>
      <c r="C41" s="1823"/>
      <c r="D41" s="1823"/>
      <c r="E41" s="1823"/>
    </row>
    <row r="42" spans="1:13" s="1827" customFormat="1">
      <c r="A42" s="370" t="s">
        <v>3</v>
      </c>
      <c r="B42" s="1816" t="s">
        <v>2042</v>
      </c>
      <c r="C42" s="1828"/>
      <c r="D42" s="1828"/>
      <c r="E42" s="1828"/>
      <c r="F42" s="1828"/>
    </row>
    <row r="43" spans="1:13" s="1827" customFormat="1">
      <c r="A43" s="370"/>
      <c r="B43" s="1826"/>
    </row>
    <row r="44" spans="1:13" s="1827" customFormat="1" ht="18">
      <c r="A44" s="1143" t="s">
        <v>668</v>
      </c>
      <c r="B44" s="359" t="s">
        <v>1267</v>
      </c>
    </row>
    <row r="45" spans="1:13" s="1827" customFormat="1" ht="15" customHeight="1">
      <c r="A45" s="401"/>
      <c r="B45" s="1256"/>
      <c r="F45" s="1823"/>
      <c r="G45" s="1823"/>
      <c r="H45" s="1823"/>
    </row>
    <row r="46" spans="1:13" s="465" customFormat="1">
      <c r="A46" s="40" t="s">
        <v>133</v>
      </c>
      <c r="B46" s="1894" t="s">
        <v>75</v>
      </c>
      <c r="C46" s="1894"/>
      <c r="D46" s="1894"/>
      <c r="E46" s="1894"/>
      <c r="F46" s="1894"/>
      <c r="G46" s="1894"/>
      <c r="H46" s="1894"/>
      <c r="I46" s="1894"/>
      <c r="J46" s="1894"/>
      <c r="K46" s="1827"/>
      <c r="L46" s="1827"/>
      <c r="M46" s="1827"/>
    </row>
    <row r="47" spans="1:13" s="465" customFormat="1">
      <c r="A47" s="40"/>
      <c r="B47" s="1823"/>
      <c r="C47" s="1823"/>
      <c r="D47" s="1823"/>
      <c r="E47" s="1823"/>
    </row>
    <row r="48" spans="1:13" s="465" customFormat="1" ht="15" customHeight="1">
      <c r="A48" s="6" t="s">
        <v>59</v>
      </c>
      <c r="B48" s="1816" t="s">
        <v>2043</v>
      </c>
      <c r="C48" s="1829"/>
      <c r="D48" s="1829"/>
      <c r="E48" s="1829"/>
      <c r="F48" s="1829"/>
      <c r="G48" s="1829"/>
      <c r="H48" s="1829"/>
    </row>
    <row r="49" spans="1:15" s="465" customFormat="1" ht="15" customHeight="1">
      <c r="A49" s="6" t="s">
        <v>67</v>
      </c>
      <c r="B49" s="1816" t="s">
        <v>2044</v>
      </c>
      <c r="C49" s="1829"/>
      <c r="D49" s="1829"/>
      <c r="E49" s="1829"/>
      <c r="F49" s="1829"/>
      <c r="G49" s="1829"/>
      <c r="H49" s="1829"/>
    </row>
    <row r="50" spans="1:15" s="465" customFormat="1" ht="15" customHeight="1">
      <c r="A50" s="6" t="s">
        <v>68</v>
      </c>
      <c r="B50" s="1816" t="s">
        <v>2045</v>
      </c>
      <c r="C50" s="1830"/>
      <c r="D50" s="1830"/>
      <c r="E50" s="1830"/>
      <c r="F50" s="1830"/>
      <c r="G50" s="1830"/>
      <c r="H50" s="1830"/>
    </row>
    <row r="51" spans="1:15" s="465" customFormat="1">
      <c r="A51" s="6" t="s">
        <v>81</v>
      </c>
      <c r="B51" s="1816" t="s">
        <v>2046</v>
      </c>
      <c r="C51" s="467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N51" s="467"/>
      <c r="O51" s="467"/>
    </row>
    <row r="52" spans="1:15" s="465" customFormat="1">
      <c r="A52" s="6" t="s">
        <v>83</v>
      </c>
      <c r="B52" s="1816" t="s">
        <v>2047</v>
      </c>
      <c r="C52" s="467"/>
      <c r="D52" s="467"/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</row>
    <row r="53" spans="1:15" s="465" customFormat="1">
      <c r="A53" s="6" t="s">
        <v>84</v>
      </c>
      <c r="B53" s="1816" t="s">
        <v>2048</v>
      </c>
      <c r="C53" s="467"/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</row>
    <row r="54" spans="1:15" s="465" customFormat="1">
      <c r="A54" s="6" t="s">
        <v>91</v>
      </c>
      <c r="B54" s="1816" t="s">
        <v>2049</v>
      </c>
      <c r="C54" s="467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</row>
    <row r="55" spans="1:15" s="465" customFormat="1">
      <c r="A55" s="6" t="s">
        <v>92</v>
      </c>
      <c r="B55" s="1816" t="s">
        <v>2050</v>
      </c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</row>
    <row r="56" spans="1:15" s="465" customFormat="1">
      <c r="A56" s="6" t="s">
        <v>93</v>
      </c>
      <c r="B56" s="1816" t="s">
        <v>2051</v>
      </c>
      <c r="C56" s="467"/>
      <c r="D56" s="467"/>
      <c r="E56" s="467"/>
      <c r="F56" s="467"/>
      <c r="G56" s="467"/>
      <c r="H56" s="467"/>
      <c r="I56" s="467"/>
      <c r="J56" s="467"/>
      <c r="K56" s="467"/>
      <c r="L56" s="467"/>
      <c r="M56" s="467"/>
      <c r="N56" s="467"/>
      <c r="O56" s="467"/>
    </row>
    <row r="57" spans="1:15" s="465" customFormat="1">
      <c r="A57" s="6" t="s">
        <v>106</v>
      </c>
      <c r="B57" s="1816" t="s">
        <v>2052</v>
      </c>
      <c r="C57" s="467"/>
      <c r="D57" s="467"/>
      <c r="E57" s="467"/>
      <c r="F57" s="467"/>
      <c r="G57" s="467"/>
      <c r="H57" s="467"/>
      <c r="I57" s="467"/>
    </row>
    <row r="58" spans="1:15" s="465" customFormat="1">
      <c r="A58" s="6" t="s">
        <v>107</v>
      </c>
      <c r="B58" s="1816" t="s">
        <v>2053</v>
      </c>
      <c r="C58" s="467"/>
      <c r="D58" s="467"/>
      <c r="E58" s="467"/>
      <c r="F58" s="467"/>
      <c r="G58" s="467"/>
      <c r="H58" s="467"/>
      <c r="I58" s="467"/>
    </row>
    <row r="59" spans="1:15" s="465" customFormat="1">
      <c r="A59" s="6" t="s">
        <v>519</v>
      </c>
      <c r="B59" s="1816" t="s">
        <v>2054</v>
      </c>
      <c r="C59" s="467"/>
      <c r="D59" s="467"/>
      <c r="E59" s="467"/>
      <c r="F59" s="467"/>
      <c r="G59" s="467"/>
      <c r="H59" s="467"/>
      <c r="I59" s="467"/>
    </row>
    <row r="60" spans="1:15" s="465" customFormat="1">
      <c r="A60" s="6" t="s">
        <v>115</v>
      </c>
      <c r="B60" s="1816" t="s">
        <v>2055</v>
      </c>
      <c r="C60" s="467"/>
      <c r="D60" s="467"/>
      <c r="E60" s="467"/>
      <c r="F60" s="467"/>
      <c r="G60" s="467"/>
      <c r="H60" s="467"/>
      <c r="I60" s="467"/>
      <c r="J60" s="467"/>
      <c r="K60" s="467"/>
      <c r="L60" s="467"/>
    </row>
    <row r="61" spans="1:15" s="401" customFormat="1">
      <c r="A61" s="6" t="s">
        <v>116</v>
      </c>
      <c r="B61" s="1816" t="s">
        <v>2056</v>
      </c>
      <c r="C61" s="467"/>
      <c r="D61" s="467"/>
      <c r="E61" s="467"/>
      <c r="F61" s="467"/>
      <c r="G61" s="467"/>
      <c r="H61" s="467"/>
      <c r="I61" s="467"/>
      <c r="J61" s="467"/>
      <c r="K61" s="467"/>
      <c r="L61" s="467"/>
      <c r="M61" s="465"/>
    </row>
    <row r="62" spans="1:15" s="465" customFormat="1">
      <c r="A62" s="6" t="s">
        <v>117</v>
      </c>
      <c r="B62" s="1816" t="s">
        <v>2057</v>
      </c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01"/>
    </row>
    <row r="63" spans="1:15" s="465" customFormat="1" ht="15" customHeight="1">
      <c r="A63" s="401"/>
      <c r="B63" s="401"/>
      <c r="C63" s="401"/>
      <c r="D63" s="401"/>
      <c r="E63" s="401"/>
      <c r="F63" s="1823"/>
      <c r="G63" s="1823"/>
      <c r="H63" s="1823"/>
    </row>
    <row r="64" spans="1:15" s="465" customFormat="1">
      <c r="A64" s="40" t="s">
        <v>134</v>
      </c>
      <c r="B64" s="1894" t="s">
        <v>1268</v>
      </c>
      <c r="C64" s="1894"/>
      <c r="D64" s="1894"/>
      <c r="E64" s="1894"/>
      <c r="F64" s="1894"/>
      <c r="G64" s="1894"/>
      <c r="H64" s="1894"/>
      <c r="I64" s="1894"/>
      <c r="J64" s="1894"/>
    </row>
    <row r="65" spans="1:16" s="465" customFormat="1">
      <c r="A65" s="40"/>
      <c r="B65" s="1823"/>
      <c r="C65" s="1823"/>
      <c r="D65" s="1823"/>
      <c r="E65" s="1823"/>
    </row>
    <row r="66" spans="1:16" s="465" customFormat="1">
      <c r="A66" s="6" t="s">
        <v>128</v>
      </c>
      <c r="B66" s="1816" t="s">
        <v>2058</v>
      </c>
      <c r="C66" s="467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467"/>
      <c r="P66" s="467"/>
    </row>
    <row r="67" spans="1:16" s="465" customFormat="1">
      <c r="A67" s="6" t="s">
        <v>129</v>
      </c>
      <c r="B67" s="1816" t="s">
        <v>2059</v>
      </c>
      <c r="C67" s="467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467"/>
      <c r="P67" s="467"/>
    </row>
    <row r="68" spans="1:16" s="465" customFormat="1">
      <c r="A68" s="6" t="s">
        <v>130</v>
      </c>
      <c r="B68" s="1816" t="s">
        <v>2060</v>
      </c>
      <c r="C68" s="467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</row>
    <row r="69" spans="1:16" s="465" customFormat="1">
      <c r="A69" s="6" t="s">
        <v>136</v>
      </c>
      <c r="B69" s="1816" t="s">
        <v>2062</v>
      </c>
      <c r="C69" s="467"/>
      <c r="D69" s="467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467"/>
      <c r="P69" s="467"/>
    </row>
    <row r="70" spans="1:16" s="465" customFormat="1">
      <c r="A70" s="6" t="s">
        <v>137</v>
      </c>
      <c r="B70" s="1816" t="s">
        <v>2063</v>
      </c>
      <c r="C70" s="467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</row>
    <row r="71" spans="1:16" s="465" customFormat="1">
      <c r="A71" s="6" t="s">
        <v>138</v>
      </c>
      <c r="B71" s="1816" t="s">
        <v>2064</v>
      </c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</row>
    <row r="72" spans="1:16" s="465" customFormat="1" ht="15" customHeight="1">
      <c r="A72" s="35"/>
      <c r="B72" s="6"/>
      <c r="F72" s="1823"/>
      <c r="G72" s="1823"/>
      <c r="H72" s="1823"/>
    </row>
    <row r="73" spans="1:16" s="465" customFormat="1">
      <c r="A73" s="40" t="s">
        <v>146</v>
      </c>
      <c r="B73" s="1894" t="s">
        <v>1269</v>
      </c>
      <c r="C73" s="1894"/>
      <c r="D73" s="1894"/>
      <c r="E73" s="1894"/>
      <c r="F73" s="1894"/>
      <c r="G73" s="1894"/>
      <c r="H73" s="1894"/>
      <c r="I73" s="1894"/>
      <c r="J73" s="1894"/>
    </row>
    <row r="74" spans="1:16" s="465" customFormat="1">
      <c r="A74" s="40"/>
      <c r="B74" s="1823"/>
      <c r="C74" s="1823"/>
      <c r="D74" s="1823"/>
      <c r="E74" s="1823"/>
    </row>
    <row r="75" spans="1:16" s="465" customFormat="1">
      <c r="A75" s="6" t="s">
        <v>142</v>
      </c>
      <c r="B75" s="1816" t="s">
        <v>2065</v>
      </c>
      <c r="C75" s="467"/>
      <c r="D75" s="467"/>
      <c r="E75" s="467"/>
      <c r="F75" s="467"/>
      <c r="G75" s="467"/>
      <c r="H75" s="467"/>
      <c r="I75" s="467"/>
      <c r="J75" s="467"/>
      <c r="K75" s="467"/>
      <c r="L75" s="467"/>
      <c r="M75" s="467"/>
      <c r="N75" s="467"/>
      <c r="O75" s="467"/>
      <c r="P75" s="467"/>
    </row>
    <row r="76" spans="1:16" s="465" customFormat="1">
      <c r="A76" s="6" t="s">
        <v>143</v>
      </c>
      <c r="B76" s="1816" t="s">
        <v>2066</v>
      </c>
      <c r="C76" s="467"/>
      <c r="D76" s="467"/>
      <c r="E76" s="467"/>
      <c r="F76" s="467"/>
      <c r="G76" s="467"/>
      <c r="H76" s="467"/>
      <c r="I76" s="467"/>
      <c r="J76" s="467"/>
      <c r="K76" s="467"/>
      <c r="L76" s="467"/>
      <c r="M76" s="467"/>
      <c r="N76" s="467"/>
      <c r="O76" s="467"/>
      <c r="P76" s="467"/>
    </row>
    <row r="77" spans="1:16" s="465" customFormat="1">
      <c r="A77" s="6" t="s">
        <v>144</v>
      </c>
      <c r="B77" s="1816" t="s">
        <v>2067</v>
      </c>
      <c r="C77" s="467"/>
      <c r="D77" s="467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</row>
    <row r="78" spans="1:16" s="465" customFormat="1" ht="15" customHeight="1">
      <c r="B78" s="6"/>
      <c r="F78" s="1823"/>
      <c r="G78" s="1823"/>
      <c r="H78" s="1823"/>
    </row>
    <row r="79" spans="1:16" s="465" customFormat="1">
      <c r="A79" s="40" t="s">
        <v>176</v>
      </c>
      <c r="B79" s="1894" t="s">
        <v>1270</v>
      </c>
      <c r="C79" s="1894"/>
      <c r="D79" s="1894"/>
      <c r="E79" s="1894"/>
      <c r="F79" s="1894"/>
      <c r="G79" s="1894"/>
      <c r="H79" s="1894"/>
      <c r="I79" s="1894"/>
      <c r="J79" s="1894"/>
    </row>
    <row r="80" spans="1:16" s="465" customFormat="1">
      <c r="A80" s="40"/>
      <c r="B80" s="1823"/>
      <c r="C80" s="1823"/>
      <c r="D80" s="1823"/>
      <c r="E80" s="1823"/>
    </row>
    <row r="81" spans="1:13" s="465" customFormat="1">
      <c r="A81" s="6" t="s">
        <v>147</v>
      </c>
      <c r="B81" s="1816" t="s">
        <v>2565</v>
      </c>
      <c r="C81" s="467"/>
      <c r="D81" s="467"/>
      <c r="E81" s="467"/>
      <c r="F81" s="467"/>
    </row>
    <row r="82" spans="1:13" s="465" customFormat="1">
      <c r="A82" s="6" t="s">
        <v>1774</v>
      </c>
      <c r="B82" s="1816" t="s">
        <v>2566</v>
      </c>
      <c r="C82" s="467"/>
      <c r="D82" s="467"/>
      <c r="E82" s="467"/>
      <c r="F82" s="467"/>
    </row>
    <row r="83" spans="1:13" s="465" customFormat="1">
      <c r="A83" s="6" t="s">
        <v>1776</v>
      </c>
      <c r="B83" s="1816" t="s">
        <v>2623</v>
      </c>
      <c r="C83" s="467"/>
      <c r="D83" s="467"/>
      <c r="E83" s="467"/>
    </row>
    <row r="84" spans="1:13" s="2" customFormat="1">
      <c r="A84" s="465"/>
      <c r="B84" s="6"/>
      <c r="C84" s="465"/>
      <c r="D84" s="465"/>
      <c r="E84" s="465"/>
      <c r="F84" s="465"/>
      <c r="G84" s="465"/>
      <c r="H84" s="465"/>
      <c r="I84" s="465"/>
      <c r="J84" s="465"/>
      <c r="K84" s="465"/>
      <c r="L84" s="465"/>
      <c r="M84" s="465"/>
    </row>
    <row r="85" spans="1:13" s="465" customFormat="1" ht="18">
      <c r="A85" s="1143" t="s">
        <v>669</v>
      </c>
      <c r="B85" s="359" t="s">
        <v>670</v>
      </c>
      <c r="F85" s="2"/>
      <c r="G85" s="2"/>
      <c r="H85" s="2"/>
      <c r="I85" s="2"/>
      <c r="J85" s="2"/>
      <c r="K85" s="2"/>
      <c r="L85" s="2"/>
      <c r="M85" s="2"/>
    </row>
    <row r="86" spans="1:13" s="465" customFormat="1" ht="15" customHeight="1">
      <c r="A86" s="471"/>
      <c r="B86" s="1256"/>
      <c r="C86" s="2"/>
      <c r="D86" s="2"/>
      <c r="E86" s="2"/>
      <c r="F86" s="1823"/>
      <c r="G86" s="1823"/>
      <c r="H86" s="1823"/>
    </row>
    <row r="87" spans="1:13" s="465" customFormat="1">
      <c r="A87" s="40" t="s">
        <v>186</v>
      </c>
      <c r="B87" s="1894" t="s">
        <v>187</v>
      </c>
      <c r="C87" s="1894"/>
      <c r="D87" s="1894"/>
      <c r="E87" s="1894"/>
      <c r="F87" s="1894"/>
      <c r="G87" s="1894"/>
      <c r="H87" s="1894"/>
      <c r="I87" s="1894"/>
      <c r="J87" s="1894"/>
    </row>
    <row r="88" spans="1:13" s="465" customFormat="1">
      <c r="A88" s="40"/>
      <c r="B88" s="1823"/>
      <c r="C88" s="1823"/>
      <c r="D88" s="1823"/>
      <c r="E88" s="1823"/>
    </row>
    <row r="89" spans="1:13" s="465" customFormat="1">
      <c r="A89" s="6" t="s">
        <v>181</v>
      </c>
      <c r="B89" s="1816" t="s">
        <v>2068</v>
      </c>
      <c r="C89" s="1831"/>
      <c r="D89" s="1831"/>
      <c r="E89" s="1831"/>
      <c r="F89" s="1831"/>
      <c r="G89" s="1831"/>
      <c r="H89" s="1831"/>
      <c r="I89" s="1831"/>
      <c r="J89" s="1831"/>
      <c r="K89" s="1831"/>
    </row>
    <row r="90" spans="1:13" s="465" customFormat="1">
      <c r="A90" s="6" t="s">
        <v>182</v>
      </c>
      <c r="B90" s="1816" t="s">
        <v>2069</v>
      </c>
      <c r="C90" s="1831"/>
      <c r="D90" s="1831"/>
      <c r="E90" s="1831"/>
      <c r="F90" s="1831"/>
    </row>
    <row r="91" spans="1:13" s="465" customFormat="1">
      <c r="A91" s="6" t="s">
        <v>191</v>
      </c>
      <c r="B91" s="1816" t="s">
        <v>2070</v>
      </c>
      <c r="C91" s="1831"/>
      <c r="D91" s="1831"/>
      <c r="E91" s="1831"/>
      <c r="F91" s="1831"/>
    </row>
    <row r="92" spans="1:13" s="465" customFormat="1">
      <c r="A92" s="6" t="s">
        <v>194</v>
      </c>
      <c r="B92" s="1816" t="s">
        <v>2071</v>
      </c>
      <c r="C92" s="1831"/>
      <c r="D92" s="1831"/>
      <c r="E92" s="1831"/>
      <c r="F92" s="1831"/>
    </row>
    <row r="93" spans="1:13" s="465" customFormat="1">
      <c r="A93" s="6" t="s">
        <v>195</v>
      </c>
      <c r="B93" s="1816" t="s">
        <v>2072</v>
      </c>
      <c r="C93" s="1831"/>
      <c r="D93" s="1831"/>
      <c r="E93" s="1831"/>
      <c r="F93" s="1831"/>
    </row>
    <row r="94" spans="1:13" s="465" customFormat="1">
      <c r="A94" s="6" t="s">
        <v>196</v>
      </c>
      <c r="B94" s="1816" t="s">
        <v>2073</v>
      </c>
      <c r="C94" s="1831"/>
      <c r="D94" s="1831"/>
      <c r="E94" s="1831"/>
      <c r="F94" s="1831"/>
    </row>
    <row r="95" spans="1:13" s="465" customFormat="1">
      <c r="A95" s="6" t="s">
        <v>197</v>
      </c>
      <c r="B95" s="1816" t="s">
        <v>2074</v>
      </c>
      <c r="C95" s="467"/>
      <c r="D95" s="467"/>
      <c r="E95" s="467"/>
      <c r="F95" s="467"/>
    </row>
    <row r="96" spans="1:13" s="465" customFormat="1">
      <c r="B96" s="6"/>
      <c r="F96" s="1823"/>
      <c r="G96" s="1823"/>
      <c r="H96" s="1823"/>
    </row>
    <row r="97" spans="1:16" s="465" customFormat="1">
      <c r="A97" s="40" t="s">
        <v>209</v>
      </c>
      <c r="B97" s="1894" t="s">
        <v>210</v>
      </c>
      <c r="C97" s="1894"/>
      <c r="D97" s="1894"/>
      <c r="E97" s="1894"/>
      <c r="F97" s="1894"/>
      <c r="G97" s="1894"/>
      <c r="H97" s="1894"/>
      <c r="I97" s="1894"/>
      <c r="J97" s="1894"/>
    </row>
    <row r="98" spans="1:16" s="465" customFormat="1">
      <c r="A98" s="40"/>
      <c r="B98" s="1823"/>
      <c r="C98" s="1823"/>
      <c r="D98" s="1823"/>
      <c r="E98" s="1823"/>
    </row>
    <row r="99" spans="1:16" s="465" customFormat="1">
      <c r="A99" s="6" t="s">
        <v>206</v>
      </c>
      <c r="B99" s="1816" t="s">
        <v>2075</v>
      </c>
      <c r="C99" s="1832"/>
      <c r="D99" s="1832"/>
      <c r="E99" s="1832"/>
      <c r="F99" s="1832"/>
      <c r="G99" s="1832"/>
      <c r="H99" s="1832"/>
      <c r="I99" s="1832"/>
      <c r="J99" s="1832"/>
      <c r="K99" s="1832"/>
      <c r="L99" s="1832"/>
      <c r="M99" s="1832"/>
      <c r="N99" s="1832"/>
      <c r="O99" s="1832"/>
      <c r="P99" s="1832"/>
    </row>
    <row r="100" spans="1:16" s="465" customFormat="1">
      <c r="A100" s="6" t="s">
        <v>211</v>
      </c>
      <c r="B100" s="1816" t="s">
        <v>1276</v>
      </c>
      <c r="C100" s="1832"/>
      <c r="D100" s="1832"/>
      <c r="E100" s="1832"/>
      <c r="F100" s="1832"/>
      <c r="G100" s="1832"/>
      <c r="H100" s="1832"/>
      <c r="I100" s="1832"/>
      <c r="J100" s="1832"/>
      <c r="K100" s="1832"/>
      <c r="L100" s="1832"/>
      <c r="M100" s="1832"/>
      <c r="N100" s="1832"/>
      <c r="O100" s="1832"/>
      <c r="P100" s="1832"/>
    </row>
    <row r="101" spans="1:16" s="465" customFormat="1">
      <c r="A101" s="6" t="s">
        <v>219</v>
      </c>
      <c r="B101" s="1816" t="s">
        <v>1277</v>
      </c>
      <c r="C101" s="1832"/>
      <c r="D101" s="1832"/>
      <c r="E101" s="1832"/>
      <c r="F101" s="1832"/>
      <c r="G101" s="1832"/>
      <c r="H101" s="1832"/>
      <c r="I101" s="1832"/>
      <c r="J101" s="1832"/>
      <c r="K101" s="1832"/>
      <c r="L101" s="1832"/>
      <c r="M101" s="1832"/>
      <c r="N101" s="1832"/>
      <c r="O101" s="1832"/>
      <c r="P101" s="1832"/>
    </row>
    <row r="102" spans="1:16" s="465" customFormat="1">
      <c r="A102" s="6" t="s">
        <v>240</v>
      </c>
      <c r="B102" s="1816" t="s">
        <v>1278</v>
      </c>
      <c r="C102" s="1832"/>
      <c r="D102" s="1832"/>
      <c r="E102" s="1832"/>
      <c r="F102" s="1832"/>
      <c r="G102" s="1832"/>
      <c r="H102" s="1832"/>
      <c r="I102" s="1832"/>
      <c r="J102" s="1832"/>
      <c r="K102" s="1832"/>
      <c r="L102" s="1832"/>
      <c r="M102" s="1832"/>
      <c r="N102" s="1832"/>
      <c r="O102" s="1832"/>
      <c r="P102" s="1832"/>
    </row>
    <row r="103" spans="1:16" s="465" customFormat="1">
      <c r="A103" s="6" t="s">
        <v>245</v>
      </c>
      <c r="B103" s="1816" t="s">
        <v>2076</v>
      </c>
      <c r="C103" s="1832"/>
      <c r="D103" s="1832"/>
      <c r="E103" s="1832"/>
      <c r="F103" s="1832"/>
      <c r="G103" s="1832"/>
      <c r="H103" s="1832"/>
      <c r="I103" s="1832"/>
      <c r="J103" s="1832"/>
      <c r="K103" s="1832"/>
      <c r="L103" s="1832"/>
      <c r="M103" s="1832"/>
      <c r="N103" s="1832"/>
      <c r="O103" s="1832"/>
      <c r="P103" s="1832"/>
    </row>
    <row r="104" spans="1:16" s="465" customFormat="1">
      <c r="A104" s="6" t="s">
        <v>246</v>
      </c>
      <c r="B104" s="1816" t="s">
        <v>1279</v>
      </c>
      <c r="C104" s="1832"/>
      <c r="D104" s="1832"/>
      <c r="E104" s="1832"/>
      <c r="F104" s="1832"/>
      <c r="G104" s="1832"/>
      <c r="H104" s="1832"/>
      <c r="I104" s="1832"/>
      <c r="J104" s="1832"/>
      <c r="K104" s="1832"/>
      <c r="L104" s="1832"/>
      <c r="M104" s="1832"/>
      <c r="N104" s="1832"/>
      <c r="O104" s="1832"/>
      <c r="P104" s="1832"/>
    </row>
    <row r="105" spans="1:16" s="465" customFormat="1" ht="15" customHeight="1">
      <c r="A105" s="6" t="s">
        <v>257</v>
      </c>
      <c r="B105" s="1816" t="s">
        <v>2567</v>
      </c>
      <c r="C105" s="1832"/>
      <c r="D105" s="1832"/>
      <c r="E105" s="1832"/>
      <c r="F105" s="1832"/>
      <c r="G105" s="1832"/>
      <c r="H105" s="1832"/>
      <c r="I105" s="1832"/>
      <c r="J105" s="1832"/>
      <c r="K105" s="1832"/>
      <c r="L105" s="1832"/>
      <c r="M105" s="1832"/>
      <c r="N105" s="1832"/>
      <c r="O105" s="1832"/>
      <c r="P105" s="1832"/>
    </row>
    <row r="106" spans="1:16" s="465" customFormat="1" ht="15" customHeight="1">
      <c r="A106" s="35"/>
      <c r="B106" s="6"/>
      <c r="F106" s="1823"/>
      <c r="G106" s="1823"/>
      <c r="H106" s="1823"/>
    </row>
    <row r="107" spans="1:16" s="465" customFormat="1">
      <c r="A107" s="40" t="s">
        <v>665</v>
      </c>
      <c r="B107" s="1894" t="s">
        <v>666</v>
      </c>
      <c r="C107" s="1894"/>
      <c r="D107" s="1894"/>
      <c r="E107" s="1894"/>
      <c r="F107" s="1894"/>
      <c r="G107" s="1894"/>
      <c r="H107" s="1894"/>
      <c r="I107" s="1894"/>
      <c r="J107" s="1894"/>
    </row>
    <row r="108" spans="1:16" s="465" customFormat="1">
      <c r="A108" s="40"/>
      <c r="B108" s="1823"/>
      <c r="C108" s="1823"/>
      <c r="D108" s="1823"/>
      <c r="E108" s="1823"/>
      <c r="F108" s="323"/>
      <c r="G108" s="323"/>
    </row>
    <row r="109" spans="1:16" s="465" customFormat="1">
      <c r="A109" s="7" t="s">
        <v>592</v>
      </c>
      <c r="B109" s="1816" t="s">
        <v>2077</v>
      </c>
      <c r="C109" s="323"/>
      <c r="D109" s="323"/>
      <c r="E109" s="323"/>
      <c r="F109" s="323"/>
      <c r="G109" s="323"/>
      <c r="H109" s="323"/>
    </row>
    <row r="110" spans="1:16" s="465" customFormat="1">
      <c r="A110" s="7" t="s">
        <v>601</v>
      </c>
      <c r="B110" s="1816" t="s">
        <v>2078</v>
      </c>
      <c r="C110" s="323"/>
      <c r="D110" s="323"/>
      <c r="E110" s="323"/>
      <c r="F110" s="323"/>
      <c r="G110" s="323"/>
      <c r="H110" s="323"/>
    </row>
    <row r="111" spans="1:16" s="465" customFormat="1">
      <c r="A111" s="7" t="s">
        <v>602</v>
      </c>
      <c r="B111" s="1816" t="s">
        <v>2079</v>
      </c>
      <c r="C111" s="323"/>
      <c r="D111" s="323"/>
      <c r="E111" s="323"/>
      <c r="F111" s="323"/>
      <c r="G111" s="323"/>
      <c r="H111" s="323"/>
    </row>
    <row r="112" spans="1:16" s="465" customFormat="1">
      <c r="A112" s="7" t="s">
        <v>603</v>
      </c>
      <c r="B112" s="1816" t="s">
        <v>2080</v>
      </c>
      <c r="C112" s="1858"/>
      <c r="D112" s="1858"/>
      <c r="E112" s="1858"/>
      <c r="F112" s="1858"/>
      <c r="G112" s="1858"/>
      <c r="H112" s="1858"/>
    </row>
    <row r="113" spans="1:26" s="465" customFormat="1">
      <c r="A113" s="7" t="s">
        <v>604</v>
      </c>
      <c r="B113" s="1816" t="s">
        <v>2081</v>
      </c>
      <c r="C113" s="323"/>
      <c r="D113" s="323"/>
      <c r="E113" s="323"/>
      <c r="F113" s="323"/>
      <c r="G113" s="323"/>
      <c r="H113" s="323"/>
      <c r="I113" s="323"/>
    </row>
    <row r="114" spans="1:26" s="465" customFormat="1">
      <c r="A114" s="7" t="s">
        <v>605</v>
      </c>
      <c r="B114" s="1816" t="s">
        <v>2568</v>
      </c>
      <c r="C114" s="323"/>
      <c r="D114" s="323"/>
      <c r="E114" s="323"/>
      <c r="F114" s="323"/>
      <c r="G114" s="323"/>
      <c r="H114" s="323"/>
      <c r="I114" s="323"/>
    </row>
    <row r="115" spans="1:26" s="465" customFormat="1">
      <c r="A115" s="7" t="s">
        <v>621</v>
      </c>
      <c r="B115" s="1816" t="s">
        <v>2082</v>
      </c>
      <c r="C115" s="323"/>
      <c r="D115" s="323"/>
      <c r="E115" s="323"/>
      <c r="F115" s="323"/>
      <c r="G115" s="323"/>
      <c r="H115" s="323"/>
      <c r="I115" s="323"/>
      <c r="N115" s="1858"/>
      <c r="O115" s="1858"/>
      <c r="P115" s="1858"/>
      <c r="Q115" s="1858"/>
      <c r="R115" s="1858"/>
      <c r="S115" s="1858"/>
      <c r="T115" s="1858"/>
      <c r="U115" s="1858"/>
      <c r="V115" s="1858"/>
      <c r="W115" s="1858"/>
      <c r="X115" s="1858"/>
      <c r="Y115" s="1858"/>
      <c r="Z115" s="1858"/>
    </row>
    <row r="116" spans="1:26" s="465" customFormat="1">
      <c r="A116" s="7" t="s">
        <v>664</v>
      </c>
      <c r="B116" s="1816" t="s">
        <v>2569</v>
      </c>
      <c r="C116" s="323"/>
      <c r="D116" s="323"/>
      <c r="E116" s="323"/>
      <c r="F116" s="323"/>
      <c r="G116" s="323"/>
      <c r="H116" s="323"/>
      <c r="I116" s="323"/>
      <c r="J116" s="1858"/>
      <c r="K116" s="1858"/>
      <c r="L116" s="1858"/>
      <c r="M116" s="1858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</row>
    <row r="117" spans="1:26" s="465" customFormat="1">
      <c r="A117" s="7" t="s">
        <v>632</v>
      </c>
      <c r="B117" s="1816" t="s">
        <v>2083</v>
      </c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</row>
    <row r="118" spans="1:26" s="465" customFormat="1">
      <c r="A118" s="7" t="s">
        <v>651</v>
      </c>
      <c r="B118" s="1816" t="s">
        <v>2084</v>
      </c>
      <c r="C118" s="1858"/>
      <c r="D118" s="1858"/>
      <c r="E118" s="1858"/>
      <c r="F118" s="1858"/>
      <c r="G118" s="1858"/>
      <c r="H118" s="1858"/>
    </row>
    <row r="119" spans="1:26" s="465" customFormat="1">
      <c r="A119" s="7" t="s">
        <v>656</v>
      </c>
      <c r="B119" s="1816" t="s">
        <v>2085</v>
      </c>
      <c r="C119" s="1858"/>
      <c r="D119" s="1858"/>
      <c r="E119" s="1858"/>
      <c r="F119" s="1858"/>
      <c r="G119" s="1858"/>
      <c r="H119" s="1858"/>
    </row>
    <row r="120" spans="1:26" s="465" customFormat="1">
      <c r="A120" s="7" t="s">
        <v>657</v>
      </c>
      <c r="B120" s="1816" t="s">
        <v>2086</v>
      </c>
      <c r="C120" s="1858"/>
      <c r="D120" s="1858"/>
      <c r="E120" s="1858"/>
      <c r="F120" s="1858"/>
      <c r="G120" s="1858"/>
      <c r="H120" s="1858"/>
      <c r="I120" s="323"/>
      <c r="J120" s="323"/>
      <c r="K120" s="323"/>
      <c r="L120" s="323"/>
      <c r="M120" s="323"/>
    </row>
    <row r="121" spans="1:26" s="465" customFormat="1" ht="15" customHeight="1">
      <c r="A121" s="7" t="s">
        <v>658</v>
      </c>
      <c r="B121" s="1816" t="s">
        <v>1740</v>
      </c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</row>
    <row r="122" spans="1:26" s="465" customFormat="1" ht="15" customHeight="1">
      <c r="A122" s="7" t="s">
        <v>660</v>
      </c>
      <c r="B122" s="1816" t="s">
        <v>1741</v>
      </c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</row>
    <row r="123" spans="1:26" s="465" customFormat="1">
      <c r="A123" s="7" t="s">
        <v>1582</v>
      </c>
      <c r="B123" s="1816" t="s">
        <v>1742</v>
      </c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</row>
    <row r="124" spans="1:26" s="465" customFormat="1">
      <c r="A124" s="7" t="s">
        <v>1583</v>
      </c>
      <c r="B124" s="1816" t="s">
        <v>2087</v>
      </c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</row>
    <row r="125" spans="1:26" s="465" customFormat="1" ht="15" customHeight="1">
      <c r="B125" s="323"/>
      <c r="C125" s="323"/>
      <c r="D125" s="323"/>
      <c r="E125" s="323"/>
      <c r="F125" s="1839"/>
      <c r="G125" s="1839"/>
      <c r="H125" s="1839"/>
    </row>
    <row r="126" spans="1:26" s="465" customFormat="1">
      <c r="A126" s="40" t="s">
        <v>355</v>
      </c>
      <c r="B126" s="1894" t="s">
        <v>288</v>
      </c>
      <c r="C126" s="1894"/>
      <c r="D126" s="1894"/>
      <c r="E126" s="1894"/>
      <c r="F126" s="1894"/>
      <c r="G126" s="1894"/>
      <c r="H126" s="1894"/>
      <c r="I126" s="1894"/>
      <c r="J126" s="1894"/>
    </row>
    <row r="127" spans="1:26" s="465" customFormat="1">
      <c r="A127" s="40"/>
      <c r="B127" s="1839"/>
      <c r="C127" s="1839"/>
      <c r="D127" s="1839"/>
      <c r="E127" s="1839"/>
    </row>
    <row r="128" spans="1:26" s="465" customFormat="1">
      <c r="A128" s="6" t="s">
        <v>266</v>
      </c>
      <c r="B128" s="1816" t="s">
        <v>2088</v>
      </c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</row>
    <row r="129" spans="1:29" s="465" customFormat="1">
      <c r="A129" s="6" t="s">
        <v>267</v>
      </c>
      <c r="B129" s="1816" t="s">
        <v>2089</v>
      </c>
      <c r="C129" s="1859"/>
      <c r="D129" s="1859"/>
      <c r="E129" s="1859"/>
      <c r="F129" s="1859"/>
      <c r="G129" s="1859"/>
      <c r="H129" s="1859"/>
      <c r="I129" s="1859"/>
      <c r="J129" s="1859"/>
      <c r="K129" s="1859"/>
      <c r="L129" s="1859"/>
      <c r="M129" s="1859"/>
    </row>
    <row r="130" spans="1:29" s="465" customFormat="1">
      <c r="A130" s="6" t="s">
        <v>268</v>
      </c>
      <c r="B130" s="1816" t="s">
        <v>1280</v>
      </c>
      <c r="C130" s="1859"/>
      <c r="D130" s="1859"/>
      <c r="E130" s="1859"/>
      <c r="F130" s="1859"/>
      <c r="G130" s="1859"/>
      <c r="H130" s="1859"/>
      <c r="I130" s="1859"/>
      <c r="J130" s="1859"/>
      <c r="K130" s="1859"/>
      <c r="L130" s="1859"/>
      <c r="M130" s="1859"/>
    </row>
    <row r="131" spans="1:29" s="465" customFormat="1">
      <c r="A131" s="6" t="s">
        <v>269</v>
      </c>
      <c r="B131" s="1816" t="s">
        <v>2090</v>
      </c>
      <c r="C131" s="1860"/>
      <c r="D131" s="1860"/>
      <c r="E131" s="1860"/>
      <c r="F131" s="1860"/>
      <c r="G131" s="1860"/>
      <c r="H131" s="1860"/>
      <c r="I131" s="1860"/>
      <c r="J131" s="1860"/>
      <c r="K131" s="1860"/>
      <c r="L131" s="1860"/>
      <c r="M131" s="1860"/>
    </row>
    <row r="132" spans="1:29" s="465" customFormat="1">
      <c r="A132" s="6" t="s">
        <v>271</v>
      </c>
      <c r="B132" s="1816" t="s">
        <v>2091</v>
      </c>
      <c r="C132" s="1860"/>
      <c r="D132" s="1860"/>
      <c r="E132" s="1860"/>
      <c r="F132" s="1860"/>
      <c r="G132" s="1860"/>
      <c r="H132" s="1860"/>
      <c r="I132" s="1860"/>
      <c r="J132" s="1860"/>
      <c r="K132" s="1860"/>
      <c r="L132" s="1860"/>
      <c r="M132" s="1860"/>
      <c r="N132" s="1860"/>
      <c r="O132" s="1860"/>
      <c r="P132" s="1860"/>
      <c r="Q132" s="1860"/>
      <c r="R132" s="1860"/>
      <c r="S132" s="1860"/>
      <c r="T132" s="1860"/>
      <c r="U132" s="1860"/>
    </row>
    <row r="133" spans="1:29" s="465" customFormat="1">
      <c r="A133" s="6" t="s">
        <v>272</v>
      </c>
      <c r="B133" s="1816" t="s">
        <v>1281</v>
      </c>
      <c r="C133" s="1860"/>
      <c r="D133" s="1860"/>
      <c r="E133" s="1860"/>
      <c r="F133" s="1860"/>
      <c r="G133" s="1860"/>
    </row>
    <row r="134" spans="1:29" s="465" customFormat="1">
      <c r="B134" s="6"/>
    </row>
    <row r="135" spans="1:29" s="465" customFormat="1" ht="18">
      <c r="A135" s="1143" t="s">
        <v>679</v>
      </c>
      <c r="B135" s="359" t="s">
        <v>2640</v>
      </c>
    </row>
    <row r="136" spans="1:29" s="465" customFormat="1">
      <c r="A136" s="6"/>
      <c r="B136" s="6"/>
      <c r="F136" s="1861"/>
      <c r="G136" s="1861"/>
      <c r="H136" s="1861"/>
      <c r="I136" s="1861"/>
      <c r="J136" s="1861"/>
    </row>
    <row r="137" spans="1:29" s="465" customFormat="1">
      <c r="A137" s="40" t="s">
        <v>701</v>
      </c>
      <c r="B137" s="1894" t="s">
        <v>702</v>
      </c>
      <c r="C137" s="1894"/>
      <c r="D137" s="1894"/>
      <c r="E137" s="1894"/>
      <c r="F137" s="1894"/>
      <c r="G137" s="1894"/>
      <c r="H137" s="1894"/>
      <c r="I137" s="1894"/>
      <c r="J137" s="1894"/>
      <c r="N137" s="372"/>
      <c r="O137" s="372"/>
      <c r="P137" s="372"/>
      <c r="Q137" s="372"/>
      <c r="R137" s="372"/>
      <c r="S137" s="372"/>
      <c r="T137" s="372"/>
      <c r="U137" s="372"/>
      <c r="V137" s="372"/>
    </row>
    <row r="138" spans="1:29" s="465" customFormat="1">
      <c r="A138" s="40"/>
      <c r="B138" s="1862"/>
      <c r="C138" s="1861"/>
      <c r="D138" s="1861"/>
      <c r="E138" s="1861"/>
      <c r="F138" s="371"/>
      <c r="G138" s="372"/>
      <c r="H138" s="372"/>
      <c r="I138" s="372"/>
      <c r="J138" s="372"/>
      <c r="K138" s="372"/>
      <c r="L138" s="372"/>
      <c r="M138" s="372"/>
      <c r="N138" s="372"/>
      <c r="O138" s="35"/>
      <c r="P138" s="35"/>
      <c r="Q138" s="35"/>
      <c r="R138" s="35"/>
      <c r="S138" s="35"/>
      <c r="T138" s="35"/>
      <c r="U138" s="35"/>
      <c r="V138" s="35"/>
    </row>
    <row r="139" spans="1:29" s="465" customFormat="1">
      <c r="A139" s="6" t="s">
        <v>671</v>
      </c>
      <c r="B139" s="1816" t="s">
        <v>2092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s="465" customFormat="1">
      <c r="A140" s="6" t="s">
        <v>680</v>
      </c>
      <c r="B140" s="1816" t="s">
        <v>2093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</row>
    <row r="141" spans="1:29" s="465" customFormat="1">
      <c r="A141" s="6" t="s">
        <v>689</v>
      </c>
      <c r="B141" s="1816" t="s">
        <v>2094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9" s="465" customFormat="1">
      <c r="A142" s="6" t="s">
        <v>690</v>
      </c>
      <c r="B142" s="1816" t="s">
        <v>1282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1:29" s="465" customFormat="1">
      <c r="A143" s="6" t="s">
        <v>693</v>
      </c>
      <c r="B143" s="1816" t="s">
        <v>2095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s="465" customFormat="1">
      <c r="A144" s="35"/>
      <c r="B144" s="35"/>
      <c r="C144" s="7"/>
      <c r="D144" s="360"/>
      <c r="E144" s="371"/>
      <c r="F144" s="371"/>
      <c r="G144" s="372"/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</row>
    <row r="145" spans="1:22" s="465" customFormat="1">
      <c r="A145" s="40" t="s">
        <v>703</v>
      </c>
      <c r="B145" s="1894" t="s">
        <v>704</v>
      </c>
      <c r="C145" s="1894"/>
      <c r="D145" s="1894"/>
      <c r="E145" s="1894"/>
      <c r="F145" s="1894"/>
      <c r="G145" s="1894"/>
      <c r="H145" s="1894"/>
      <c r="I145" s="1894"/>
      <c r="J145" s="1894"/>
      <c r="K145" s="372"/>
      <c r="L145" s="372"/>
      <c r="M145" s="372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s="465" customFormat="1">
      <c r="A146" s="40"/>
      <c r="B146" s="1862"/>
      <c r="C146" s="7"/>
      <c r="D146" s="360"/>
      <c r="E146" s="371"/>
      <c r="F146" s="35"/>
      <c r="G146" s="35"/>
      <c r="H146" s="35"/>
      <c r="I146" s="35"/>
      <c r="J146" s="35"/>
      <c r="K146" s="35"/>
      <c r="L146" s="35"/>
      <c r="M146" s="35"/>
    </row>
    <row r="147" spans="1:22" s="465" customFormat="1">
      <c r="A147" s="6" t="s">
        <v>694</v>
      </c>
      <c r="B147" s="1816" t="s">
        <v>2096</v>
      </c>
      <c r="C147" s="35"/>
      <c r="D147" s="35"/>
      <c r="E147" s="35"/>
      <c r="F147" s="35"/>
      <c r="G147" s="35"/>
    </row>
    <row r="148" spans="1:22" s="465" customFormat="1">
      <c r="A148" s="6" t="s">
        <v>705</v>
      </c>
      <c r="B148" s="1816" t="s">
        <v>2097</v>
      </c>
      <c r="C148" s="35"/>
      <c r="D148" s="35"/>
      <c r="E148" s="35"/>
      <c r="F148" s="35"/>
      <c r="G148" s="35"/>
    </row>
    <row r="149" spans="1:22" s="465" customFormat="1">
      <c r="B149" s="35"/>
      <c r="C149" s="35"/>
      <c r="D149" s="35"/>
      <c r="E149" s="35"/>
    </row>
    <row r="150" spans="1:22" s="465" customFormat="1">
      <c r="A150" s="40" t="s">
        <v>706</v>
      </c>
      <c r="B150" s="1894" t="s">
        <v>707</v>
      </c>
      <c r="C150" s="1894"/>
      <c r="D150" s="1894"/>
      <c r="E150" s="1894"/>
      <c r="F150" s="1894"/>
      <c r="G150" s="1894"/>
      <c r="H150" s="1894"/>
      <c r="I150" s="1894"/>
      <c r="J150" s="1894"/>
    </row>
    <row r="151" spans="1:22" s="465" customFormat="1">
      <c r="A151" s="40"/>
      <c r="B151" s="1862"/>
      <c r="F151" s="371"/>
      <c r="G151" s="372"/>
      <c r="H151" s="372"/>
      <c r="I151" s="372"/>
      <c r="J151" s="372"/>
      <c r="K151" s="372"/>
      <c r="L151" s="372"/>
    </row>
    <row r="152" spans="1:22" s="465" customFormat="1">
      <c r="A152" s="6" t="s">
        <v>708</v>
      </c>
      <c r="B152" s="1816" t="s">
        <v>2099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22" s="465" customFormat="1">
      <c r="A153" s="6" t="s">
        <v>715</v>
      </c>
      <c r="B153" s="1816" t="s">
        <v>2098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22" s="465" customFormat="1">
      <c r="B154" s="35" t="s">
        <v>777</v>
      </c>
      <c r="C154" s="35"/>
      <c r="D154" s="35"/>
      <c r="E154" s="35"/>
    </row>
    <row r="155" spans="1:22" s="465" customFormat="1">
      <c r="A155" s="40" t="s">
        <v>719</v>
      </c>
      <c r="B155" s="1894" t="s">
        <v>720</v>
      </c>
      <c r="C155" s="1894"/>
      <c r="D155" s="1894"/>
      <c r="E155" s="1894"/>
      <c r="F155" s="1894"/>
      <c r="G155" s="1894"/>
      <c r="H155" s="1894"/>
      <c r="I155" s="1894"/>
      <c r="J155" s="1894"/>
    </row>
    <row r="156" spans="1:22" s="465" customFormat="1">
      <c r="A156" s="40"/>
      <c r="B156" s="1862"/>
      <c r="F156" s="371"/>
      <c r="G156" s="372"/>
      <c r="H156" s="372"/>
      <c r="I156" s="372"/>
      <c r="J156" s="372"/>
      <c r="K156" s="372"/>
    </row>
    <row r="157" spans="1:22" s="465" customFormat="1">
      <c r="A157" s="6" t="s">
        <v>721</v>
      </c>
      <c r="B157" s="1816" t="s">
        <v>2100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22" s="465" customFormat="1">
      <c r="B158" s="35" t="s">
        <v>777</v>
      </c>
      <c r="C158" s="35"/>
      <c r="D158" s="35"/>
      <c r="E158" s="35"/>
    </row>
    <row r="159" spans="1:22" s="465" customFormat="1">
      <c r="A159" s="40" t="s">
        <v>725</v>
      </c>
      <c r="B159" s="1894" t="s">
        <v>726</v>
      </c>
      <c r="C159" s="1894"/>
      <c r="D159" s="1894"/>
      <c r="E159" s="1894"/>
      <c r="F159" s="1894"/>
      <c r="G159" s="1894"/>
      <c r="H159" s="1894"/>
      <c r="I159" s="1894"/>
      <c r="J159" s="1894"/>
      <c r="N159" s="372"/>
      <c r="O159" s="372"/>
      <c r="P159" s="372"/>
    </row>
    <row r="160" spans="1:22" s="465" customFormat="1">
      <c r="A160" s="40"/>
      <c r="B160" s="1862"/>
      <c r="F160" s="371"/>
      <c r="G160" s="372"/>
      <c r="H160" s="372"/>
      <c r="I160" s="372"/>
      <c r="J160" s="372"/>
      <c r="K160" s="372"/>
      <c r="L160" s="372"/>
      <c r="M160" s="372"/>
      <c r="N160" s="372"/>
      <c r="O160" s="372"/>
      <c r="P160" s="372"/>
    </row>
    <row r="161" spans="1:35" s="465" customFormat="1">
      <c r="A161" s="6" t="s">
        <v>727</v>
      </c>
      <c r="B161" s="1816" t="s">
        <v>2101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</row>
    <row r="162" spans="1:35" s="465" customFormat="1">
      <c r="A162" s="6" t="s">
        <v>735</v>
      </c>
      <c r="B162" s="1816" t="s">
        <v>2102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</row>
    <row r="163" spans="1:35" s="465" customFormat="1">
      <c r="A163" s="6" t="s">
        <v>738</v>
      </c>
      <c r="B163" s="1816" t="s">
        <v>2103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</row>
    <row r="164" spans="1:35" s="465" customFormat="1">
      <c r="B164" s="35" t="s">
        <v>777</v>
      </c>
      <c r="C164" s="35"/>
      <c r="D164" s="35"/>
      <c r="E164" s="35"/>
      <c r="F164" s="371"/>
      <c r="G164" s="372"/>
      <c r="H164" s="372"/>
      <c r="I164" s="372"/>
      <c r="J164" s="372"/>
      <c r="K164" s="372"/>
      <c r="L164" s="372"/>
      <c r="M164" s="372"/>
      <c r="N164" s="372"/>
      <c r="O164" s="372"/>
      <c r="P164" s="372"/>
    </row>
    <row r="165" spans="1:35" s="465" customFormat="1">
      <c r="A165" s="40" t="s">
        <v>739</v>
      </c>
      <c r="B165" s="1894" t="s">
        <v>740</v>
      </c>
      <c r="C165" s="1894"/>
      <c r="D165" s="1894"/>
      <c r="E165" s="1894"/>
      <c r="F165" s="1894"/>
      <c r="G165" s="1894"/>
      <c r="H165" s="1894"/>
      <c r="I165" s="1894"/>
      <c r="J165" s="1894"/>
      <c r="K165" s="372"/>
      <c r="L165" s="372"/>
      <c r="M165" s="372"/>
      <c r="N165" s="372"/>
      <c r="O165" s="372"/>
      <c r="P165" s="372"/>
    </row>
    <row r="166" spans="1:35" s="465" customFormat="1">
      <c r="A166" s="40"/>
      <c r="B166" s="1862"/>
      <c r="C166" s="360"/>
      <c r="D166" s="360"/>
      <c r="E166" s="371"/>
      <c r="F166" s="1863"/>
      <c r="G166" s="1863"/>
      <c r="H166" s="1863"/>
      <c r="I166" s="1863"/>
      <c r="J166" s="1863"/>
      <c r="K166" s="372"/>
      <c r="L166" s="372"/>
      <c r="M166" s="372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3"/>
      <c r="AA166" s="363"/>
      <c r="AB166" s="363"/>
    </row>
    <row r="167" spans="1:35" s="465" customFormat="1">
      <c r="A167" s="6" t="s">
        <v>741</v>
      </c>
      <c r="B167" s="1816" t="s">
        <v>2104</v>
      </c>
      <c r="C167" s="1816"/>
      <c r="D167" s="1816"/>
      <c r="E167" s="1816"/>
      <c r="F167" s="1816"/>
      <c r="G167" s="1816"/>
      <c r="H167" s="1816"/>
      <c r="I167" s="1816"/>
      <c r="J167" s="1816"/>
      <c r="K167" s="1816"/>
      <c r="L167" s="1816"/>
      <c r="M167" s="1816"/>
      <c r="N167" s="1816"/>
      <c r="O167" s="1816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1:35" s="465" customFormat="1">
      <c r="A168" s="6" t="s">
        <v>746</v>
      </c>
      <c r="B168" s="1816" t="s">
        <v>2105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spans="1:35" s="465" customFormat="1">
      <c r="B169" s="35"/>
      <c r="C169" s="35"/>
      <c r="D169" s="35"/>
      <c r="E169" s="35"/>
      <c r="F169" s="371"/>
      <c r="G169" s="372"/>
      <c r="H169" s="372"/>
      <c r="I169" s="372"/>
      <c r="J169" s="372"/>
      <c r="K169" s="372"/>
      <c r="L169" s="372"/>
      <c r="M169" s="372"/>
      <c r="N169" s="372"/>
      <c r="O169" s="372"/>
      <c r="P169" s="372"/>
    </row>
    <row r="170" spans="1:35" s="465" customFormat="1" ht="18">
      <c r="A170" s="1143" t="s">
        <v>778</v>
      </c>
      <c r="B170" s="359" t="s">
        <v>2641</v>
      </c>
      <c r="C170" s="360"/>
      <c r="D170" s="360"/>
      <c r="E170" s="371"/>
      <c r="F170" s="371"/>
      <c r="G170" s="372"/>
      <c r="H170" s="372"/>
      <c r="I170" s="372"/>
      <c r="J170" s="372"/>
      <c r="K170" s="372"/>
      <c r="L170" s="372"/>
      <c r="M170" s="372"/>
      <c r="N170" s="372"/>
      <c r="O170" s="372"/>
      <c r="P170" s="372"/>
    </row>
    <row r="171" spans="1:35" s="465" customFormat="1">
      <c r="A171" s="35"/>
      <c r="B171" s="35"/>
      <c r="C171" s="360"/>
      <c r="D171" s="360"/>
      <c r="E171" s="371"/>
      <c r="F171" s="371"/>
      <c r="G171" s="372"/>
      <c r="H171" s="372"/>
      <c r="I171" s="372"/>
      <c r="J171" s="372"/>
      <c r="K171" s="372"/>
      <c r="L171" s="372"/>
      <c r="M171" s="372"/>
      <c r="N171" s="372"/>
      <c r="O171" s="372"/>
      <c r="P171" s="372"/>
    </row>
    <row r="172" spans="1:35" s="1861" customFormat="1">
      <c r="A172" s="40" t="s">
        <v>779</v>
      </c>
      <c r="B172" s="1894" t="s">
        <v>780</v>
      </c>
      <c r="C172" s="1894"/>
      <c r="D172" s="1894"/>
      <c r="E172" s="1894"/>
      <c r="F172" s="1894"/>
      <c r="G172" s="1894"/>
      <c r="H172" s="1894"/>
      <c r="I172" s="1894"/>
      <c r="J172" s="1894"/>
      <c r="K172" s="372"/>
      <c r="L172" s="372"/>
      <c r="M172" s="372"/>
      <c r="N172" s="323"/>
      <c r="O172" s="323"/>
      <c r="P172" s="323"/>
    </row>
    <row r="173" spans="1:35" s="465" customFormat="1">
      <c r="A173" s="40"/>
      <c r="B173" s="1862"/>
      <c r="C173" s="360"/>
      <c r="D173" s="360"/>
      <c r="E173" s="371"/>
      <c r="F173" s="1865"/>
      <c r="G173" s="1865"/>
      <c r="H173" s="1865"/>
      <c r="I173" s="1865"/>
      <c r="J173" s="323"/>
      <c r="K173" s="323"/>
      <c r="L173" s="323"/>
      <c r="M173" s="323"/>
      <c r="N173" s="372"/>
      <c r="O173" s="372"/>
      <c r="P173" s="372"/>
    </row>
    <row r="174" spans="1:35" s="465" customFormat="1" ht="15" customHeight="1">
      <c r="A174" s="6" t="s">
        <v>781</v>
      </c>
      <c r="B174" s="1816" t="s">
        <v>2106</v>
      </c>
      <c r="C174" s="1816"/>
      <c r="D174" s="1816"/>
      <c r="E174" s="1816"/>
      <c r="F174" s="1816"/>
      <c r="G174" s="1816"/>
      <c r="H174" s="1816"/>
      <c r="I174" s="1816"/>
      <c r="J174" s="1816"/>
      <c r="K174" s="1816"/>
      <c r="L174" s="1816"/>
      <c r="M174" s="1816"/>
      <c r="N174" s="1816"/>
      <c r="O174" s="1816"/>
      <c r="P174" s="372"/>
    </row>
    <row r="175" spans="1:35" s="465" customFormat="1" ht="15" customHeight="1">
      <c r="A175" s="6" t="s">
        <v>789</v>
      </c>
      <c r="B175" s="1816" t="s">
        <v>2107</v>
      </c>
      <c r="C175" s="1816"/>
      <c r="D175" s="1816"/>
      <c r="E175" s="1816"/>
      <c r="F175" s="1816"/>
      <c r="G175" s="1816"/>
      <c r="H175" s="1816"/>
      <c r="I175" s="1816"/>
      <c r="J175" s="1816"/>
      <c r="K175" s="1816"/>
      <c r="L175" s="1816"/>
      <c r="M175" s="1816"/>
      <c r="N175" s="1816"/>
      <c r="O175" s="1816"/>
      <c r="P175" s="372"/>
    </row>
    <row r="176" spans="1:35" s="465" customFormat="1" ht="15" customHeight="1">
      <c r="A176" s="6" t="s">
        <v>824</v>
      </c>
      <c r="B176" s="1816" t="s">
        <v>2108</v>
      </c>
      <c r="C176" s="1816"/>
      <c r="D176" s="1816"/>
      <c r="E176" s="1816"/>
      <c r="F176" s="1816"/>
      <c r="G176" s="1816"/>
      <c r="H176" s="1816"/>
      <c r="I176" s="1816"/>
      <c r="J176" s="1816"/>
      <c r="K176" s="1816"/>
      <c r="L176" s="1816"/>
      <c r="M176" s="1816"/>
      <c r="N176" s="1816"/>
      <c r="O176" s="1816"/>
      <c r="P176" s="372"/>
    </row>
    <row r="177" spans="1:16" s="465" customFormat="1" ht="15" customHeight="1">
      <c r="A177" s="6"/>
      <c r="B177" s="1816"/>
      <c r="C177" s="1816"/>
      <c r="D177" s="1816"/>
      <c r="E177" s="1816"/>
      <c r="F177" s="1816"/>
      <c r="G177" s="1816"/>
      <c r="H177" s="1816"/>
      <c r="I177" s="1816"/>
      <c r="J177" s="1816"/>
      <c r="K177" s="1816"/>
      <c r="L177" s="1816"/>
      <c r="M177" s="1816"/>
      <c r="N177" s="1816"/>
      <c r="O177" s="1816"/>
      <c r="P177" s="372"/>
    </row>
    <row r="178" spans="1:16" s="465" customFormat="1" ht="15" customHeight="1">
      <c r="A178" s="40" t="s">
        <v>850</v>
      </c>
      <c r="B178" s="1894" t="s">
        <v>1819</v>
      </c>
      <c r="C178" s="1894"/>
      <c r="D178" s="1894"/>
      <c r="E178" s="1894"/>
      <c r="F178" s="1894"/>
      <c r="G178" s="1894"/>
      <c r="H178" s="1894"/>
      <c r="I178" s="1894"/>
      <c r="J178" s="1894"/>
      <c r="K178" s="372"/>
      <c r="L178" s="372"/>
      <c r="M178" s="372"/>
      <c r="N178" s="372"/>
      <c r="O178" s="372"/>
      <c r="P178" s="372"/>
    </row>
    <row r="179" spans="1:16" s="465" customFormat="1" ht="15" customHeight="1">
      <c r="A179" s="40"/>
      <c r="B179" s="1839"/>
      <c r="C179" s="1839"/>
      <c r="D179" s="1839"/>
      <c r="E179" s="1839"/>
      <c r="F179" s="1839"/>
      <c r="G179" s="1839"/>
      <c r="H179" s="1839"/>
      <c r="I179" s="1839"/>
      <c r="J179" s="1839"/>
      <c r="K179" s="372"/>
      <c r="L179" s="372"/>
      <c r="M179" s="372"/>
      <c r="N179" s="372"/>
      <c r="O179" s="372"/>
      <c r="P179" s="372"/>
    </row>
    <row r="180" spans="1:16" s="465" customFormat="1" ht="15" customHeight="1">
      <c r="A180" s="6" t="s">
        <v>2624</v>
      </c>
      <c r="B180" s="1816" t="s">
        <v>1283</v>
      </c>
      <c r="C180" s="468"/>
      <c r="D180" s="468"/>
      <c r="E180" s="1864"/>
      <c r="F180" s="1864"/>
      <c r="G180" s="1864"/>
      <c r="H180" s="1864"/>
      <c r="I180" s="1864"/>
      <c r="J180" s="1864"/>
      <c r="K180" s="1864"/>
      <c r="L180" s="1864"/>
      <c r="M180" s="372"/>
      <c r="N180" s="372"/>
      <c r="O180" s="372"/>
      <c r="P180" s="372"/>
    </row>
    <row r="181" spans="1:16" s="465" customFormat="1" ht="15" customHeight="1">
      <c r="A181" s="6" t="s">
        <v>2625</v>
      </c>
      <c r="B181" s="1816" t="s">
        <v>1284</v>
      </c>
      <c r="C181" s="468"/>
      <c r="D181" s="468"/>
      <c r="E181" s="1864"/>
      <c r="F181" s="1864"/>
      <c r="G181" s="1864"/>
      <c r="H181" s="1864"/>
      <c r="I181" s="1864"/>
      <c r="J181" s="1864"/>
      <c r="K181" s="1864"/>
      <c r="L181" s="1864"/>
      <c r="M181" s="372"/>
      <c r="N181" s="372"/>
      <c r="O181" s="372"/>
      <c r="P181" s="372"/>
    </row>
    <row r="182" spans="1:16" s="465" customFormat="1" ht="15" customHeight="1">
      <c r="A182" s="6" t="s">
        <v>2626</v>
      </c>
      <c r="B182" s="1816" t="s">
        <v>1285</v>
      </c>
      <c r="C182" s="468"/>
      <c r="D182" s="468"/>
      <c r="E182" s="1864"/>
      <c r="F182" s="1864"/>
      <c r="G182" s="1864"/>
      <c r="H182" s="1864"/>
      <c r="I182" s="1864"/>
      <c r="J182" s="1864"/>
      <c r="K182" s="1864"/>
      <c r="L182" s="1864"/>
      <c r="M182" s="372"/>
      <c r="N182" s="372"/>
      <c r="O182" s="372"/>
      <c r="P182" s="372"/>
    </row>
    <row r="183" spans="1:16" s="465" customFormat="1" ht="15" customHeight="1">
      <c r="A183" s="6" t="s">
        <v>2627</v>
      </c>
      <c r="B183" s="1816" t="s">
        <v>1286</v>
      </c>
      <c r="C183" s="468"/>
      <c r="D183" s="468"/>
      <c r="E183" s="468"/>
      <c r="F183" s="1864"/>
      <c r="G183" s="1864"/>
      <c r="H183" s="1864"/>
      <c r="I183" s="1864"/>
      <c r="J183" s="1864"/>
      <c r="K183" s="1864"/>
      <c r="L183" s="1864"/>
      <c r="M183" s="372"/>
      <c r="N183" s="372"/>
      <c r="O183" s="372"/>
      <c r="P183" s="372"/>
    </row>
    <row r="184" spans="1:16" s="465" customFormat="1" ht="15" customHeight="1">
      <c r="A184" s="6" t="s">
        <v>2628</v>
      </c>
      <c r="B184" s="1816" t="s">
        <v>2570</v>
      </c>
      <c r="C184" s="468"/>
      <c r="D184" s="468"/>
      <c r="E184" s="468"/>
      <c r="F184" s="1864"/>
      <c r="G184" s="1864"/>
      <c r="H184" s="1864"/>
      <c r="I184" s="1864"/>
      <c r="J184" s="1864"/>
      <c r="K184" s="1864"/>
      <c r="L184" s="1864"/>
      <c r="M184" s="372"/>
      <c r="N184" s="372"/>
      <c r="O184" s="372"/>
      <c r="P184" s="372"/>
    </row>
    <row r="185" spans="1:16" s="465" customFormat="1" ht="15" customHeight="1">
      <c r="A185" s="6" t="s">
        <v>2629</v>
      </c>
      <c r="B185" s="1816" t="s">
        <v>2571</v>
      </c>
      <c r="C185" s="468"/>
      <c r="D185" s="468"/>
      <c r="E185" s="468"/>
      <c r="F185" s="1864"/>
      <c r="G185" s="1864"/>
      <c r="H185" s="1864"/>
      <c r="I185" s="1864"/>
      <c r="J185" s="1864"/>
      <c r="K185" s="1864"/>
      <c r="L185" s="1864"/>
      <c r="M185" s="372"/>
      <c r="N185" s="372"/>
      <c r="O185" s="372"/>
      <c r="P185" s="372"/>
    </row>
    <row r="186" spans="1:16" s="465" customFormat="1" ht="15" customHeight="1">
      <c r="A186" s="6" t="s">
        <v>2630</v>
      </c>
      <c r="B186" s="1816" t="s">
        <v>1287</v>
      </c>
      <c r="C186" s="468"/>
      <c r="D186" s="468"/>
      <c r="E186" s="468"/>
      <c r="F186" s="1864"/>
      <c r="G186" s="1864"/>
      <c r="H186" s="1864"/>
      <c r="I186" s="1864"/>
      <c r="J186" s="1864"/>
      <c r="K186" s="1864"/>
      <c r="L186" s="1864"/>
      <c r="M186" s="372"/>
      <c r="N186" s="372"/>
      <c r="O186" s="372"/>
      <c r="P186" s="372"/>
    </row>
    <row r="187" spans="1:16" s="465" customFormat="1" ht="15" customHeight="1">
      <c r="A187" s="6" t="s">
        <v>2631</v>
      </c>
      <c r="B187" s="1816" t="s">
        <v>2572</v>
      </c>
      <c r="C187" s="468"/>
      <c r="D187" s="468"/>
      <c r="E187" s="1845"/>
      <c r="F187" s="1864"/>
      <c r="G187" s="1864"/>
      <c r="H187" s="1864"/>
      <c r="I187" s="1864"/>
      <c r="J187" s="1864"/>
      <c r="K187" s="1864"/>
      <c r="L187" s="1864"/>
      <c r="M187" s="372"/>
      <c r="N187" s="372"/>
      <c r="O187" s="372"/>
      <c r="P187" s="372"/>
    </row>
    <row r="188" spans="1:16" s="465" customFormat="1" ht="15" customHeight="1">
      <c r="A188" s="6"/>
      <c r="B188" s="1866"/>
      <c r="C188" s="468"/>
      <c r="D188" s="468"/>
      <c r="E188" s="1845"/>
      <c r="F188" s="1864"/>
      <c r="G188" s="1864"/>
      <c r="H188" s="1864"/>
      <c r="I188" s="1864"/>
      <c r="J188" s="1864"/>
      <c r="K188" s="1864"/>
      <c r="L188" s="1864"/>
      <c r="M188" s="372"/>
      <c r="N188" s="372"/>
      <c r="O188" s="372"/>
      <c r="P188" s="372"/>
    </row>
    <row r="189" spans="1:16" s="1861" customFormat="1">
      <c r="A189" s="40" t="s">
        <v>2573</v>
      </c>
      <c r="B189" s="1894" t="s">
        <v>2632</v>
      </c>
      <c r="C189" s="1894"/>
      <c r="D189" s="1894"/>
      <c r="E189" s="1894"/>
      <c r="F189" s="1894"/>
      <c r="G189" s="1894"/>
      <c r="H189" s="1894"/>
      <c r="I189" s="1894"/>
      <c r="J189" s="1894"/>
      <c r="K189" s="372"/>
      <c r="L189" s="372"/>
      <c r="M189" s="372"/>
      <c r="N189" s="323"/>
      <c r="O189" s="323"/>
      <c r="P189" s="323"/>
    </row>
    <row r="190" spans="1:16" s="465" customFormat="1" ht="18">
      <c r="A190" s="1143"/>
      <c r="B190" s="359"/>
      <c r="C190" s="468"/>
      <c r="D190" s="468"/>
      <c r="E190" s="1845"/>
      <c r="F190" s="1864"/>
      <c r="G190" s="1864"/>
      <c r="H190" s="1864"/>
      <c r="I190" s="1864"/>
      <c r="J190" s="1864"/>
      <c r="K190" s="1864"/>
      <c r="L190" s="1864"/>
      <c r="M190" s="372"/>
      <c r="N190" s="1867"/>
      <c r="O190" s="1867"/>
      <c r="P190" s="1867"/>
    </row>
    <row r="191" spans="1:16" s="465" customFormat="1">
      <c r="A191" s="6" t="s">
        <v>2493</v>
      </c>
      <c r="B191" s="1816" t="s">
        <v>1820</v>
      </c>
      <c r="C191" s="1867"/>
      <c r="D191" s="1867"/>
      <c r="E191" s="1867"/>
      <c r="F191" s="1867"/>
      <c r="G191" s="1867"/>
      <c r="H191" s="1867"/>
      <c r="I191" s="1867"/>
      <c r="J191" s="1867"/>
      <c r="K191" s="1867"/>
      <c r="L191" s="1867"/>
      <c r="M191" s="1867"/>
      <c r="N191" s="1867"/>
      <c r="O191" s="1867"/>
      <c r="P191" s="1867"/>
    </row>
    <row r="192" spans="1:16" s="465" customFormat="1" ht="15" customHeight="1">
      <c r="A192" s="6"/>
      <c r="B192" s="1868"/>
      <c r="C192" s="1867"/>
      <c r="D192" s="1867"/>
      <c r="E192" s="1867"/>
      <c r="F192" s="468"/>
      <c r="G192" s="1867"/>
      <c r="H192" s="1867"/>
      <c r="I192" s="1867"/>
      <c r="J192" s="1867"/>
      <c r="K192" s="1867"/>
      <c r="L192" s="1867"/>
      <c r="M192" s="35"/>
      <c r="N192" s="35"/>
      <c r="O192" s="35"/>
      <c r="P192" s="35"/>
    </row>
    <row r="193" spans="1:16" s="465" customFormat="1" ht="18">
      <c r="A193" s="1143" t="s">
        <v>903</v>
      </c>
      <c r="B193" s="359" t="s">
        <v>1272</v>
      </c>
      <c r="C193" s="468"/>
      <c r="D193" s="468"/>
      <c r="E193" s="468"/>
      <c r="F193" s="1865"/>
      <c r="G193" s="1867"/>
      <c r="H193" s="1867"/>
      <c r="I193" s="1867"/>
      <c r="J193" s="1867"/>
      <c r="K193" s="1867"/>
      <c r="L193" s="1867"/>
      <c r="M193" s="35"/>
      <c r="N193" s="35"/>
      <c r="O193" s="35"/>
      <c r="P193" s="35"/>
    </row>
    <row r="194" spans="1:16" s="465" customFormat="1" ht="15" customHeight="1">
      <c r="B194" s="1865"/>
      <c r="C194" s="1865"/>
      <c r="D194" s="1865"/>
      <c r="E194" s="1865"/>
      <c r="F194" s="1865"/>
      <c r="G194" s="1867"/>
      <c r="H194" s="1867"/>
      <c r="I194" s="1867"/>
      <c r="J194" s="1867"/>
      <c r="K194" s="1867"/>
      <c r="L194" s="1867"/>
      <c r="M194" s="35"/>
      <c r="N194" s="35"/>
      <c r="O194" s="35"/>
      <c r="P194" s="35"/>
    </row>
    <row r="195" spans="1:16" s="465" customFormat="1" ht="15" customHeight="1">
      <c r="A195" s="40" t="s">
        <v>904</v>
      </c>
      <c r="B195" s="1894" t="s">
        <v>1273</v>
      </c>
      <c r="C195" s="1894"/>
      <c r="D195" s="1894"/>
      <c r="E195" s="1894"/>
      <c r="F195" s="1894"/>
      <c r="G195" s="1894"/>
      <c r="H195" s="1894"/>
      <c r="I195" s="1894"/>
      <c r="J195" s="1894"/>
      <c r="K195" s="1867"/>
      <c r="L195" s="1867"/>
      <c r="M195" s="35"/>
      <c r="N195" s="35"/>
      <c r="O195" s="35"/>
      <c r="P195" s="35"/>
    </row>
    <row r="196" spans="1:16" s="465" customFormat="1" ht="15" customHeight="1">
      <c r="A196" s="40"/>
      <c r="B196" s="1862"/>
      <c r="C196" s="1865"/>
      <c r="D196" s="1865"/>
      <c r="E196" s="1865"/>
      <c r="F196" s="401"/>
      <c r="G196" s="401"/>
      <c r="H196" s="401"/>
      <c r="I196" s="401"/>
      <c r="J196" s="401"/>
      <c r="K196" s="401"/>
      <c r="L196" s="1867"/>
      <c r="M196" s="35"/>
      <c r="N196" s="35"/>
      <c r="O196" s="35"/>
      <c r="P196" s="35"/>
    </row>
    <row r="197" spans="1:16" s="465" customFormat="1" ht="15" customHeight="1">
      <c r="A197" s="1142" t="s">
        <v>2399</v>
      </c>
      <c r="B197" s="1816" t="s">
        <v>2109</v>
      </c>
      <c r="C197" s="1831"/>
      <c r="D197" s="1831"/>
      <c r="E197" s="1831"/>
      <c r="F197" s="1831"/>
      <c r="G197" s="1831"/>
      <c r="H197" s="1831"/>
      <c r="I197" s="1831"/>
      <c r="J197" s="1831"/>
      <c r="K197" s="1831"/>
      <c r="L197" s="1831"/>
      <c r="M197" s="35"/>
      <c r="N197" s="35"/>
      <c r="O197" s="35"/>
      <c r="P197" s="35"/>
    </row>
    <row r="198" spans="1:16" s="465" customFormat="1" ht="15" customHeight="1">
      <c r="B198" s="1831"/>
      <c r="C198" s="1831"/>
      <c r="D198" s="1831"/>
      <c r="E198" s="1831"/>
      <c r="F198" s="1865"/>
      <c r="G198" s="1867"/>
      <c r="H198" s="1867"/>
      <c r="I198" s="1867"/>
      <c r="J198" s="1867"/>
      <c r="K198" s="1867"/>
      <c r="L198" s="1867"/>
      <c r="M198" s="35"/>
      <c r="N198" s="35"/>
      <c r="O198" s="35"/>
      <c r="P198" s="35"/>
    </row>
    <row r="199" spans="1:16" s="465" customFormat="1" ht="15" customHeight="1">
      <c r="A199" s="40" t="s">
        <v>2574</v>
      </c>
      <c r="B199" s="1894" t="s">
        <v>905</v>
      </c>
      <c r="C199" s="1894"/>
      <c r="D199" s="1894"/>
      <c r="E199" s="1894"/>
      <c r="F199" s="1894"/>
      <c r="G199" s="1894"/>
      <c r="H199" s="1894"/>
      <c r="I199" s="1894"/>
      <c r="J199" s="1894"/>
      <c r="K199" s="1867"/>
      <c r="L199" s="1867"/>
      <c r="M199" s="35"/>
      <c r="N199" s="35"/>
      <c r="O199" s="35"/>
      <c r="P199" s="35"/>
    </row>
    <row r="200" spans="1:16" s="465" customFormat="1" ht="15" customHeight="1">
      <c r="A200" s="40"/>
      <c r="B200" s="1862"/>
      <c r="C200" s="1865"/>
      <c r="D200" s="1865"/>
      <c r="E200" s="1865"/>
      <c r="F200" s="544"/>
      <c r="G200" s="544"/>
      <c r="H200" s="544"/>
      <c r="I200" s="1867"/>
      <c r="J200" s="1867"/>
      <c r="K200" s="1867"/>
      <c r="L200" s="1867"/>
      <c r="M200" s="35"/>
      <c r="N200" s="35"/>
      <c r="O200" s="35"/>
      <c r="P200" s="35"/>
    </row>
    <row r="201" spans="1:16" s="465" customFormat="1" ht="15" customHeight="1">
      <c r="A201" s="6" t="s">
        <v>2400</v>
      </c>
      <c r="B201" s="1816" t="s">
        <v>2110</v>
      </c>
      <c r="C201" s="1865"/>
      <c r="D201" s="1865"/>
      <c r="E201" s="1865"/>
      <c r="F201" s="1865"/>
      <c r="G201" s="1865"/>
      <c r="H201" s="1865"/>
      <c r="I201" s="1865"/>
      <c r="J201" s="1831"/>
      <c r="K201" s="1831"/>
      <c r="L201" s="1831"/>
      <c r="M201" s="35"/>
      <c r="N201" s="35"/>
      <c r="O201" s="35"/>
      <c r="P201" s="35"/>
    </row>
    <row r="202" spans="1:16" s="465" customFormat="1" ht="15" customHeight="1">
      <c r="A202" s="6" t="s">
        <v>2402</v>
      </c>
      <c r="B202" s="1816" t="s">
        <v>2111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</row>
    <row r="203" spans="1:16" s="465" customFormat="1" ht="15" customHeight="1">
      <c r="A203" s="6" t="s">
        <v>2403</v>
      </c>
      <c r="B203" s="1816" t="s">
        <v>2112</v>
      </c>
      <c r="C203" s="467"/>
      <c r="D203" s="467"/>
      <c r="E203" s="467"/>
      <c r="F203" s="467"/>
      <c r="G203" s="467"/>
      <c r="H203" s="467"/>
      <c r="I203" s="587"/>
      <c r="J203" s="260"/>
      <c r="K203" s="401"/>
      <c r="L203" s="1867"/>
      <c r="M203" s="35"/>
      <c r="N203" s="35"/>
      <c r="O203" s="35"/>
      <c r="P203" s="35"/>
    </row>
    <row r="204" spans="1:16" s="465" customFormat="1" ht="15" customHeight="1">
      <c r="A204" s="6" t="s">
        <v>2404</v>
      </c>
      <c r="B204" s="1816" t="s">
        <v>2113</v>
      </c>
      <c r="C204" s="467"/>
      <c r="D204" s="467"/>
      <c r="E204" s="467"/>
      <c r="F204" s="467"/>
      <c r="G204" s="467"/>
      <c r="H204" s="467"/>
      <c r="I204" s="467"/>
      <c r="J204" s="467"/>
      <c r="K204" s="467"/>
      <c r="L204" s="467"/>
      <c r="M204" s="35"/>
      <c r="N204" s="35"/>
      <c r="O204" s="35"/>
      <c r="P204" s="35"/>
    </row>
    <row r="205" spans="1:16" s="465" customFormat="1" ht="15" customHeight="1">
      <c r="A205" s="1865"/>
      <c r="B205" s="467"/>
      <c r="C205" s="586"/>
      <c r="D205" s="587"/>
      <c r="E205" s="587"/>
      <c r="F205" s="1865"/>
      <c r="G205" s="1867"/>
      <c r="H205" s="1867"/>
      <c r="I205" s="1867"/>
      <c r="J205" s="1867"/>
      <c r="K205" s="1867"/>
      <c r="L205" s="1867"/>
      <c r="M205" s="35"/>
      <c r="N205" s="35"/>
      <c r="O205" s="35"/>
      <c r="P205" s="35"/>
    </row>
    <row r="206" spans="1:16" s="465" customFormat="1" ht="15" customHeight="1">
      <c r="A206" s="40" t="s">
        <v>2575</v>
      </c>
      <c r="B206" s="1894" t="s">
        <v>966</v>
      </c>
      <c r="C206" s="1894"/>
      <c r="D206" s="1894"/>
      <c r="E206" s="1894"/>
      <c r="F206" s="1894"/>
      <c r="G206" s="1894"/>
      <c r="H206" s="1894"/>
      <c r="I206" s="1894"/>
      <c r="J206" s="1894"/>
      <c r="K206" s="1867"/>
      <c r="L206" s="1867"/>
      <c r="M206" s="35"/>
      <c r="N206" s="35"/>
      <c r="O206" s="35"/>
      <c r="P206" s="35"/>
    </row>
    <row r="207" spans="1:16" s="465" customFormat="1" ht="15" customHeight="1">
      <c r="A207" s="40"/>
      <c r="B207" s="1862"/>
      <c r="C207" s="1865"/>
      <c r="D207" s="1865"/>
      <c r="E207" s="1865"/>
      <c r="F207" s="401"/>
      <c r="G207" s="401"/>
      <c r="H207" s="401"/>
      <c r="I207" s="401"/>
      <c r="J207" s="401"/>
      <c r="K207" s="401"/>
      <c r="L207" s="401"/>
      <c r="M207" s="35"/>
      <c r="N207" s="35"/>
      <c r="O207" s="35"/>
      <c r="P207" s="35"/>
    </row>
    <row r="208" spans="1:16" s="465" customFormat="1" ht="15" customHeight="1">
      <c r="A208" s="6" t="s">
        <v>2405</v>
      </c>
      <c r="B208" s="1816" t="s">
        <v>2114</v>
      </c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35"/>
      <c r="O208" s="35"/>
      <c r="P208" s="35"/>
    </row>
    <row r="209" spans="1:16" s="465" customFormat="1" ht="15" customHeight="1">
      <c r="A209" s="6" t="s">
        <v>2406</v>
      </c>
      <c r="B209" s="1816" t="s">
        <v>2115</v>
      </c>
      <c r="C209" s="1821"/>
      <c r="D209" s="1821"/>
      <c r="E209" s="1821"/>
      <c r="F209" s="1821"/>
      <c r="G209" s="1821"/>
      <c r="H209" s="1821"/>
      <c r="I209" s="1821"/>
      <c r="J209" s="1867"/>
      <c r="K209" s="1867"/>
      <c r="L209" s="1867"/>
      <c r="M209" s="35"/>
      <c r="N209" s="35"/>
      <c r="O209" s="35"/>
      <c r="P209" s="35"/>
    </row>
    <row r="210" spans="1:16" s="465" customFormat="1" ht="15" customHeight="1">
      <c r="B210" s="1821"/>
      <c r="C210" s="1821"/>
      <c r="D210" s="1821"/>
      <c r="E210" s="1821"/>
      <c r="F210" s="1865"/>
      <c r="G210" s="1867"/>
      <c r="H210" s="1867"/>
      <c r="I210" s="1867"/>
      <c r="J210" s="1867"/>
      <c r="K210" s="1867"/>
      <c r="L210" s="1867"/>
      <c r="M210" s="35"/>
      <c r="N210" s="35"/>
      <c r="O210" s="35"/>
      <c r="P210" s="35"/>
    </row>
    <row r="211" spans="1:16" s="465" customFormat="1" ht="15" customHeight="1">
      <c r="A211" s="40" t="s">
        <v>2576</v>
      </c>
      <c r="B211" s="1894" t="s">
        <v>986</v>
      </c>
      <c r="C211" s="1894"/>
      <c r="D211" s="1894"/>
      <c r="E211" s="1894"/>
      <c r="F211" s="1894"/>
      <c r="G211" s="1894"/>
      <c r="H211" s="1894"/>
      <c r="I211" s="1894"/>
      <c r="J211" s="1894"/>
      <c r="K211" s="1867"/>
      <c r="L211" s="1867"/>
      <c r="M211" s="35"/>
      <c r="N211" s="35"/>
      <c r="O211" s="35"/>
      <c r="P211" s="35"/>
    </row>
    <row r="212" spans="1:16" s="401" customFormat="1" ht="15" customHeight="1">
      <c r="A212" s="40"/>
      <c r="B212" s="1862"/>
      <c r="C212" s="1865"/>
      <c r="D212" s="1865"/>
      <c r="E212" s="1865"/>
      <c r="F212" s="1869"/>
      <c r="G212" s="1869"/>
      <c r="H212" s="1869"/>
      <c r="I212" s="1869"/>
      <c r="J212" s="1869"/>
      <c r="K212" s="1869"/>
      <c r="L212" s="1869"/>
      <c r="M212" s="35"/>
      <c r="N212" s="35"/>
      <c r="O212" s="35"/>
      <c r="P212" s="35"/>
    </row>
    <row r="213" spans="1:16" s="465" customFormat="1" ht="15" customHeight="1">
      <c r="A213" s="6" t="s">
        <v>2407</v>
      </c>
      <c r="B213" s="1816" t="s">
        <v>1271</v>
      </c>
      <c r="C213" s="1870"/>
      <c r="D213" s="1870"/>
      <c r="E213" s="1870"/>
      <c r="F213" s="1870"/>
      <c r="G213" s="1870"/>
      <c r="H213" s="1870"/>
      <c r="I213" s="1870"/>
      <c r="J213" s="1870"/>
      <c r="K213" s="1870"/>
      <c r="L213" s="1870"/>
      <c r="M213" s="1870"/>
      <c r="N213" s="1870"/>
      <c r="O213" s="1870"/>
      <c r="P213" s="35"/>
    </row>
    <row r="214" spans="1:16" s="465" customFormat="1" ht="15" customHeight="1">
      <c r="A214" s="401"/>
      <c r="B214" s="401"/>
      <c r="C214" s="1870"/>
      <c r="D214" s="1870"/>
      <c r="E214" s="1870"/>
      <c r="F214" s="1865"/>
      <c r="G214" s="1867"/>
      <c r="H214" s="1867"/>
      <c r="I214" s="1867"/>
      <c r="J214" s="1867"/>
      <c r="K214" s="1867"/>
      <c r="L214" s="1867"/>
      <c r="M214" s="35"/>
      <c r="N214" s="35"/>
      <c r="O214" s="35"/>
      <c r="P214" s="35"/>
    </row>
    <row r="215" spans="1:16" s="465" customFormat="1" ht="15" customHeight="1">
      <c r="A215" s="40" t="s">
        <v>2577</v>
      </c>
      <c r="B215" s="1894" t="s">
        <v>997</v>
      </c>
      <c r="C215" s="1894"/>
      <c r="D215" s="1894"/>
      <c r="E215" s="1894"/>
      <c r="F215" s="1894"/>
      <c r="G215" s="1894"/>
      <c r="H215" s="1894"/>
      <c r="I215" s="1894"/>
      <c r="J215" s="1894"/>
      <c r="K215" s="1867"/>
      <c r="L215" s="1867"/>
      <c r="M215" s="35"/>
      <c r="N215" s="35"/>
      <c r="O215" s="35"/>
      <c r="P215" s="35"/>
    </row>
    <row r="216" spans="1:16" s="465" customFormat="1" ht="15" customHeight="1">
      <c r="A216" s="40"/>
      <c r="B216" s="1862"/>
      <c r="C216" s="1865"/>
      <c r="D216" s="1865"/>
      <c r="E216" s="1865"/>
      <c r="F216" s="1831"/>
      <c r="G216" s="401"/>
      <c r="H216" s="401"/>
      <c r="I216" s="401"/>
      <c r="J216" s="401"/>
      <c r="K216" s="1867"/>
      <c r="L216" s="1867"/>
      <c r="M216" s="35"/>
      <c r="N216" s="35"/>
      <c r="O216" s="35"/>
      <c r="P216" s="35"/>
    </row>
    <row r="217" spans="1:16" s="465" customFormat="1">
      <c r="A217" s="6" t="s">
        <v>2408</v>
      </c>
      <c r="B217" s="1816" t="s">
        <v>2116</v>
      </c>
      <c r="C217" s="1831"/>
      <c r="D217" s="1831"/>
      <c r="E217" s="1831"/>
      <c r="F217" s="1831"/>
      <c r="G217" s="1831"/>
      <c r="H217" s="1831"/>
      <c r="I217" s="1831"/>
      <c r="J217" s="1831"/>
      <c r="K217" s="1831"/>
      <c r="L217" s="1867"/>
      <c r="M217" s="35"/>
      <c r="N217" s="35"/>
      <c r="O217" s="35"/>
      <c r="P217" s="35"/>
    </row>
    <row r="218" spans="1:16" s="465" customFormat="1" ht="15" customHeight="1">
      <c r="A218" s="6"/>
      <c r="B218" s="6"/>
      <c r="C218" s="1831"/>
      <c r="D218" s="1831"/>
      <c r="E218" s="1831"/>
      <c r="F218" s="1831"/>
      <c r="G218" s="401"/>
      <c r="H218" s="401"/>
      <c r="I218" s="401"/>
      <c r="J218" s="401"/>
      <c r="K218" s="1867"/>
      <c r="L218" s="1867"/>
      <c r="M218" s="35"/>
      <c r="N218" s="35"/>
      <c r="O218" s="35"/>
      <c r="P218" s="35"/>
    </row>
    <row r="219" spans="1:16" s="465" customFormat="1" ht="18">
      <c r="A219" s="1143" t="s">
        <v>1026</v>
      </c>
      <c r="B219" s="359" t="s">
        <v>1027</v>
      </c>
      <c r="C219" s="1831"/>
      <c r="D219" s="1831"/>
      <c r="E219" s="1831"/>
      <c r="F219" s="1831"/>
      <c r="G219" s="401"/>
      <c r="H219" s="401"/>
      <c r="I219" s="401"/>
      <c r="J219" s="401"/>
      <c r="K219" s="1867"/>
      <c r="L219" s="1867"/>
      <c r="M219" s="35"/>
      <c r="N219" s="35"/>
      <c r="O219" s="35"/>
      <c r="P219" s="35"/>
    </row>
    <row r="220" spans="1:16" s="465" customFormat="1" ht="15" customHeight="1">
      <c r="A220" s="6"/>
      <c r="B220" s="6"/>
      <c r="C220" s="1831"/>
      <c r="D220" s="1831"/>
      <c r="E220" s="1831"/>
      <c r="F220" s="1831"/>
      <c r="G220" s="401"/>
      <c r="H220" s="401"/>
      <c r="I220" s="401"/>
      <c r="J220" s="401"/>
      <c r="K220" s="1867"/>
      <c r="L220" s="1867"/>
      <c r="M220" s="35"/>
      <c r="N220" s="35"/>
      <c r="O220" s="35"/>
      <c r="P220" s="35"/>
    </row>
    <row r="221" spans="1:16" s="465" customFormat="1" ht="15" customHeight="1">
      <c r="A221" s="40" t="s">
        <v>1028</v>
      </c>
      <c r="B221" s="1894" t="s">
        <v>1649</v>
      </c>
      <c r="C221" s="1894"/>
      <c r="D221" s="1894"/>
      <c r="E221" s="1894"/>
      <c r="F221" s="1894"/>
      <c r="G221" s="1894"/>
      <c r="H221" s="1894"/>
      <c r="I221" s="1894"/>
      <c r="J221" s="1894"/>
      <c r="K221" s="1867"/>
      <c r="L221" s="1867"/>
      <c r="M221" s="35"/>
      <c r="N221" s="1871"/>
      <c r="O221" s="35"/>
      <c r="P221" s="35"/>
    </row>
    <row r="222" spans="1:16" s="465" customFormat="1" ht="15" customHeight="1">
      <c r="A222" s="6"/>
      <c r="B222" s="6"/>
      <c r="C222" s="1831"/>
      <c r="D222" s="1831"/>
      <c r="E222" s="1831"/>
      <c r="F222" s="1872"/>
      <c r="G222" s="1871"/>
      <c r="H222" s="1871"/>
      <c r="I222" s="1871"/>
      <c r="J222" s="1871"/>
      <c r="K222" s="1871"/>
      <c r="L222" s="1871"/>
      <c r="M222" s="1871"/>
      <c r="N222" s="1146"/>
      <c r="O222" s="35"/>
      <c r="P222" s="35"/>
    </row>
    <row r="223" spans="1:16" s="465" customFormat="1" ht="15" customHeight="1">
      <c r="A223" s="6" t="s">
        <v>2409</v>
      </c>
      <c r="B223" s="1816" t="s">
        <v>2117</v>
      </c>
      <c r="C223" s="1873"/>
      <c r="D223" s="1873"/>
      <c r="E223" s="1873"/>
      <c r="F223" s="1873"/>
      <c r="G223" s="1874"/>
      <c r="H223" s="1146"/>
      <c r="I223" s="1146"/>
      <c r="J223" s="1146"/>
      <c r="K223" s="1146"/>
      <c r="L223" s="1146"/>
      <c r="M223" s="1146"/>
      <c r="N223" s="1875"/>
      <c r="O223" s="35"/>
      <c r="P223" s="35"/>
    </row>
    <row r="224" spans="1:16" s="465" customFormat="1" ht="15" customHeight="1">
      <c r="A224" s="6" t="s">
        <v>2578</v>
      </c>
      <c r="B224" s="1816" t="s">
        <v>1639</v>
      </c>
      <c r="C224" s="1876"/>
      <c r="D224" s="1876"/>
      <c r="H224" s="401"/>
      <c r="I224" s="401"/>
      <c r="J224" s="1875"/>
      <c r="K224" s="1875"/>
      <c r="L224" s="1875"/>
      <c r="M224" s="1875"/>
      <c r="N224" s="1875"/>
      <c r="O224" s="35"/>
      <c r="P224" s="35"/>
    </row>
    <row r="225" spans="1:16" s="401" customFormat="1" ht="15" customHeight="1">
      <c r="A225" s="6" t="s">
        <v>2579</v>
      </c>
      <c r="B225" s="1816" t="s">
        <v>1631</v>
      </c>
      <c r="C225" s="1877"/>
      <c r="D225" s="1877"/>
      <c r="E225" s="1877"/>
      <c r="F225" s="1877"/>
      <c r="G225" s="1877"/>
      <c r="H225" s="465"/>
      <c r="I225" s="465"/>
      <c r="J225" s="465"/>
      <c r="K225" s="1875"/>
      <c r="L225" s="1875"/>
      <c r="M225" s="1875"/>
      <c r="N225" s="35"/>
      <c r="O225" s="35"/>
      <c r="P225" s="35"/>
    </row>
    <row r="226" spans="1:16" s="465" customFormat="1" ht="15" customHeight="1">
      <c r="A226" s="6" t="s">
        <v>2420</v>
      </c>
      <c r="B226" s="1816" t="s">
        <v>1633</v>
      </c>
      <c r="C226" s="1859"/>
      <c r="D226" s="1859"/>
      <c r="E226" s="1859"/>
      <c r="F226" s="1859"/>
      <c r="G226" s="1859"/>
      <c r="H226" s="1859"/>
      <c r="I226" s="1859"/>
      <c r="J226" s="1859"/>
      <c r="K226" s="1867"/>
      <c r="L226" s="1867"/>
      <c r="M226" s="35"/>
      <c r="N226" s="35"/>
      <c r="O226" s="35"/>
      <c r="P226" s="35"/>
    </row>
    <row r="227" spans="1:16" s="465" customFormat="1" ht="15" customHeight="1">
      <c r="A227" s="401"/>
      <c r="B227" s="401"/>
      <c r="C227" s="1872"/>
      <c r="D227" s="1872"/>
      <c r="E227" s="1872"/>
      <c r="F227" s="1831"/>
      <c r="G227" s="401"/>
      <c r="H227" s="401"/>
      <c r="I227" s="401"/>
      <c r="J227" s="401"/>
      <c r="K227" s="1867"/>
      <c r="L227" s="1867"/>
      <c r="M227" s="35"/>
      <c r="N227" s="35"/>
      <c r="O227" s="35"/>
      <c r="P227" s="35"/>
    </row>
    <row r="228" spans="1:16" s="465" customFormat="1" ht="15" customHeight="1">
      <c r="A228" s="40" t="s">
        <v>1060</v>
      </c>
      <c r="B228" s="1894" t="s">
        <v>1650</v>
      </c>
      <c r="C228" s="1894"/>
      <c r="D228" s="1894"/>
      <c r="E228" s="1894"/>
      <c r="F228" s="1894"/>
      <c r="G228" s="1894"/>
      <c r="H228" s="1894"/>
      <c r="I228" s="1894"/>
      <c r="J228" s="1894"/>
      <c r="K228" s="1867"/>
      <c r="L228" s="1867"/>
      <c r="M228" s="35"/>
      <c r="N228" s="1146"/>
      <c r="O228" s="1146"/>
      <c r="P228" s="1146"/>
    </row>
    <row r="229" spans="1:16" s="465" customFormat="1" ht="15" customHeight="1">
      <c r="A229" s="6"/>
      <c r="B229" s="6"/>
      <c r="C229" s="1831"/>
      <c r="D229" s="1831"/>
      <c r="E229" s="1831"/>
      <c r="F229" s="1146"/>
      <c r="G229" s="1146"/>
      <c r="H229" s="1146"/>
      <c r="I229" s="1146"/>
      <c r="J229" s="1146"/>
      <c r="K229" s="1146"/>
      <c r="L229" s="1146"/>
      <c r="M229" s="1146"/>
      <c r="N229" s="35"/>
      <c r="O229" s="35"/>
      <c r="P229" s="35"/>
    </row>
    <row r="230" spans="1:16" s="465" customFormat="1" ht="15" customHeight="1">
      <c r="A230" s="6" t="s">
        <v>1061</v>
      </c>
      <c r="B230" s="1816" t="s">
        <v>1637</v>
      </c>
      <c r="C230" s="1146"/>
      <c r="D230" s="1146"/>
      <c r="E230" s="1146"/>
      <c r="F230" s="1146"/>
      <c r="G230" s="1146"/>
      <c r="H230" s="1146"/>
      <c r="I230" s="1146"/>
      <c r="J230" s="1146"/>
      <c r="K230" s="1146"/>
      <c r="L230" s="1146"/>
      <c r="M230" s="1146"/>
      <c r="N230" s="1146"/>
      <c r="O230" s="1146"/>
      <c r="P230" s="1146"/>
    </row>
    <row r="231" spans="1:16" s="465" customFormat="1" ht="15" customHeight="1">
      <c r="A231" s="6" t="s">
        <v>2423</v>
      </c>
      <c r="B231" s="1816" t="s">
        <v>1638</v>
      </c>
      <c r="C231" s="1878"/>
      <c r="D231" s="1878"/>
      <c r="E231" s="1878"/>
      <c r="F231" s="1878"/>
      <c r="G231" s="1878"/>
      <c r="H231" s="1878"/>
      <c r="I231" s="401"/>
      <c r="J231" s="401"/>
      <c r="K231" s="1867"/>
      <c r="L231" s="1867"/>
      <c r="M231" s="35"/>
      <c r="N231" s="35"/>
      <c r="O231" s="35"/>
      <c r="P231" s="35"/>
    </row>
    <row r="232" spans="1:16" s="465" customFormat="1" ht="15" customHeight="1">
      <c r="A232" s="6" t="s">
        <v>2580</v>
      </c>
      <c r="B232" s="1816" t="s">
        <v>1288</v>
      </c>
      <c r="C232" s="1879"/>
      <c r="D232" s="1879"/>
      <c r="E232" s="1879"/>
      <c r="F232" s="1879"/>
      <c r="G232" s="1879"/>
      <c r="H232" s="1860"/>
      <c r="I232" s="1860"/>
      <c r="J232" s="1860"/>
      <c r="K232" s="1867"/>
      <c r="L232" s="1867"/>
      <c r="M232" s="35"/>
      <c r="N232" s="35"/>
      <c r="O232" s="35"/>
      <c r="P232" s="35"/>
    </row>
    <row r="233" spans="1:16" s="465" customFormat="1" ht="15" customHeight="1">
      <c r="A233" s="6" t="s">
        <v>1642</v>
      </c>
      <c r="B233" s="1816" t="s">
        <v>1644</v>
      </c>
      <c r="C233" s="1860"/>
      <c r="D233" s="1860"/>
      <c r="E233" s="1860"/>
      <c r="F233" s="1860"/>
      <c r="G233" s="1860"/>
      <c r="H233" s="1860"/>
      <c r="I233" s="1860"/>
      <c r="J233" s="1860"/>
      <c r="K233" s="1867"/>
      <c r="L233" s="1867"/>
      <c r="M233" s="35"/>
      <c r="N233" s="35"/>
      <c r="O233" s="35"/>
      <c r="P233" s="35"/>
    </row>
    <row r="234" spans="1:16" s="465" customFormat="1" ht="15" customHeight="1">
      <c r="A234" s="6" t="s">
        <v>2425</v>
      </c>
      <c r="B234" s="1816" t="s">
        <v>1648</v>
      </c>
      <c r="C234" s="1877"/>
      <c r="D234" s="1877"/>
      <c r="E234" s="1877"/>
      <c r="F234" s="1877"/>
      <c r="G234" s="1877"/>
      <c r="H234" s="1860"/>
      <c r="I234" s="1860"/>
      <c r="J234" s="1860"/>
      <c r="K234" s="1867"/>
      <c r="L234" s="1867"/>
      <c r="M234" s="35"/>
      <c r="N234" s="35"/>
      <c r="O234" s="35"/>
      <c r="P234" s="35"/>
    </row>
    <row r="235" spans="1:16" s="465" customFormat="1" ht="15" customHeight="1">
      <c r="A235" s="6"/>
      <c r="B235" s="1868"/>
      <c r="C235" s="1877"/>
      <c r="D235" s="1877"/>
      <c r="E235" s="1877"/>
      <c r="F235" s="1880"/>
      <c r="G235" s="1880"/>
      <c r="H235" s="1880"/>
      <c r="I235" s="1860"/>
      <c r="J235" s="1860"/>
      <c r="K235" s="1867"/>
      <c r="L235" s="1867"/>
      <c r="M235" s="35"/>
      <c r="N235" s="35"/>
      <c r="O235" s="35"/>
      <c r="P235" s="35"/>
    </row>
    <row r="236" spans="1:16" s="465" customFormat="1" ht="15" customHeight="1">
      <c r="A236" s="40" t="s">
        <v>1082</v>
      </c>
      <c r="B236" s="1894" t="s">
        <v>1651</v>
      </c>
      <c r="C236" s="1894"/>
      <c r="D236" s="1894"/>
      <c r="E236" s="1894"/>
      <c r="F236" s="1894"/>
      <c r="G236" s="1894"/>
      <c r="H236" s="1894"/>
      <c r="I236" s="1894"/>
      <c r="J236" s="1894"/>
      <c r="K236" s="1867"/>
      <c r="L236" s="1867"/>
      <c r="M236" s="35"/>
      <c r="N236" s="35"/>
      <c r="O236" s="35"/>
      <c r="P236" s="35"/>
    </row>
    <row r="237" spans="1:16" s="465" customFormat="1" ht="15" customHeight="1">
      <c r="A237" s="6"/>
      <c r="B237" s="1868"/>
      <c r="C237" s="1877"/>
      <c r="D237" s="1877"/>
      <c r="E237" s="1877"/>
      <c r="F237" s="1877"/>
      <c r="G237" s="1877"/>
      <c r="H237" s="1860"/>
      <c r="I237" s="1860"/>
      <c r="J237" s="1860"/>
      <c r="K237" s="1867"/>
      <c r="L237" s="1867"/>
      <c r="M237" s="35"/>
      <c r="N237" s="35"/>
      <c r="O237" s="35"/>
      <c r="P237" s="35"/>
    </row>
    <row r="238" spans="1:16" s="465" customFormat="1" ht="15" customHeight="1">
      <c r="A238" s="6" t="s">
        <v>1652</v>
      </c>
      <c r="B238" s="1816" t="s">
        <v>1655</v>
      </c>
      <c r="C238" s="1876"/>
      <c r="D238" s="1876"/>
      <c r="E238" s="1877"/>
      <c r="F238" s="1877"/>
      <c r="G238" s="1877"/>
      <c r="H238" s="1860"/>
      <c r="I238" s="1860"/>
      <c r="J238" s="1860"/>
      <c r="K238" s="1867"/>
      <c r="L238" s="1867"/>
      <c r="M238" s="35"/>
      <c r="N238" s="35"/>
      <c r="O238" s="35"/>
      <c r="P238" s="35"/>
    </row>
    <row r="239" spans="1:16" s="465" customFormat="1" ht="15" customHeight="1">
      <c r="A239" s="6" t="s">
        <v>1653</v>
      </c>
      <c r="B239" s="1816" t="s">
        <v>1657</v>
      </c>
      <c r="C239" s="1881"/>
      <c r="D239" s="1881"/>
      <c r="E239" s="1877"/>
      <c r="F239" s="1882"/>
      <c r="G239" s="1882"/>
      <c r="H239" s="1882"/>
      <c r="I239" s="1882"/>
      <c r="J239" s="1882"/>
      <c r="K239" s="1867"/>
      <c r="L239" s="1867"/>
      <c r="M239" s="35"/>
      <c r="N239" s="35"/>
      <c r="O239" s="35"/>
      <c r="P239" s="35"/>
    </row>
    <row r="240" spans="1:16" s="465" customFormat="1" ht="15" customHeight="1">
      <c r="A240" s="6" t="s">
        <v>2427</v>
      </c>
      <c r="B240" s="1816" t="s">
        <v>1659</v>
      </c>
      <c r="C240" s="1882"/>
      <c r="D240" s="1882"/>
      <c r="E240" s="1882"/>
      <c r="F240" s="1882"/>
      <c r="G240" s="1882"/>
      <c r="H240" s="1882"/>
      <c r="I240" s="1882"/>
      <c r="J240" s="1882"/>
      <c r="K240" s="1867"/>
      <c r="L240" s="1867"/>
      <c r="M240" s="35"/>
      <c r="N240" s="35"/>
      <c r="O240" s="35"/>
      <c r="P240" s="35"/>
    </row>
    <row r="241" spans="1:16" s="465" customFormat="1" ht="15" customHeight="1">
      <c r="A241" s="6"/>
      <c r="B241" s="1868"/>
      <c r="C241" s="1882"/>
      <c r="D241" s="1882"/>
      <c r="E241" s="1882"/>
      <c r="F241" s="1880"/>
      <c r="G241" s="1859"/>
      <c r="H241" s="1859"/>
      <c r="I241" s="1882"/>
      <c r="J241" s="1882"/>
      <c r="K241" s="1867"/>
      <c r="L241" s="1867"/>
      <c r="M241" s="35"/>
      <c r="N241" s="35"/>
      <c r="O241" s="35"/>
      <c r="P241" s="35"/>
    </row>
    <row r="242" spans="1:16" s="465" customFormat="1" ht="15" customHeight="1">
      <c r="A242" s="40" t="s">
        <v>1122</v>
      </c>
      <c r="B242" s="1894" t="s">
        <v>1663</v>
      </c>
      <c r="C242" s="1894"/>
      <c r="D242" s="1894"/>
      <c r="E242" s="1894"/>
      <c r="F242" s="1894"/>
      <c r="G242" s="1894"/>
      <c r="H242" s="1894"/>
      <c r="I242" s="1894"/>
      <c r="J242" s="1894"/>
      <c r="K242" s="1867"/>
      <c r="L242" s="1867"/>
      <c r="M242" s="35"/>
      <c r="N242" s="35"/>
      <c r="O242" s="35"/>
      <c r="P242" s="35"/>
    </row>
    <row r="243" spans="1:16" s="465" customFormat="1" ht="15" customHeight="1">
      <c r="A243" s="6"/>
      <c r="B243" s="1868"/>
      <c r="C243" s="1882"/>
      <c r="D243" s="1882"/>
      <c r="E243" s="1882"/>
      <c r="F243" s="1883"/>
      <c r="G243" s="1883"/>
      <c r="H243" s="1883"/>
      <c r="I243" s="1883"/>
      <c r="J243" s="1883"/>
      <c r="K243" s="1867"/>
      <c r="L243" s="1867"/>
      <c r="M243" s="35"/>
      <c r="N243" s="35"/>
      <c r="O243" s="35"/>
      <c r="P243" s="35"/>
    </row>
    <row r="244" spans="1:16" s="465" customFormat="1" ht="15" customHeight="1">
      <c r="A244" s="6" t="s">
        <v>2430</v>
      </c>
      <c r="B244" s="1816" t="s">
        <v>1664</v>
      </c>
      <c r="C244" s="1883"/>
      <c r="D244" s="1883"/>
      <c r="E244" s="1883"/>
      <c r="F244" s="1883"/>
      <c r="G244" s="1883"/>
      <c r="H244" s="1883"/>
      <c r="I244" s="1883"/>
      <c r="J244" s="1883"/>
      <c r="K244" s="1867"/>
      <c r="L244" s="1867"/>
      <c r="M244" s="35"/>
      <c r="N244" s="35"/>
      <c r="O244" s="35"/>
      <c r="P244" s="35"/>
    </row>
    <row r="245" spans="1:16" s="465" customFormat="1" ht="15" customHeight="1">
      <c r="A245" s="6" t="s">
        <v>2431</v>
      </c>
      <c r="B245" s="1816" t="s">
        <v>1666</v>
      </c>
      <c r="C245" s="1876"/>
      <c r="D245" s="1882"/>
      <c r="E245" s="1882"/>
      <c r="F245" s="1884"/>
      <c r="G245" s="1884"/>
      <c r="H245" s="1884"/>
      <c r="I245" s="1860"/>
      <c r="J245" s="1860"/>
      <c r="K245" s="1867"/>
      <c r="L245" s="1867"/>
      <c r="M245" s="35"/>
      <c r="N245" s="35"/>
      <c r="O245" s="35"/>
      <c r="P245" s="35"/>
    </row>
    <row r="246" spans="1:16" s="465" customFormat="1" ht="15" customHeight="1">
      <c r="A246" s="6" t="s">
        <v>2432</v>
      </c>
      <c r="B246" s="1816" t="s">
        <v>1667</v>
      </c>
      <c r="C246" s="1884"/>
      <c r="D246" s="1884"/>
      <c r="E246" s="1884"/>
      <c r="F246" s="1884"/>
      <c r="G246" s="1884"/>
      <c r="H246" s="1884"/>
      <c r="I246" s="1860"/>
      <c r="J246" s="1860"/>
      <c r="K246" s="1867"/>
      <c r="L246" s="1867"/>
      <c r="M246" s="35"/>
      <c r="N246" s="35"/>
      <c r="O246" s="35"/>
      <c r="P246" s="35"/>
    </row>
    <row r="247" spans="1:16" s="465" customFormat="1" ht="15" customHeight="1">
      <c r="A247" s="6"/>
      <c r="B247" s="1868"/>
      <c r="C247" s="1884"/>
      <c r="D247" s="1884"/>
      <c r="E247" s="1886"/>
      <c r="F247" s="1880"/>
      <c r="G247" s="1880"/>
      <c r="H247" s="1886"/>
      <c r="I247" s="1860"/>
      <c r="J247" s="1860"/>
      <c r="K247" s="1867"/>
      <c r="L247" s="1867"/>
      <c r="M247" s="35"/>
      <c r="N247" s="35"/>
      <c r="O247" s="35"/>
      <c r="P247" s="35"/>
    </row>
    <row r="248" spans="1:16" s="465" customFormat="1" ht="15" customHeight="1">
      <c r="A248" s="40" t="s">
        <v>1677</v>
      </c>
      <c r="B248" s="1894" t="s">
        <v>1678</v>
      </c>
      <c r="C248" s="1894"/>
      <c r="D248" s="1894"/>
      <c r="E248" s="1894"/>
      <c r="F248" s="1894"/>
      <c r="G248" s="1894"/>
      <c r="H248" s="1894"/>
      <c r="I248" s="1894"/>
      <c r="J248" s="1894"/>
      <c r="K248" s="1867"/>
      <c r="L248" s="1867"/>
      <c r="M248" s="35"/>
      <c r="N248" s="35"/>
      <c r="O248" s="35"/>
      <c r="P248" s="35"/>
    </row>
    <row r="249" spans="1:16" s="465" customFormat="1" ht="15" customHeight="1">
      <c r="A249" s="40"/>
      <c r="B249" s="1880"/>
      <c r="C249" s="1880"/>
      <c r="D249" s="1880"/>
      <c r="E249" s="1880"/>
      <c r="F249" s="1886"/>
      <c r="G249" s="1886"/>
      <c r="H249" s="1886"/>
      <c r="I249" s="1860"/>
      <c r="J249" s="1860"/>
      <c r="K249" s="1867"/>
      <c r="L249" s="1867"/>
      <c r="M249" s="35"/>
      <c r="N249" s="35"/>
      <c r="O249" s="35"/>
      <c r="P249" s="35"/>
    </row>
    <row r="250" spans="1:16" s="465" customFormat="1" ht="15" customHeight="1">
      <c r="A250" s="6" t="s">
        <v>1679</v>
      </c>
      <c r="B250" s="1816" t="s">
        <v>1680</v>
      </c>
      <c r="C250" s="1885"/>
      <c r="D250" s="1884"/>
      <c r="E250" s="1886"/>
      <c r="F250" s="1886"/>
      <c r="G250" s="1886"/>
      <c r="H250" s="1886"/>
      <c r="I250" s="1860"/>
      <c r="J250" s="1860"/>
      <c r="K250" s="1867"/>
      <c r="L250" s="1867"/>
      <c r="M250" s="35"/>
      <c r="N250" s="35"/>
      <c r="O250" s="35"/>
      <c r="P250" s="35"/>
    </row>
    <row r="251" spans="1:16" s="465" customFormat="1" ht="15" customHeight="1">
      <c r="A251" s="6" t="s">
        <v>2581</v>
      </c>
      <c r="B251" s="1816" t="s">
        <v>2118</v>
      </c>
      <c r="C251" s="1885"/>
      <c r="D251" s="1884"/>
      <c r="E251" s="1886"/>
      <c r="F251" s="1886"/>
      <c r="G251" s="1886"/>
      <c r="H251" s="1886"/>
      <c r="I251" s="1860"/>
      <c r="J251" s="1860"/>
      <c r="K251" s="1867"/>
      <c r="L251" s="1867"/>
      <c r="M251" s="35"/>
      <c r="N251" s="35"/>
      <c r="O251" s="35"/>
      <c r="P251" s="35"/>
    </row>
    <row r="252" spans="1:16" s="465" customFormat="1" ht="15" customHeight="1">
      <c r="A252" s="6" t="s">
        <v>2435</v>
      </c>
      <c r="B252" s="1816" t="s">
        <v>2633</v>
      </c>
      <c r="C252" s="1887"/>
      <c r="D252" s="1887"/>
      <c r="E252" s="1886"/>
      <c r="F252" s="1886"/>
      <c r="G252" s="1886"/>
      <c r="H252" s="1886"/>
      <c r="I252" s="1860"/>
      <c r="J252" s="1860"/>
      <c r="K252" s="1867"/>
      <c r="L252" s="1867"/>
      <c r="M252" s="35"/>
      <c r="N252" s="35"/>
      <c r="O252" s="35"/>
      <c r="P252" s="35"/>
    </row>
    <row r="253" spans="1:16" s="465" customFormat="1" ht="15" customHeight="1">
      <c r="A253" s="6"/>
      <c r="B253" s="1884"/>
      <c r="C253" s="1884"/>
      <c r="D253" s="1884"/>
      <c r="E253" s="1886"/>
      <c r="F253" s="1865"/>
      <c r="G253" s="1867"/>
      <c r="H253" s="1867"/>
      <c r="I253" s="1867"/>
      <c r="J253" s="1867"/>
      <c r="K253" s="1867"/>
      <c r="L253" s="1867"/>
      <c r="M253" s="35"/>
      <c r="N253" s="35"/>
      <c r="O253" s="35"/>
      <c r="P253" s="35"/>
    </row>
    <row r="254" spans="1:16" s="465" customFormat="1" ht="18">
      <c r="A254" s="1143" t="s">
        <v>1264</v>
      </c>
      <c r="B254" s="359" t="s">
        <v>1265</v>
      </c>
      <c r="C254" s="1865"/>
      <c r="D254" s="1865"/>
      <c r="E254" s="1865"/>
      <c r="F254" s="1865"/>
      <c r="G254" s="1867"/>
      <c r="H254" s="1867"/>
      <c r="I254" s="1867"/>
      <c r="J254" s="1867"/>
      <c r="K254" s="1867"/>
      <c r="L254" s="1867"/>
      <c r="M254" s="35"/>
    </row>
    <row r="255" spans="1:16" s="465" customFormat="1">
      <c r="B255" s="1885"/>
      <c r="C255" s="1865"/>
      <c r="D255" s="1865"/>
      <c r="E255" s="1865"/>
    </row>
    <row r="256" spans="1:16" s="465" customFormat="1">
      <c r="A256" s="35" t="s">
        <v>403</v>
      </c>
      <c r="B256" s="1894" t="s">
        <v>402</v>
      </c>
      <c r="C256" s="1894"/>
      <c r="D256" s="1894"/>
      <c r="E256" s="1894"/>
      <c r="F256" s="1894"/>
      <c r="G256" s="1894"/>
      <c r="H256" s="1894"/>
      <c r="I256" s="1894"/>
      <c r="J256" s="1894"/>
    </row>
    <row r="257" spans="1:21" s="465" customFormat="1">
      <c r="A257" s="35"/>
      <c r="B257" s="1888"/>
    </row>
    <row r="258" spans="1:21" s="465" customFormat="1">
      <c r="A258" s="6" t="s">
        <v>356</v>
      </c>
      <c r="B258" s="1816" t="s">
        <v>2583</v>
      </c>
      <c r="C258" s="467"/>
      <c r="D258" s="467"/>
      <c r="E258" s="467"/>
      <c r="F258" s="467"/>
      <c r="G258" s="467"/>
      <c r="H258" s="467"/>
      <c r="I258" s="467"/>
    </row>
    <row r="259" spans="1:21" s="465" customFormat="1" ht="15" customHeight="1">
      <c r="A259" s="6" t="s">
        <v>404</v>
      </c>
      <c r="B259" s="1816" t="s">
        <v>2584</v>
      </c>
      <c r="C259" s="1829"/>
      <c r="D259" s="1829"/>
      <c r="E259" s="1829"/>
      <c r="F259" s="1829"/>
      <c r="G259" s="1829"/>
      <c r="H259" s="1829"/>
      <c r="I259" s="1829"/>
      <c r="J259" s="1829"/>
      <c r="K259" s="1829"/>
    </row>
    <row r="260" spans="1:21" s="465" customFormat="1">
      <c r="A260" s="35"/>
      <c r="B260" s="6"/>
    </row>
    <row r="261" spans="1:21" s="465" customFormat="1">
      <c r="A261" s="35" t="s">
        <v>1140</v>
      </c>
      <c r="B261" s="1894" t="s">
        <v>437</v>
      </c>
      <c r="C261" s="1894"/>
      <c r="D261" s="1894"/>
      <c r="E261" s="1894"/>
      <c r="F261" s="1894"/>
      <c r="G261" s="1894"/>
      <c r="H261" s="1894"/>
      <c r="I261" s="1894"/>
      <c r="J261" s="1894"/>
    </row>
    <row r="262" spans="1:21" s="465" customFormat="1">
      <c r="A262" s="35"/>
      <c r="B262" s="1888"/>
    </row>
    <row r="263" spans="1:21" s="465" customFormat="1" ht="15" customHeight="1">
      <c r="A263" s="6" t="s">
        <v>1141</v>
      </c>
      <c r="B263" s="1816" t="s">
        <v>2585</v>
      </c>
      <c r="C263" s="1830"/>
      <c r="D263" s="1830"/>
      <c r="E263" s="1830"/>
      <c r="F263" s="1830"/>
      <c r="G263" s="1830"/>
      <c r="H263" s="1830"/>
      <c r="I263" s="1830"/>
      <c r="J263" s="1830"/>
      <c r="K263" s="1830"/>
      <c r="L263" s="1830"/>
    </row>
    <row r="264" spans="1:21" s="465" customFormat="1" ht="15" customHeight="1">
      <c r="A264" s="6" t="s">
        <v>2436</v>
      </c>
      <c r="B264" s="1816" t="s">
        <v>2586</v>
      </c>
      <c r="C264" s="1830"/>
      <c r="D264" s="1830"/>
      <c r="E264" s="1830"/>
      <c r="F264" s="1830"/>
      <c r="G264" s="1830"/>
      <c r="H264" s="1830"/>
      <c r="I264" s="1830"/>
      <c r="J264" s="1830"/>
      <c r="K264" s="1830"/>
      <c r="L264" s="1830"/>
      <c r="M264" s="1830"/>
      <c r="N264" s="1830"/>
      <c r="O264" s="1830"/>
      <c r="P264" s="1830"/>
      <c r="Q264" s="1830"/>
      <c r="R264" s="1830"/>
    </row>
    <row r="265" spans="1:21" s="465" customFormat="1">
      <c r="A265" s="6" t="s">
        <v>1142</v>
      </c>
      <c r="B265" s="1816" t="s">
        <v>2587</v>
      </c>
      <c r="C265" s="467"/>
      <c r="D265" s="467"/>
      <c r="E265" s="467"/>
      <c r="F265" s="467"/>
      <c r="G265" s="467"/>
      <c r="H265" s="467"/>
      <c r="I265" s="467"/>
      <c r="J265" s="467"/>
      <c r="K265" s="467"/>
      <c r="L265" s="467"/>
      <c r="M265" s="467"/>
      <c r="N265" s="467"/>
      <c r="O265" s="467"/>
      <c r="P265" s="467"/>
      <c r="Q265" s="467"/>
      <c r="R265" s="467"/>
      <c r="S265" s="467"/>
      <c r="T265" s="467"/>
      <c r="U265" s="467"/>
    </row>
    <row r="266" spans="1:21" s="401" customFormat="1">
      <c r="A266" s="465"/>
      <c r="B266" s="6"/>
      <c r="C266" s="465"/>
      <c r="D266" s="465"/>
      <c r="E266" s="465"/>
      <c r="F266" s="465"/>
      <c r="G266" s="465"/>
      <c r="H266" s="465"/>
      <c r="I266" s="465"/>
      <c r="J266" s="465"/>
      <c r="K266" s="465"/>
      <c r="L266" s="465"/>
      <c r="M266" s="465"/>
    </row>
    <row r="267" spans="1:21" s="465" customFormat="1">
      <c r="A267" s="35" t="s">
        <v>438</v>
      </c>
      <c r="B267" s="1894" t="s">
        <v>485</v>
      </c>
      <c r="C267" s="1894"/>
      <c r="D267" s="1894"/>
      <c r="E267" s="1894"/>
      <c r="F267" s="1894"/>
      <c r="G267" s="1894"/>
      <c r="H267" s="1894"/>
      <c r="I267" s="1894"/>
      <c r="J267" s="1894"/>
      <c r="K267" s="401"/>
      <c r="L267" s="401"/>
      <c r="M267" s="401"/>
    </row>
    <row r="268" spans="1:21" s="465" customFormat="1">
      <c r="A268" s="35"/>
      <c r="B268" s="401"/>
      <c r="C268" s="401"/>
      <c r="D268" s="401"/>
      <c r="E268" s="401"/>
    </row>
    <row r="269" spans="1:21" s="465" customFormat="1">
      <c r="A269" s="6" t="s">
        <v>418</v>
      </c>
      <c r="B269" s="1816" t="s">
        <v>2119</v>
      </c>
      <c r="C269" s="467"/>
      <c r="D269" s="467"/>
      <c r="E269" s="467"/>
      <c r="F269" s="467"/>
      <c r="G269" s="467"/>
      <c r="H269" s="467"/>
      <c r="I269" s="467"/>
      <c r="J269" s="467"/>
      <c r="K269" s="467"/>
    </row>
    <row r="270" spans="1:21" s="465" customFormat="1">
      <c r="A270" s="6" t="s">
        <v>439</v>
      </c>
      <c r="B270" s="1816" t="s">
        <v>2120</v>
      </c>
      <c r="C270" s="467"/>
      <c r="D270" s="467"/>
      <c r="E270" s="467"/>
      <c r="F270" s="467"/>
      <c r="G270" s="467"/>
      <c r="H270" s="467"/>
      <c r="I270" s="467"/>
      <c r="J270" s="467"/>
      <c r="K270" s="467"/>
    </row>
    <row r="271" spans="1:21" s="465" customFormat="1" ht="15" customHeight="1">
      <c r="A271" s="6" t="s">
        <v>445</v>
      </c>
      <c r="B271" s="1816" t="s">
        <v>2121</v>
      </c>
      <c r="C271" s="467"/>
      <c r="D271" s="467"/>
      <c r="E271" s="467"/>
      <c r="F271" s="467"/>
      <c r="G271" s="467"/>
      <c r="H271" s="467"/>
      <c r="I271" s="467"/>
      <c r="J271" s="467"/>
      <c r="K271" s="467"/>
    </row>
    <row r="272" spans="1:21" s="465" customFormat="1" ht="15" customHeight="1">
      <c r="A272" s="6" t="s">
        <v>2437</v>
      </c>
      <c r="B272" s="1816" t="s">
        <v>2122</v>
      </c>
      <c r="C272" s="1830"/>
      <c r="D272" s="1830"/>
      <c r="E272" s="1830"/>
      <c r="F272" s="1830"/>
      <c r="G272" s="1830"/>
    </row>
    <row r="273" spans="1:14" s="465" customFormat="1" ht="15" customHeight="1">
      <c r="A273" s="6" t="s">
        <v>2438</v>
      </c>
      <c r="B273" s="1816" t="s">
        <v>2123</v>
      </c>
      <c r="C273" s="1829"/>
      <c r="D273" s="1829"/>
      <c r="E273" s="1829"/>
      <c r="F273" s="1829"/>
      <c r="G273" s="1829"/>
    </row>
    <row r="274" spans="1:14" s="465" customFormat="1" ht="15" customHeight="1">
      <c r="A274" s="6" t="s">
        <v>2439</v>
      </c>
      <c r="B274" s="1816" t="s">
        <v>2124</v>
      </c>
      <c r="C274" s="1829"/>
      <c r="D274" s="1829"/>
      <c r="E274" s="1829"/>
      <c r="F274" s="1829"/>
      <c r="G274" s="1829"/>
    </row>
    <row r="275" spans="1:14" s="465" customFormat="1" ht="15" customHeight="1">
      <c r="A275" s="6" t="s">
        <v>2440</v>
      </c>
      <c r="B275" s="1816" t="s">
        <v>2125</v>
      </c>
      <c r="C275" s="1830"/>
      <c r="D275" s="1830"/>
      <c r="E275" s="1830"/>
      <c r="F275" s="1830"/>
    </row>
    <row r="276" spans="1:14" s="1890" customFormat="1" ht="15" customHeight="1">
      <c r="A276" s="6" t="s">
        <v>2441</v>
      </c>
      <c r="B276" s="1816" t="s">
        <v>2126</v>
      </c>
      <c r="C276" s="1830"/>
      <c r="D276" s="1830"/>
      <c r="E276" s="1830"/>
      <c r="F276" s="1830"/>
      <c r="G276" s="1889"/>
      <c r="H276" s="1889"/>
      <c r="I276" s="1889"/>
      <c r="J276" s="1889"/>
      <c r="K276" s="1889"/>
      <c r="L276" s="1889"/>
      <c r="M276" s="1889"/>
    </row>
    <row r="277" spans="1:14" s="465" customFormat="1" ht="15" customHeight="1">
      <c r="A277" s="6" t="s">
        <v>2442</v>
      </c>
      <c r="B277" s="1816" t="s">
        <v>2127</v>
      </c>
      <c r="C277" s="1830"/>
      <c r="D277" s="1830"/>
      <c r="E277" s="1830"/>
      <c r="F277" s="1830"/>
      <c r="G277" s="1861"/>
      <c r="H277" s="1861"/>
      <c r="I277" s="1861"/>
      <c r="J277" s="1861"/>
      <c r="K277" s="1861"/>
      <c r="L277" s="1861"/>
      <c r="M277" s="1861"/>
    </row>
    <row r="278" spans="1:14" s="465" customFormat="1">
      <c r="A278" s="1861"/>
      <c r="B278" s="467"/>
      <c r="C278" s="467"/>
      <c r="D278" s="467"/>
      <c r="E278" s="467"/>
    </row>
    <row r="279" spans="1:14" s="465" customFormat="1">
      <c r="A279" s="35" t="s">
        <v>1143</v>
      </c>
      <c r="B279" s="1894" t="s">
        <v>1274</v>
      </c>
      <c r="C279" s="1894"/>
      <c r="D279" s="1894"/>
      <c r="E279" s="1894"/>
      <c r="F279" s="1894"/>
      <c r="G279" s="1894"/>
      <c r="H279" s="1894"/>
      <c r="I279" s="1894"/>
      <c r="J279" s="1894"/>
    </row>
    <row r="280" spans="1:14" s="465" customFormat="1" ht="15" customHeight="1">
      <c r="A280" s="6"/>
      <c r="B280" s="401"/>
      <c r="F280" s="1865"/>
      <c r="G280" s="1865"/>
    </row>
    <row r="281" spans="1:14" s="465" customFormat="1" ht="15" customHeight="1">
      <c r="A281" s="6" t="s">
        <v>1144</v>
      </c>
      <c r="B281" s="1816" t="s">
        <v>2588</v>
      </c>
      <c r="C281" s="372"/>
      <c r="D281" s="372"/>
      <c r="E281" s="372"/>
      <c r="F281" s="372"/>
      <c r="G281" s="1891"/>
    </row>
    <row r="282" spans="1:14" s="465" customFormat="1" ht="15" customHeight="1">
      <c r="A282" s="6" t="s">
        <v>1153</v>
      </c>
      <c r="B282" s="1816" t="s">
        <v>2589</v>
      </c>
      <c r="C282" s="372"/>
      <c r="D282" s="372"/>
      <c r="E282" s="372"/>
      <c r="F282" s="372"/>
      <c r="G282" s="1865"/>
    </row>
    <row r="283" spans="1:14" s="465" customFormat="1" ht="15" customHeight="1">
      <c r="A283" s="6" t="s">
        <v>1154</v>
      </c>
      <c r="B283" s="1816" t="s">
        <v>2590</v>
      </c>
      <c r="C283" s="372"/>
      <c r="D283" s="372"/>
      <c r="E283" s="372"/>
      <c r="F283" s="372"/>
      <c r="G283" s="1892"/>
      <c r="H283" s="1193"/>
      <c r="I283" s="1193"/>
    </row>
    <row r="284" spans="1:14" s="465" customFormat="1" ht="15" customHeight="1">
      <c r="A284" s="6" t="s">
        <v>1161</v>
      </c>
      <c r="B284" s="1816" t="s">
        <v>2591</v>
      </c>
      <c r="C284" s="1893"/>
      <c r="D284" s="1893"/>
      <c r="E284" s="1893"/>
      <c r="F284" s="1893"/>
      <c r="G284" s="1893"/>
      <c r="H284" s="1893"/>
      <c r="I284" s="1893"/>
      <c r="J284" s="1893"/>
    </row>
    <row r="285" spans="1:14" s="465" customFormat="1" ht="15" customHeight="1">
      <c r="A285" s="6" t="s">
        <v>2445</v>
      </c>
      <c r="B285" s="1816" t="s">
        <v>2592</v>
      </c>
      <c r="C285" s="1893"/>
      <c r="D285" s="1893"/>
      <c r="E285" s="1893"/>
      <c r="F285" s="1893"/>
      <c r="G285" s="1865"/>
      <c r="H285" s="874"/>
      <c r="I285" s="874"/>
      <c r="J285" s="874"/>
      <c r="K285" s="874"/>
      <c r="M285" s="874"/>
    </row>
    <row r="286" spans="1:14" s="465" customFormat="1" ht="15" customHeight="1">
      <c r="A286" s="6" t="s">
        <v>2446</v>
      </c>
      <c r="B286" s="1816" t="s">
        <v>2593</v>
      </c>
      <c r="C286" s="1860"/>
      <c r="D286" s="1860"/>
      <c r="E286" s="1860"/>
      <c r="F286" s="1860"/>
      <c r="G286" s="1860"/>
      <c r="H286" s="1860"/>
      <c r="I286" s="1860"/>
      <c r="J286" s="1860"/>
      <c r="K286" s="1860"/>
      <c r="L286" s="1860"/>
      <c r="M286" s="1860"/>
      <c r="N286" s="1860"/>
    </row>
    <row r="287" spans="1:14" s="465" customFormat="1" ht="15" customHeight="1">
      <c r="A287" s="6" t="s">
        <v>2447</v>
      </c>
      <c r="B287" s="1816" t="s">
        <v>2594</v>
      </c>
      <c r="C287" s="372"/>
      <c r="D287" s="372"/>
      <c r="E287" s="372"/>
      <c r="F287" s="372"/>
      <c r="G287" s="372"/>
      <c r="H287" s="372"/>
      <c r="I287" s="372"/>
      <c r="J287" s="372"/>
      <c r="K287" s="372"/>
      <c r="L287" s="372"/>
    </row>
    <row r="288" spans="1:14" s="465" customFormat="1" ht="15" customHeight="1">
      <c r="B288" s="1865"/>
      <c r="C288" s="1865"/>
      <c r="D288" s="1865"/>
      <c r="E288" s="1865"/>
      <c r="F288" s="1860"/>
      <c r="G288" s="1860"/>
      <c r="H288" s="1860"/>
      <c r="I288" s="1860"/>
      <c r="J288" s="1860"/>
    </row>
    <row r="289" spans="1:26" s="465" customFormat="1">
      <c r="A289" s="35" t="s">
        <v>1181</v>
      </c>
      <c r="B289" s="1894" t="s">
        <v>1182</v>
      </c>
      <c r="C289" s="1894"/>
      <c r="D289" s="1894"/>
      <c r="E289" s="1894"/>
      <c r="F289" s="1894"/>
      <c r="G289" s="1894"/>
      <c r="H289" s="1894"/>
      <c r="I289" s="1894"/>
      <c r="J289" s="1894"/>
    </row>
    <row r="290" spans="1:26" s="465" customFormat="1" ht="15" customHeight="1">
      <c r="A290" s="35"/>
      <c r="B290" s="35"/>
      <c r="C290" s="1860"/>
      <c r="D290" s="1860"/>
      <c r="E290" s="1860"/>
      <c r="F290" s="1865"/>
    </row>
    <row r="291" spans="1:26" s="465" customFormat="1" ht="15" customHeight="1">
      <c r="A291" s="6" t="s">
        <v>1183</v>
      </c>
      <c r="B291" s="1816" t="s">
        <v>2595</v>
      </c>
      <c r="C291" s="1865"/>
      <c r="D291" s="1865"/>
      <c r="E291" s="1865"/>
      <c r="F291" s="1865"/>
    </row>
    <row r="292" spans="1:26" s="465" customFormat="1" ht="15" customHeight="1">
      <c r="A292" s="6" t="s">
        <v>1188</v>
      </c>
      <c r="B292" s="1816" t="s">
        <v>2596</v>
      </c>
      <c r="C292" s="1865"/>
      <c r="D292" s="1865"/>
      <c r="E292" s="1865"/>
      <c r="F292" s="1865"/>
    </row>
    <row r="293" spans="1:26" s="465" customFormat="1" ht="15" customHeight="1">
      <c r="A293" s="6" t="s">
        <v>2448</v>
      </c>
      <c r="B293" s="1816" t="s">
        <v>2597</v>
      </c>
      <c r="C293" s="1865"/>
      <c r="D293" s="1865"/>
      <c r="E293" s="1865"/>
      <c r="F293" s="1865"/>
    </row>
    <row r="294" spans="1:26" s="465" customFormat="1" ht="15" customHeight="1">
      <c r="A294" s="6" t="s">
        <v>2449</v>
      </c>
      <c r="B294" s="1816" t="s">
        <v>2598</v>
      </c>
      <c r="C294" s="1865"/>
      <c r="D294" s="1865"/>
      <c r="E294" s="1865"/>
      <c r="F294" s="1865"/>
    </row>
    <row r="295" spans="1:26" s="465" customFormat="1" ht="15" customHeight="1">
      <c r="A295" s="6" t="s">
        <v>2450</v>
      </c>
      <c r="B295" s="1816" t="s">
        <v>2599</v>
      </c>
      <c r="C295" s="1865"/>
      <c r="D295" s="1865"/>
      <c r="E295" s="1865"/>
      <c r="F295" s="1865"/>
    </row>
    <row r="296" spans="1:26" s="465" customFormat="1" ht="15" customHeight="1">
      <c r="A296" s="6" t="s">
        <v>2451</v>
      </c>
      <c r="B296" s="1816" t="s">
        <v>2600</v>
      </c>
      <c r="C296" s="1865"/>
      <c r="D296" s="1865"/>
      <c r="E296" s="1865"/>
      <c r="F296" s="1865"/>
    </row>
    <row r="297" spans="1:26" s="465" customFormat="1" ht="15" customHeight="1">
      <c r="A297" s="6" t="s">
        <v>2452</v>
      </c>
      <c r="B297" s="1816" t="s">
        <v>2601</v>
      </c>
      <c r="C297" s="1865"/>
      <c r="D297" s="1865"/>
      <c r="E297" s="1865"/>
      <c r="F297" s="1865"/>
    </row>
    <row r="298" spans="1:26" s="465" customFormat="1" ht="15" customHeight="1">
      <c r="A298" s="6" t="s">
        <v>2453</v>
      </c>
      <c r="B298" s="1816" t="s">
        <v>2601</v>
      </c>
      <c r="C298" s="1865"/>
      <c r="D298" s="1865"/>
      <c r="E298" s="1865"/>
      <c r="F298" s="1865"/>
    </row>
    <row r="299" spans="1:26" s="465" customFormat="1" ht="15" customHeight="1">
      <c r="A299" s="6" t="s">
        <v>2454</v>
      </c>
      <c r="B299" s="1816" t="s">
        <v>2602</v>
      </c>
      <c r="C299" s="1865"/>
      <c r="D299" s="1865"/>
      <c r="E299" s="1865"/>
      <c r="F299" s="1865"/>
    </row>
    <row r="300" spans="1:26" s="465" customFormat="1">
      <c r="A300" s="6" t="s">
        <v>2455</v>
      </c>
      <c r="B300" s="1816" t="s">
        <v>2603</v>
      </c>
      <c r="C300" s="1865"/>
      <c r="D300" s="1865"/>
      <c r="E300" s="1865"/>
      <c r="F300" s="1865"/>
    </row>
    <row r="301" spans="1:26" s="401" customFormat="1">
      <c r="A301" s="465"/>
      <c r="B301" s="1865"/>
      <c r="C301" s="1865"/>
      <c r="D301" s="1865"/>
      <c r="E301" s="1865"/>
      <c r="F301" s="465"/>
      <c r="G301" s="465"/>
      <c r="H301" s="465"/>
      <c r="I301" s="465"/>
      <c r="J301" s="465"/>
      <c r="K301" s="465"/>
      <c r="L301" s="465"/>
      <c r="M301" s="465"/>
    </row>
    <row r="302" spans="1:26" s="465" customFormat="1">
      <c r="A302" s="35" t="s">
        <v>2582</v>
      </c>
      <c r="B302" s="1894" t="s">
        <v>1260</v>
      </c>
      <c r="C302" s="1894"/>
      <c r="D302" s="1894"/>
      <c r="E302" s="1894"/>
      <c r="F302" s="1894"/>
      <c r="G302" s="1894"/>
      <c r="H302" s="1894"/>
      <c r="I302" s="1894"/>
      <c r="J302" s="1894"/>
      <c r="K302" s="401"/>
      <c r="L302" s="401"/>
      <c r="M302" s="401"/>
    </row>
    <row r="303" spans="1:26" s="465" customFormat="1">
      <c r="A303" s="401"/>
      <c r="B303" s="401"/>
      <c r="C303" s="401"/>
      <c r="D303" s="401"/>
      <c r="E303" s="401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s="465" customFormat="1">
      <c r="A304" s="6" t="s">
        <v>2456</v>
      </c>
      <c r="B304" s="1816" t="s">
        <v>1289</v>
      </c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13" s="465" customFormat="1">
      <c r="A305" s="6" t="s">
        <v>2457</v>
      </c>
      <c r="B305" s="1816" t="s">
        <v>1263</v>
      </c>
      <c r="C305" s="106"/>
      <c r="D305" s="106"/>
      <c r="E305" s="106"/>
      <c r="F305" s="35"/>
      <c r="G305" s="35"/>
      <c r="H305" s="35"/>
      <c r="I305" s="35"/>
      <c r="J305" s="35"/>
      <c r="K305" s="35"/>
      <c r="L305" s="35"/>
      <c r="M305" s="35"/>
    </row>
  </sheetData>
  <mergeCells count="35">
    <mergeCell ref="B46:J46"/>
    <mergeCell ref="B35:J35"/>
    <mergeCell ref="B40:J40"/>
    <mergeCell ref="B87:J87"/>
    <mergeCell ref="B97:J97"/>
    <mergeCell ref="B79:J79"/>
    <mergeCell ref="B73:J73"/>
    <mergeCell ref="B64:J64"/>
    <mergeCell ref="B145:J145"/>
    <mergeCell ref="B150:J150"/>
    <mergeCell ref="B137:J137"/>
    <mergeCell ref="B126:J126"/>
    <mergeCell ref="B107:J107"/>
    <mergeCell ref="B165:J165"/>
    <mergeCell ref="B155:J155"/>
    <mergeCell ref="B159:J159"/>
    <mergeCell ref="B178:J178"/>
    <mergeCell ref="B172:J172"/>
    <mergeCell ref="B189:J189"/>
    <mergeCell ref="B248:J248"/>
    <mergeCell ref="B256:J256"/>
    <mergeCell ref="B206:J206"/>
    <mergeCell ref="B211:J211"/>
    <mergeCell ref="B215:J215"/>
    <mergeCell ref="B221:J221"/>
    <mergeCell ref="B228:J228"/>
    <mergeCell ref="B236:J236"/>
    <mergeCell ref="B242:J242"/>
    <mergeCell ref="B195:J195"/>
    <mergeCell ref="B199:J199"/>
    <mergeCell ref="B302:J302"/>
    <mergeCell ref="B289:J289"/>
    <mergeCell ref="B279:J279"/>
    <mergeCell ref="B267:J267"/>
    <mergeCell ref="B261:J261"/>
  </mergeCells>
  <hyperlinks>
    <hyperlink ref="B6" location="'1.1.1 (2010-2011) '!A3" display="Proyección de la población según provincia por grupos etarios, año 2010"/>
    <hyperlink ref="B12" location="'1.1.2'!A1" display="Proyección población según grupos etarios por sexo a nivel nacional, periodo 2010 - 2020"/>
    <hyperlink ref="B13" location="'1.1.3'!A3" display="Proyección población según grupos etarios por sexo a nivel urbano, periodo 2010 - 2020  "/>
    <hyperlink ref="B14" location="'1.1.4'!A3" display="Proyección población según grupos etarios por sexo a nivel rural, periodo 2010 - 2020"/>
    <hyperlink ref="B15" location="'1.1.5 '!A3" display="Proyección de principales indicadores demográficos a nivel nacional y provincial, periodo 2010 - 2020"/>
    <hyperlink ref="B16" location="'1.1.6'!A3" display="Tasa global de fecundidad según provincia período 2010 - 2020 (tasa por 1000)"/>
    <hyperlink ref="B17" location="'1.1.7 '!A3" display="Esperanza de vida por sexo a nivel provincial, periodo 2010 - 2020"/>
    <hyperlink ref="B21" location="'1.2.1 '!A3" display="Nacimientos y tasa de natalidad, periodo 2000 - 2014"/>
    <hyperlink ref="B22" location="'1.2.2'!A3" display="Tasa especifica de nacimientos de adolescentes a nivel nacional, periodo 2000-2014"/>
    <hyperlink ref="B23" location="'1.2.3'!A3" display="Porcentaje de nacimientos, según asistencia de personal médico en el parto a nivel nacional, periodo 2000-2014"/>
    <hyperlink ref="B27" location="'1.3.1'!A3" display="Mortalidad general, femenina, masculina, infantil y materna, periodo 2000 - 2014 "/>
    <hyperlink ref="B28" location="'1.3.2'!A3" display="Principales causas  de mortalidad general año 2014"/>
    <hyperlink ref="B29" location="'1.3.3'!A3" display="Número de muertes fetales a nivel nacional, periodo 2000 - 2014 "/>
    <hyperlink ref="B30" location="'1.3.4'!A3" display="Principales causas de mortalidad masculina año 2014"/>
    <hyperlink ref="B31" location="'1.3.5'!A3" display="Principales causas de mortalidad femenina año 2014"/>
    <hyperlink ref="B32" location="'1.3.6'!A3" display="Principales causas de mortalidad infantil  ecuador 2014"/>
    <hyperlink ref="B33" location="'1.3.7'!A3" display="Principales causas de muerte materna ecuador 2014"/>
    <hyperlink ref="B37" location="'1.4.1'!A3" display="Entradas y salidas del país de ecuatorianos y extranjeros, periodo 2000 - 2014"/>
    <hyperlink ref="B38" location="'1.4.2'!A3" display="Entrada, salida y saldo bruto migratorio, periodo 2000-2014"/>
    <hyperlink ref="B42" location="'1.5.1 '!A3" display="Matrimonios y divorcios a nivel nacional, periodo 2000 - 2014"/>
    <hyperlink ref="B48" location="'2.1.1 '!A3" display="Estructura de la población total y de la población en edad de trabajar a nivel nacional, periodo 2007 - 2014 "/>
    <hyperlink ref="B49" location="'2.1.2 '!A3" display="Estructura de la población total y de la población en edad de trabajar a nivel urbana, periodo 2007 - 2014 "/>
    <hyperlink ref="B50" location="'2.1.3'!A3" display="Estructura de la población total y de la población en edad de trabajar a nivel rural, periodo 2007 - 2014"/>
    <hyperlink ref="B51" location="'2.1.4'!A3" display="Estructura de la población económicamente activa nacional, periodo 2007 - 2014 "/>
    <hyperlink ref="B52" location="'2.1.5'!A3" display="Estructura de la población económicamente activa urbana, periodo 2007 - 2014 "/>
    <hyperlink ref="B53" location="'2.1.6'!A3" display="Estructura de la población económicamente activa rural, periodo 2007 - 2014 "/>
    <hyperlink ref="B54" location="'2.1.7'!A3" display="Clasificación de la población empleada nacional según características del empleo, periodo 2007 - 2014 "/>
    <hyperlink ref="B55" location="'2.1.8'!A3" display="Clasificación de la población empleada urbana según características del empleo, periodo 2007 - 2014 "/>
    <hyperlink ref="B56" location="'2.1.9'!A3" display="Clasificación de la población empleada rural según características del empleo, periodo 2007 - 2014 "/>
    <hyperlink ref="B57" location="'2.1.10'!A3" display="Clasificación de la población empleada nacional según rama de actividad, periodo 2007 - 2014 "/>
    <hyperlink ref="B58" location="'2.1.11'!A3" display="Clasificación de la población empleada urbana según rama de actividad, periodo 2007 - 2014 "/>
    <hyperlink ref="B59" location="'2.1.12'!A3" display="Clasificación de la población empleada rural según rama de actividad, periodo 2007 - 2014 "/>
    <hyperlink ref="B60" location="'2.1.13'!A3" display="Clasificación de la población empleada nacional según tipo de contrato y tiempo de trabajo, periodo 2007 - 2014 "/>
    <hyperlink ref="B61" location="'2.1.14'!A3" display="Clasificación de la población empleada urbana según tipo de contrato y tiempo de trabajo, periodo 2007 - 2014 "/>
    <hyperlink ref="B62" location="'2.1.15'!A3" display="Clasificación de la población empleada rural según tipo de contrato y tiempo de trabajo, periodo 2007 - 2014 "/>
    <hyperlink ref="B66" location="'2.2.1'!A3" display="Ingreso laboral promedio de la población empleada nacional, periodo 2007 - 2014 "/>
    <hyperlink ref="B67" location="'2.2.2'!A3" display="Ingreso laboral promedio de la población empleada urbana, periodo 2007 - 2014 "/>
    <hyperlink ref="B68" location="'2.2.3'!A3" display="Ingreso laboral promedio de la población empleada rural, periodo 2007 - 2014 "/>
    <hyperlink ref="B69" location="'2.2.4'!A3" display="Ingreso laboral por hora promedio de la población empleada nacional, periodo 2007 - 2014 "/>
    <hyperlink ref="B70" location="'2.2.5'!A3" display="Ingreso laboral por hora promedio de la población empleada urbana, periodo 2007 - 2014 "/>
    <hyperlink ref="B71" location="'2.2.6'!A3" display="Ingreso laboral por hora promedio de la población empleada rural, periodo 2007 - 2014 "/>
    <hyperlink ref="B75" location="'2.3.1'!A3" display="Promedio de horas trabajadas de la población empleada nacional, periodo 2007 - 2014 "/>
    <hyperlink ref="B76" location="'2.3.2'!A3" display="Promedio de horas trabajadas de la población empleada urbana, periodo 2007 - 2014 "/>
    <hyperlink ref="B77" location="'2.3.3'!A3" display="Promedio de horas trabajadas de la población empleada rural, periodo 2007 - 2014 "/>
    <hyperlink ref="B81" location="'2.4.1'!A3" display="Tasa de trabajo infantil a nivel nacional, periodo 2007 - 2014 "/>
    <hyperlink ref="B82" location="'2.4.2'!A3" display="Tasa de trabajo infantil a nivel urbano, periodo 2007 - 2014"/>
    <hyperlink ref="B83" location="'2.4.3 '!A3" display="Tasa de trabajo infantil a nivel rural, periodo 2007 - 2014"/>
    <hyperlink ref="B89" location="'3.1.1'!A3" display="Tasa neta de matrícula por nivel de educación, periodo 2007 - 2014 "/>
    <hyperlink ref="B90" location="'3.1.2'!A3" display="Tasa neta de asistencia a nivel nacional, período 2007 - 2014"/>
    <hyperlink ref="B91" location="'3.1.3'!A3" display="Tasa neta de asistencia a nivel urbano, periodo 2007 - 2014 "/>
    <hyperlink ref="B92" location="'3.1.4'!A3" display="Tasa neta de asistencia a nivel rural, periodo 2007 - 2014 "/>
    <hyperlink ref="B93" location="'3.1.5'!A3" display="Analfabetismo por grupos de edad a nivel nacional, periodo 2007 - 2014 "/>
    <hyperlink ref="B94" location="'3.1.6'!A3" display="Analfabetismo por grupos de edad a nivel urbano, periodo 2007 - 2014 "/>
    <hyperlink ref="B95" location="'3.1.7'!A3" display="Analfabetismo por grupos de edad a nivel rural, periodo 2007 - 2014"/>
    <hyperlink ref="B99" location="'3.2.1 '!A3" display="Camas y egresos hospitalarios, periodo 2000 - 2013"/>
    <hyperlink ref="B100" location="'3.2.2'!A3" display="Dotación y disponibilidad de camas hospitalarias por sector, año 2013"/>
    <hyperlink ref="B101" location="'3.2.3'!A3" display="Diez principales causas de morbilidad general, año 2013 "/>
    <hyperlink ref="B102" location="'3.2.4'!A3" display="Diez principales causas de morbilidad masculina, año 2013"/>
    <hyperlink ref="B103" location="'3.2.5'!A3" display="Diez principales causas de morbilidad femenina año 2013"/>
    <hyperlink ref="B104" location="'3.2.6 '!A3" display="Diez principales causas de morbilidad infantil, año 2013"/>
    <hyperlink ref="B105" location="'3.2.7'!A3" display="Recursos de salud: médicos, odontólogos, psicólogos, enfermeras, obstetrices, auxiliares de enfermería que trabajan en establecimientos de salud, 2000 - 2013"/>
    <hyperlink ref="B109" location="'3.3.1'!A3" display="Pobreza y pobreza extrema por ingresos, 2007 - 2014"/>
    <hyperlink ref="B110" location="'3.3.2 '!A3" display="Indicadores de pobreza por ingresos a nivel nacional, período 2007 - 2014"/>
    <hyperlink ref="B111" location="'3.3.3'!A3" display="Indicadores de pobreza por ingresos a nivel urbano, período 2007 - 2014"/>
    <hyperlink ref="B112" location="'3.3.4'!A3" display="Indicadores de pobreza por ingresos a nivel rural, período 2007 - 2014"/>
    <hyperlink ref="B113" location="'3.3.5'!A3" display="Ingreso per cápita promedio de los pobres y pobres extremos, periodo 2007 - 2014"/>
    <hyperlink ref="B114" location="'3.3.6'!A3" display="Características sociodemográficas de los individuos pobres por ingresos, año 2014"/>
    <hyperlink ref="B115" location="'3.3.7'!A3" display="Ingreso promedio del hogar pobre y del hogar en extrema pobreza, periodo 2007 - 2014 "/>
    <hyperlink ref="B116" location="'3.3.8'!A3" display="Caracterización sociodemográfica de los hogares pobres por ingresos, año 2014"/>
    <hyperlink ref="B117" location="'3.3.9'!A3" display="Características y distribución de los percentiles de ingreso per cápita a nivel nacional, urbano y rural, periodo 2007 - 2014"/>
    <hyperlink ref="B118" location="'3.3.10'!A3" display="Indicadores de desigualdad por ingresos a nivel nacional, periodo 2007 - 2014"/>
    <hyperlink ref="B119" location="'3.3.11'!A3" display="Indicadores de desigualdad por ingresos a nivel urbano, periodo 2007 - 2014"/>
    <hyperlink ref="B120" location="'3.3.12'!A3" display="Indicadores de desigualdad por ingresos a nivel rural, periodo 2007 - 2014"/>
    <hyperlink ref="B121" location="'3.3.13'!A3" display="Indicadores de pobreza por consumo, años 1995, 1998, 1999, 2006 y 2014"/>
    <hyperlink ref="B122" location="'3.3.14'!A3" display="Indicadores de pobreza por necesidades básicas insatisfechas, años 1995, 1998, 1999, 2006 y 2014"/>
    <hyperlink ref="B123" location="'3.3.15'!A3" display="Tipología de katzman, años 1995, 1998, 1999, 2006 y 2014"/>
    <hyperlink ref="B124" location="'3.3.16'!A3" display="Indicadores de desigualdad por consumo, años 1995, 1998, 1999, 2006 y 2014"/>
    <hyperlink ref="B128" location="'3.4.1 '!A3" display="Ingresos y gastos corrientes mensuales de los hogares, año 2012"/>
    <hyperlink ref="B129" location="'3.4.2'!A3" display="Promedio del ingreso per cápita y número de hogares por quintiles, año 2012 "/>
    <hyperlink ref="B130" location="'3.4.3'!A3" display="Promedio del gasto per cápita y número de hogares por quintiles, año 2012 "/>
    <hyperlink ref="B131" location="'3.4.4'!A3" display="Promedio y total del gasto de consumo de los hogares, según divisiones del gasto, año 2012"/>
    <hyperlink ref="B132" location="'3.4.5'!A3" display="Gasto de consumo de los hogares según divisiones y grupos de consumo por ciudad auto-representada, año 2012 "/>
    <hyperlink ref="B133" location="'3.4.6'!A3" display="Gasto de consumo de los hogares según divisiones y grupos de consumo por área, año 2012 "/>
    <hyperlink ref="B139" location="'4.1.1'!A3" display="Índice nacional de precios al consumidor por divisiones, periodo 2007 - 2014"/>
    <hyperlink ref="B140" location="'4.1.2'!A3" display="Índice nacional de precios al consumidor por agregados descriptivos del inec, periodo 2007 - 2014"/>
    <hyperlink ref="B141" location="'4.1.3 '!A3" display="Índice nacional de precios al consumidor por regiones y ciudades, periodo 2007 - 2014"/>
    <hyperlink ref="B142" location="'4.1.4'!A3" display="Índice nacional de precios al consumidor por regiones, ciudades y división del consumo, año 2014"/>
    <hyperlink ref="B143" location="'4.1.5 '!A3" display="Serie empalmada del índice nacional de precios al consumidor por divisiones, periodo 2007 - 2014"/>
    <hyperlink ref="B147" location="'4.2.1 '!A3" display="Canasta familiar básica, periodo 2007 - 2014"/>
    <hyperlink ref="B148" location="'4.2.2 '!A3" display="Canasta familiar vital, periodo 2007 - 2014"/>
    <hyperlink ref="B152" location="'4.3.1'!A3" display="Índice de precios al productor según secciones de la clasificación central de productos (CPC) - sólo nacional, periodo 2007 - 2014"/>
    <hyperlink ref="B153" location="'4.3.2 '!A3" display="Índice de precios al productor según la clasificación internacional industrial uniforme (CIIU 3) - solo nacional, periodo 2007 - 2014"/>
    <hyperlink ref="B157" location="'4.4.1'!A3" display="Índices de volumen industrial según clasificación central de productos (CPC), periodo 2007 - 2014"/>
    <hyperlink ref="B161" location="'4.5.1'!A3" display="Índice de empleo según la clasificación internacional industrial uniforme (CIIU 3), periodo 2007 - 2014"/>
    <hyperlink ref="B163" location="'4.5.3'!A3" display="Índice de horas trabajadas según la clasificación internacional industrial uniforme (CIIU 3), periodo 2007 - 2014"/>
    <hyperlink ref="B162" location="'4.5.2'!A3" display="Índice de remuneraciones según la clasificación internacional industrial uniforme (CIIU 3), periodo 2007 - 2014"/>
    <hyperlink ref="B167:O167" location="'4.6.1'!A3" display="Índice general de la actividad económica registrada, índice de brechas de la intermediación e índice general de precios de la construcción, periodo 2007 - 2014"/>
    <hyperlink ref="B168" location="'4.6.2'!A3" display="Índices de la actividad económica registrada según clasificación internacional industrial uniforme (CIIU 3), periodo 2007 - 2014"/>
    <hyperlink ref="B174:O174" location="'5.1.1'!A3" display="Principales variables agregadas según actividades de hoteles, restaurantes, servicios, manufactura, minería y comercio, periodo 2007 - 2013 "/>
    <hyperlink ref="B175:O175" location="'5.1.2'!A3" display="Principales variables agregadas según la clasificación internacional industrial uniforme (CIIU- 2 dígitos) en actividades de comercio, manufactura y minería, año 2013"/>
    <hyperlink ref="B176:O176" location="'5.1.3'!A3" display="Principales variables agregadas según la clasificación internacional industrial uniforme (CIIU- 2 dígitos) en actividades de hoteles, restaurantes y servicios, año 2013"/>
    <hyperlink ref="B180" location="'5.2.1'!A3" display="Número de empresas por provincia y participación nacional, año 2013"/>
    <hyperlink ref="B181" location="'5.2.2'!A3" display="Número de empresas por sector económico y participación nacional, año 2013"/>
    <hyperlink ref="B182" location="'5.2.3'!A3" display="Clasificación de la empresa según tamaño, año 2013"/>
    <hyperlink ref="B183" location="'5.2.4'!A3" display="Evolución ventas totales, nacionales y exportaciones en el periodo 2009 - 2013"/>
    <hyperlink ref="B184" location="'5.2.5'!A3" display="Ventas totales según sector económico, año 2013"/>
    <hyperlink ref="B185" location="'5.2.6'!A3" display="Ventas totales según tamaño de la empresa, año 2013"/>
    <hyperlink ref="B186" location="'5.2.7'!A3" display="Evolución del total de personas afiliadas, periodo 2006 – 2013"/>
    <hyperlink ref="B187" location="'5.2.8'!A3" display="Participación del personal afiliado según sector económico , año 2013"/>
    <hyperlink ref="B191" location="'5.3.1'!A3" display="Permisos de construcción según uso de la edificación a nivel nacional y por provincias, periodo 2007 - 2013"/>
    <hyperlink ref="B197" location="'6.1.1'!A3" display="Superficie por categorías de uso del suelo, según regiones y provincias, periodo 2007 - 2013"/>
    <hyperlink ref="B201" location="'6.2.1'!A3" display="Superficie, producción y ventas, según cultivos permanentes, periodo 2007 - 2013"/>
    <hyperlink ref="B202" location="'6.2.2'!A3" display="Superficies plantadas por edad, variedad de la planta y práctica de cultivo, según cultivos permanentes, periodo 2007 - 2013"/>
    <hyperlink ref="B203" location="'6.2.3'!A3" display="Superficie, producción y ventas, según cultivos transitorios, periodo 2007 - 2013"/>
    <hyperlink ref="B204" location="'6.2.4'!A3" display="Superficies sembradas por tipo de semilla utilizada y práctica de cultivo, según cultivos transitorios, periodo 2007 - 2013"/>
    <hyperlink ref="B208" location="'6.3.1'!A3" display="Número de cabezas de ganado vacuno por existencias, a nivel nacional, regional y provincial, periodo 2007 - 2013"/>
    <hyperlink ref="B209" location="'6.3.2'!A3" display="Número de cabezas de ganado porcino y ovino por existencias, a nivel nacional, regional y provincial, periodo 2007 - 2013"/>
    <hyperlink ref="B213" location="'6.4.1'!A3" display="Existencias de aves criadas en el campo y planteles avícolas por especies, a nivel nacional, regional y provincial, periodo 2007-2013"/>
    <hyperlink ref="B217" location="'6.5.1'!A3" display="Superficie, producción y ventas por condición del cultivo, según especies de flores, periodo 2007 - 2013"/>
    <hyperlink ref="B223" location="'7.1.1'!A3" display="Proporción de empresas con captación de agua según actividad principal, periodo 2011-2013 "/>
    <hyperlink ref="B224" location="'7.1.2'!A3" display="Municipios que llevan registro del agua residual recolectada según regiones, periodo 2012 - 2013"/>
    <hyperlink ref="B225" location="'7.1.3'!A3" display="Hogares que ahorran agua potable, periodo 2010 - 2013"/>
    <hyperlink ref="B226" location="'7.1.4'!A3" display="Personas que realizan prácticas de ahorro de agua, año 2014"/>
    <hyperlink ref="B230" location="'7.2.1'!A3" display="Producción total de energía eléctrica, periodo 2000 - 2014"/>
    <hyperlink ref="B231" location="'7.2.2'!A3" display="'7.2.2'!A3"/>
    <hyperlink ref="B232" location="'7.2.3'!A3" display="Hogares que utilizan fuentes de energía renovable por provincia, año 2010"/>
    <hyperlink ref="B233" location="'7.2.4'!A3" display="Personas que realizan prácticas de ahorro de energía, año 2014"/>
    <hyperlink ref="B234" location="'7.2.5'!A3" display="Hogares que usan focos ahorradores, periodo 2010 - 2014"/>
    <hyperlink ref="B238" location="'7.3.1'!A3" display="Residuos sólidos clasificados y tratados por municipios según tipo de residuo, periodo 2012 - 2013"/>
    <hyperlink ref="B239" location="'7.3.2'!A3" display="Principales desperdicios importados y exportados, periodo 2010 - 2014"/>
    <hyperlink ref="B240" location="'7.3.3'!A3" display="Clasificación de desechos en hogares, periodo 2010 - 2014"/>
    <hyperlink ref="B244" location="'7.4.1 '!A3" display="Tasa de morbilidad y mortalidad por enfermedades y condiciones relacionadas con  factores ambientales, periodo 2006 - 2014"/>
    <hyperlink ref="B245" location="'7.4.2'!A3" display="Proporción de la población con acceso a servicios básicos mejorados, periodo 2007 - 2014"/>
    <hyperlink ref="B246" location="'7.4.3'!A3" display="Proporción de la población que utilizan combustibles sólidos para cocinar, periodo 2007 - 2014"/>
    <hyperlink ref="B250" location="'7.5.1'!A3" display="Ocurrencia de eventos naturales, periodo 2010 - 2014"/>
    <hyperlink ref="B251" location="'7.5.2'!A3" display="Ocurrencia de desastres tecnológicos, periodo 2010 - 2014"/>
    <hyperlink ref="B252" location="'7.5.3'!A3" display="Índice verde urbano según provincia, año 2012"/>
    <hyperlink ref="B258" location="'8.1.1'!A3" display="Tasa de incidencia de la población femenina según escenarios de violencia, año 2011"/>
    <hyperlink ref="B259" location="'8.1.2'!A3" display="Tasa de incidencia de la población femenina según tipos de violencia, año 2011"/>
    <hyperlink ref="B263" location="'8.2.1'!A3" display="Tiempo promedio semanal de la población ocupada por tipo de trabajo, año 2012"/>
    <hyperlink ref="B264" location="'8.2.2'!A3" display="Tiempo promedio semanal de la población ocupada por tipo de trabajo  no remunerado, año 2012"/>
    <hyperlink ref="B265" location="'8.2.3'!A3" display="Tiempo promedio semanal de la población ocupada dedicado a actividades personales, año 2012"/>
    <hyperlink ref="B269" location="'8.3.1'!A3" display="Porcentaje de personas que utilizan computadora,  nacional, periodo 2007 - 2014"/>
    <hyperlink ref="B270" location="'8.3.2'!A3" display="Porcentaje de personas que utilizan computadora por área urbana, periodo 2007 - 2014"/>
    <hyperlink ref="B271" location="'8.3.3'!A3" display="Porcentaje de personas que utilizan computadora por área rural, periodo 2007 - 2014"/>
    <hyperlink ref="B272" location="'8.3.4'!A3" display="Porcentaje  de personas que han utilizado internet en los últimos 12 meses  nacional, periodo 2007 - 2014"/>
    <hyperlink ref="B273" location="'8.3.5'!A3" display="Porcentaje  de personas que han utilizado internet en los últimos 12 meses por área urbana, periodo 2007 - 2014"/>
    <hyperlink ref="B274" location="'8.3.6'!A3" display="Porcentaje  de personas que han utilizado internet en los últimos 12 meses  por área rural, periodo 2007 - 2014"/>
    <hyperlink ref="B275" location="'8.3.7'!A3" display="Porcentaje  de personas analfabetas digitales y celular activado, smartphone, nacional, periodo 2007 - 2014"/>
    <hyperlink ref="B276" location="'8.3.8'!A3" display="Porcentaje  de personas analfabetas digitales y celular activado, smartphone, urbano, periodo 2007 - 2014"/>
    <hyperlink ref="B277" location="'8.3.9'!A3" display="Porcentaje  de personas analfabetas digitales y celular activado, smartphone, rural, periodo 2007 - 2014"/>
    <hyperlink ref="B281" location="'8.4.1'!A3" display="Horas anuales del trabajo no remunerado según clasificación de industrias de cuentas nacionales, periodo 2007 - 2010"/>
    <hyperlink ref="B282" location="'8.4.2'!A3" display="Remuneración promedio hora según industrias de cuentas nacionales, periodo 2007 - 2010"/>
    <hyperlink ref="B283" location="'8.4.3'!A3" display="Valor agregado bruto del trabajo no remunerado con respecto al PIB nacional, periodo 2007 - 2010"/>
    <hyperlink ref="B284" location="'8.4.4'!A3" display="Valor agregado bruto del trabajo no remunerado con respecto al PIB nacional por sexo, periodo 2007 - 2010"/>
    <hyperlink ref="B285" location="'8.4.5'!A3" display="Valor agregado bruto de las principales industrias de la economía y del trabajo no remunerado con respecto al PIB nacional, periodo 2007 - 2010"/>
    <hyperlink ref="B286" location="'8.4.6'!A3" display="Valor agregado bruto del trabajo no remunerado por sexo, según industrias de Cuentas Nacionales, periodo 2007 - 2010"/>
    <hyperlink ref="B287" location="'8.4.7'!A3" display="Producción  anual del trabajo no remunerado de las industrias hogares privados con servicio doméstico y, servicios sociales y de salud de Cuentas Nacionales, periodo 2007 - 2010"/>
    <hyperlink ref="B291" location="'8.5.1'!A3" display="Gasto en ciencia y tecnología, periodo 2009 - 2011"/>
    <hyperlink ref="B292" location="'8.5.2'!A3" display="Gasto en ciencia y tecnología  agregado como porcentaje del PIB, periodo 2009 - 2011"/>
    <hyperlink ref="B293" location="'8.5.3'!A3" display="Gasto en ciencia y tecnología por habitante, periodo 2009 - 2011"/>
    <hyperlink ref="B294" location="'8.5.4'!A3" display="Gasto en I+D  por tipo de investigación, periodo 2009 - 2011"/>
    <hyperlink ref="B295" location="'8.5.5'!A3" display="Gasto en I+D por objetivo socioeconómico, periodo 2009 - 2011"/>
    <hyperlink ref="B296" location="'8.5.6'!A3" display="Gasto en I+D  por disciplina científica, periodo 2009 - 2011"/>
    <hyperlink ref="B297" location="'8.5.7'!A3" display="Porcentaje de empresas según clasificación (innovadoras, potenciales, no innovadoras), periodo 2009 - 2011"/>
    <hyperlink ref="B298" location="'8.5.8'!A3" display="Porcentaje de empresas según clasificación (innovadoras, potenciales, no innovadoras), periodo 2009 - 2011"/>
    <hyperlink ref="B299" location="'8.5.9'!A3" display="Porcentaje de empresas según tipo de innovación, periodo 2009 - 2011"/>
    <hyperlink ref="B300" location="'8.5.10'!A3" display="Porcentaje de empresas innovadoras en producto y en proceso, periodo 2009 - 2011"/>
    <hyperlink ref="B304" location="'8.6.1'!A3" display="Denuncias de delitos de mayor incidencia a nivel nacional, totales y variaciones porcentuales, de abril 2012 a diciembre 2013"/>
    <hyperlink ref="B305" location="'8.6.2'!A3" display="Denuncias de delitos de mayor incidencia a nivel nacional y por provincia, periodo abril 2012 - diciembre 2013 "/>
    <hyperlink ref="B7" location="'1.1.1 (2012-2013)'!A3" display="Proyección de la población según provincia por grupos etarios, año 2010"/>
    <hyperlink ref="B8" location="'1.1.1 (2014-2015)'!A3" display="Proyección de la población según provincia por grupos etarios, año 2010"/>
    <hyperlink ref="B9" location="'1.1.1 (2016-2017)'!A3" display="Proyección de la población según provincia por grupos etarios, año 2010"/>
    <hyperlink ref="B10" location="'1.1.1 (2018-2019) '!A3" display="Proyección de la población según provincia por grupos etarios, año 2010"/>
    <hyperlink ref="B11" location="'1.1.1 (2020)'!A3" display="Proyección de la población según provincia por grupos etarios, año 2010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topLeftCell="F1" zoomScale="85" zoomScaleNormal="85" workbookViewId="0">
      <selection activeCell="V7" sqref="V7"/>
    </sheetView>
  </sheetViews>
  <sheetFormatPr baseColWidth="10" defaultRowHeight="14.25"/>
  <cols>
    <col min="1" max="1" width="17.42578125" style="261" customWidth="1"/>
    <col min="2" max="2" width="10.42578125" style="261" customWidth="1"/>
    <col min="3" max="6" width="13" style="261" bestFit="1" customWidth="1"/>
    <col min="7" max="7" width="12.5703125" style="261" bestFit="1" customWidth="1"/>
    <col min="8" max="9" width="13" style="261" bestFit="1" customWidth="1"/>
    <col min="10" max="10" width="11.140625" style="261" bestFit="1" customWidth="1"/>
    <col min="11" max="11" width="10.42578125" style="261" customWidth="1"/>
    <col min="12" max="14" width="11.140625" style="261" bestFit="1" customWidth="1"/>
    <col min="15" max="15" width="10.42578125" style="261" customWidth="1"/>
    <col min="16" max="17" width="11.140625" style="261" bestFit="1" customWidth="1"/>
    <col min="18" max="18" width="10.42578125" style="261" customWidth="1"/>
    <col min="19" max="19" width="11.42578125" style="261" bestFit="1" customWidth="1"/>
    <col min="20" max="20" width="14" style="261" bestFit="1" customWidth="1"/>
    <col min="21" max="21" width="7.7109375" style="261" customWidth="1"/>
    <col min="22" max="22" width="10.140625" style="261" bestFit="1" customWidth="1"/>
    <col min="23" max="23" width="9.28515625" style="261" bestFit="1" customWidth="1"/>
    <col min="24" max="24" width="9" style="261" customWidth="1"/>
    <col min="25" max="25" width="8.5703125" style="261" customWidth="1"/>
    <col min="26" max="16384" width="11.42578125" style="261"/>
  </cols>
  <sheetData>
    <row r="1" spans="1:22" ht="6" customHeight="1"/>
    <row r="2" spans="1:22">
      <c r="A2" s="261" t="s">
        <v>521</v>
      </c>
    </row>
    <row r="3" spans="1:22" ht="15">
      <c r="A3" s="1895" t="s">
        <v>1296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895"/>
      <c r="N3" s="1895"/>
      <c r="O3" s="1895"/>
      <c r="P3" s="1895"/>
      <c r="Q3" s="1895"/>
      <c r="R3" s="1895"/>
      <c r="S3" s="1895"/>
      <c r="T3" s="1895"/>
    </row>
    <row r="4" spans="1:22" ht="15">
      <c r="A4" s="1895" t="s">
        <v>1743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</row>
    <row r="5" spans="1:22" ht="15" customHeight="1">
      <c r="A5" s="1896" t="s">
        <v>1297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</row>
    <row r="6" spans="1:22" ht="15" customHeight="1">
      <c r="A6" s="767"/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2" ht="22.5" customHeight="1">
      <c r="A7" s="1897" t="s">
        <v>149</v>
      </c>
      <c r="B7" s="1898" t="s">
        <v>525</v>
      </c>
      <c r="C7" s="1899"/>
      <c r="D7" s="1899"/>
      <c r="E7" s="1899"/>
      <c r="F7" s="1899"/>
      <c r="G7" s="1899"/>
      <c r="H7" s="1899"/>
      <c r="I7" s="1899"/>
      <c r="J7" s="1899"/>
      <c r="K7" s="1899"/>
      <c r="L7" s="1899"/>
      <c r="M7" s="1899"/>
      <c r="N7" s="1899"/>
      <c r="O7" s="1899"/>
      <c r="P7" s="1899"/>
      <c r="Q7" s="1899"/>
      <c r="R7" s="1899"/>
      <c r="S7" s="1899"/>
      <c r="T7" s="1897" t="s">
        <v>45</v>
      </c>
      <c r="V7" s="1113" t="s">
        <v>675</v>
      </c>
    </row>
    <row r="8" spans="1:22" s="266" customFormat="1" ht="18.75" customHeight="1">
      <c r="A8" s="1897"/>
      <c r="B8" s="263" t="s">
        <v>526</v>
      </c>
      <c r="C8" s="264" t="s">
        <v>527</v>
      </c>
      <c r="D8" s="264" t="s">
        <v>528</v>
      </c>
      <c r="E8" s="264" t="s">
        <v>529</v>
      </c>
      <c r="F8" s="264" t="s">
        <v>530</v>
      </c>
      <c r="G8" s="264" t="s">
        <v>531</v>
      </c>
      <c r="H8" s="264" t="s">
        <v>532</v>
      </c>
      <c r="I8" s="264" t="s">
        <v>533</v>
      </c>
      <c r="J8" s="265" t="s">
        <v>534</v>
      </c>
      <c r="K8" s="265" t="s">
        <v>535</v>
      </c>
      <c r="L8" s="265" t="s">
        <v>536</v>
      </c>
      <c r="M8" s="265" t="s">
        <v>537</v>
      </c>
      <c r="N8" s="265" t="s">
        <v>538</v>
      </c>
      <c r="O8" s="265" t="s">
        <v>539</v>
      </c>
      <c r="P8" s="265" t="s">
        <v>540</v>
      </c>
      <c r="Q8" s="265" t="s">
        <v>541</v>
      </c>
      <c r="R8" s="265" t="s">
        <v>542</v>
      </c>
      <c r="S8" s="265" t="s">
        <v>543</v>
      </c>
      <c r="T8" s="1897"/>
    </row>
    <row r="9" spans="1:22" ht="18" customHeight="1">
      <c r="A9" s="267" t="s">
        <v>184</v>
      </c>
      <c r="B9" s="268">
        <v>341045</v>
      </c>
      <c r="C9" s="269">
        <v>1351092</v>
      </c>
      <c r="D9" s="269">
        <v>1634344</v>
      </c>
      <c r="E9" s="269">
        <v>1544371</v>
      </c>
      <c r="F9" s="269">
        <v>1428026</v>
      </c>
      <c r="G9" s="269">
        <v>1308184</v>
      </c>
      <c r="H9" s="269">
        <v>1200294</v>
      </c>
      <c r="I9" s="269">
        <v>1085084</v>
      </c>
      <c r="J9" s="269">
        <v>962575</v>
      </c>
      <c r="K9" s="269">
        <v>852413</v>
      </c>
      <c r="L9" s="269">
        <v>748333</v>
      </c>
      <c r="M9" s="269">
        <v>635339</v>
      </c>
      <c r="N9" s="269">
        <v>519642</v>
      </c>
      <c r="O9" s="269">
        <v>415192</v>
      </c>
      <c r="P9" s="269">
        <v>324889</v>
      </c>
      <c r="Q9" s="269">
        <v>246584</v>
      </c>
      <c r="R9" s="269">
        <v>178942</v>
      </c>
      <c r="S9" s="269">
        <v>235879</v>
      </c>
      <c r="T9" s="269">
        <v>15012228</v>
      </c>
    </row>
    <row r="10" spans="1:22" ht="15">
      <c r="A10" s="270" t="s">
        <v>10</v>
      </c>
      <c r="B10" s="271">
        <v>15918</v>
      </c>
      <c r="C10" s="272">
        <v>62845</v>
      </c>
      <c r="D10" s="272">
        <v>77495</v>
      </c>
      <c r="E10" s="272">
        <v>76450</v>
      </c>
      <c r="F10" s="272">
        <v>74710</v>
      </c>
      <c r="G10" s="272">
        <v>69871</v>
      </c>
      <c r="H10" s="272">
        <v>61090</v>
      </c>
      <c r="I10" s="272">
        <v>51071</v>
      </c>
      <c r="J10" s="272">
        <v>43233</v>
      </c>
      <c r="K10" s="272">
        <v>38159</v>
      </c>
      <c r="L10" s="272">
        <v>34062</v>
      </c>
      <c r="M10" s="272">
        <v>29615</v>
      </c>
      <c r="N10" s="272">
        <v>25112</v>
      </c>
      <c r="O10" s="272">
        <v>21248</v>
      </c>
      <c r="P10" s="272">
        <v>17728</v>
      </c>
      <c r="Q10" s="272">
        <v>14163</v>
      </c>
      <c r="R10" s="272">
        <v>10809</v>
      </c>
      <c r="S10" s="272">
        <v>15941</v>
      </c>
      <c r="T10" s="269">
        <f t="shared" ref="T10:T16" si="0">SUM(B10:S10)</f>
        <v>739520</v>
      </c>
    </row>
    <row r="11" spans="1:22" ht="15">
      <c r="A11" s="270" t="s">
        <v>58</v>
      </c>
      <c r="B11" s="271">
        <v>4845</v>
      </c>
      <c r="C11" s="272">
        <v>19434</v>
      </c>
      <c r="D11" s="272">
        <v>23214</v>
      </c>
      <c r="E11" s="272">
        <v>21377</v>
      </c>
      <c r="F11" s="272">
        <v>18418</v>
      </c>
      <c r="G11" s="272">
        <v>14877</v>
      </c>
      <c r="H11" s="272">
        <v>12266</v>
      </c>
      <c r="I11" s="272">
        <v>10899</v>
      </c>
      <c r="J11" s="272">
        <v>10084</v>
      </c>
      <c r="K11" s="272">
        <v>9355</v>
      </c>
      <c r="L11" s="272">
        <v>8505</v>
      </c>
      <c r="M11" s="272">
        <v>7531</v>
      </c>
      <c r="N11" s="272">
        <v>6674</v>
      </c>
      <c r="O11" s="272">
        <v>6117</v>
      </c>
      <c r="P11" s="272">
        <v>5538</v>
      </c>
      <c r="Q11" s="272">
        <v>4596</v>
      </c>
      <c r="R11" s="272">
        <v>3438</v>
      </c>
      <c r="S11" s="272">
        <v>4463</v>
      </c>
      <c r="T11" s="269">
        <f t="shared" si="0"/>
        <v>191631</v>
      </c>
    </row>
    <row r="12" spans="1:22" ht="15">
      <c r="A12" s="270" t="s">
        <v>12</v>
      </c>
      <c r="B12" s="271">
        <v>5579</v>
      </c>
      <c r="C12" s="272">
        <v>22411</v>
      </c>
      <c r="D12" s="272">
        <v>27483</v>
      </c>
      <c r="E12" s="272">
        <v>26643</v>
      </c>
      <c r="F12" s="272">
        <v>24681</v>
      </c>
      <c r="G12" s="272">
        <v>20934</v>
      </c>
      <c r="H12" s="272">
        <v>16834</v>
      </c>
      <c r="I12" s="272">
        <v>13850</v>
      </c>
      <c r="J12" s="272">
        <v>12102</v>
      </c>
      <c r="K12" s="272">
        <v>11036</v>
      </c>
      <c r="L12" s="272">
        <v>10047</v>
      </c>
      <c r="M12" s="272">
        <v>8935</v>
      </c>
      <c r="N12" s="272">
        <v>7914</v>
      </c>
      <c r="O12" s="272">
        <v>7093</v>
      </c>
      <c r="P12" s="272">
        <v>6194</v>
      </c>
      <c r="Q12" s="272">
        <v>5015</v>
      </c>
      <c r="R12" s="272">
        <v>3772</v>
      </c>
      <c r="S12" s="272">
        <v>5291</v>
      </c>
      <c r="T12" s="269">
        <f t="shared" si="0"/>
        <v>235814</v>
      </c>
    </row>
    <row r="13" spans="1:22" ht="15">
      <c r="A13" s="270" t="s">
        <v>13</v>
      </c>
      <c r="B13" s="271">
        <v>3504</v>
      </c>
      <c r="C13" s="272">
        <v>14244</v>
      </c>
      <c r="D13" s="272">
        <v>18115</v>
      </c>
      <c r="E13" s="272">
        <v>17785</v>
      </c>
      <c r="F13" s="272">
        <v>16152</v>
      </c>
      <c r="G13" s="272">
        <v>14099</v>
      </c>
      <c r="H13" s="272">
        <v>12706</v>
      </c>
      <c r="I13" s="272">
        <v>11892</v>
      </c>
      <c r="J13" s="272">
        <v>11147</v>
      </c>
      <c r="K13" s="272">
        <v>10131</v>
      </c>
      <c r="L13" s="272">
        <v>8711</v>
      </c>
      <c r="M13" s="272">
        <v>7191</v>
      </c>
      <c r="N13" s="272">
        <v>6037</v>
      </c>
      <c r="O13" s="272">
        <v>5293</v>
      </c>
      <c r="P13" s="272">
        <v>4620</v>
      </c>
      <c r="Q13" s="272">
        <v>3812</v>
      </c>
      <c r="R13" s="272">
        <v>2879</v>
      </c>
      <c r="S13" s="272">
        <v>3428</v>
      </c>
      <c r="T13" s="269">
        <f t="shared" si="0"/>
        <v>171746</v>
      </c>
    </row>
    <row r="14" spans="1:22" ht="15">
      <c r="A14" s="270" t="s">
        <v>14</v>
      </c>
      <c r="B14" s="271">
        <v>10814</v>
      </c>
      <c r="C14" s="272">
        <v>42221</v>
      </c>
      <c r="D14" s="272">
        <v>50020</v>
      </c>
      <c r="E14" s="272">
        <v>46523</v>
      </c>
      <c r="F14" s="272">
        <v>41847</v>
      </c>
      <c r="G14" s="272">
        <v>36347</v>
      </c>
      <c r="H14" s="272">
        <v>31544</v>
      </c>
      <c r="I14" s="272">
        <v>27594</v>
      </c>
      <c r="J14" s="272">
        <v>24113</v>
      </c>
      <c r="K14" s="272">
        <v>21096</v>
      </c>
      <c r="L14" s="272">
        <v>18396</v>
      </c>
      <c r="M14" s="272">
        <v>15844</v>
      </c>
      <c r="N14" s="272">
        <v>13665</v>
      </c>
      <c r="O14" s="272">
        <v>11995</v>
      </c>
      <c r="P14" s="272">
        <v>10369</v>
      </c>
      <c r="Q14" s="272">
        <v>8375</v>
      </c>
      <c r="R14" s="272">
        <v>6213</v>
      </c>
      <c r="S14" s="272">
        <v>7687</v>
      </c>
      <c r="T14" s="269">
        <f t="shared" si="0"/>
        <v>424663</v>
      </c>
    </row>
    <row r="15" spans="1:22" ht="15">
      <c r="A15" s="273" t="s">
        <v>15</v>
      </c>
      <c r="B15" s="271">
        <v>11000</v>
      </c>
      <c r="C15" s="272">
        <v>43546</v>
      </c>
      <c r="D15" s="272">
        <v>53031</v>
      </c>
      <c r="E15" s="272">
        <v>51024</v>
      </c>
      <c r="F15" s="272">
        <v>47256</v>
      </c>
      <c r="G15" s="272">
        <v>41084</v>
      </c>
      <c r="H15" s="272">
        <v>34514</v>
      </c>
      <c r="I15" s="272">
        <v>29397</v>
      </c>
      <c r="J15" s="272">
        <v>26027</v>
      </c>
      <c r="K15" s="272">
        <v>23711</v>
      </c>
      <c r="L15" s="272">
        <v>21581</v>
      </c>
      <c r="M15" s="272">
        <v>19394</v>
      </c>
      <c r="N15" s="272">
        <v>17321</v>
      </c>
      <c r="O15" s="272">
        <v>15343</v>
      </c>
      <c r="P15" s="272">
        <v>13152</v>
      </c>
      <c r="Q15" s="272">
        <v>10687</v>
      </c>
      <c r="R15" s="272">
        <v>8114</v>
      </c>
      <c r="S15" s="272">
        <v>10073</v>
      </c>
      <c r="T15" s="269">
        <f t="shared" si="0"/>
        <v>476255</v>
      </c>
    </row>
    <row r="16" spans="1:22" ht="15">
      <c r="A16" s="273" t="s">
        <v>22</v>
      </c>
      <c r="B16" s="271">
        <v>13468</v>
      </c>
      <c r="C16" s="272">
        <v>53396</v>
      </c>
      <c r="D16" s="272">
        <v>65661</v>
      </c>
      <c r="E16" s="272">
        <v>63364</v>
      </c>
      <c r="F16" s="272">
        <v>59327</v>
      </c>
      <c r="G16" s="272">
        <v>54639</v>
      </c>
      <c r="H16" s="272">
        <v>50465</v>
      </c>
      <c r="I16" s="272">
        <v>46126</v>
      </c>
      <c r="J16" s="272">
        <v>41538</v>
      </c>
      <c r="K16" s="272">
        <v>37164</v>
      </c>
      <c r="L16" s="272">
        <v>32568</v>
      </c>
      <c r="M16" s="272">
        <v>27409</v>
      </c>
      <c r="N16" s="272">
        <v>22213</v>
      </c>
      <c r="O16" s="272">
        <v>17543</v>
      </c>
      <c r="P16" s="272">
        <v>13485</v>
      </c>
      <c r="Q16" s="272">
        <v>10068</v>
      </c>
      <c r="R16" s="272">
        <v>7218</v>
      </c>
      <c r="S16" s="272">
        <v>9208</v>
      </c>
      <c r="T16" s="269">
        <f t="shared" si="0"/>
        <v>624860</v>
      </c>
    </row>
    <row r="17" spans="1:20" ht="15">
      <c r="A17" s="273" t="s">
        <v>23</v>
      </c>
      <c r="B17" s="271">
        <v>14219</v>
      </c>
      <c r="C17" s="272">
        <v>56066</v>
      </c>
      <c r="D17" s="272">
        <v>65848</v>
      </c>
      <c r="E17" s="272">
        <v>59111</v>
      </c>
      <c r="F17" s="272">
        <v>50714</v>
      </c>
      <c r="G17" s="272">
        <v>42821</v>
      </c>
      <c r="H17" s="272">
        <v>37192</v>
      </c>
      <c r="I17" s="272">
        <v>32646</v>
      </c>
      <c r="J17" s="272">
        <v>28509</v>
      </c>
      <c r="K17" s="272">
        <v>25200</v>
      </c>
      <c r="L17" s="272">
        <v>22263</v>
      </c>
      <c r="M17" s="272">
        <v>19004</v>
      </c>
      <c r="N17" s="272">
        <v>15489</v>
      </c>
      <c r="O17" s="272">
        <v>12277</v>
      </c>
      <c r="P17" s="272">
        <v>9523</v>
      </c>
      <c r="Q17" s="272">
        <v>6903</v>
      </c>
      <c r="R17" s="272">
        <v>4450</v>
      </c>
      <c r="S17" s="272">
        <v>5173</v>
      </c>
      <c r="T17" s="269">
        <f>SUM(B17:S17)</f>
        <v>507408</v>
      </c>
    </row>
    <row r="18" spans="1:20" ht="15">
      <c r="A18" s="270" t="s">
        <v>24</v>
      </c>
      <c r="B18" s="271">
        <v>81501</v>
      </c>
      <c r="C18" s="272">
        <v>323519</v>
      </c>
      <c r="D18" s="272">
        <v>391263</v>
      </c>
      <c r="E18" s="272">
        <v>369715</v>
      </c>
      <c r="F18" s="272">
        <v>346363</v>
      </c>
      <c r="G18" s="272">
        <v>327707</v>
      </c>
      <c r="H18" s="272">
        <v>312514</v>
      </c>
      <c r="I18" s="272">
        <v>289995</v>
      </c>
      <c r="J18" s="272">
        <v>259816</v>
      </c>
      <c r="K18" s="272">
        <v>230694</v>
      </c>
      <c r="L18" s="272">
        <v>203499</v>
      </c>
      <c r="M18" s="272">
        <v>172665</v>
      </c>
      <c r="N18" s="272">
        <v>138092</v>
      </c>
      <c r="O18" s="272">
        <v>104766</v>
      </c>
      <c r="P18" s="272">
        <v>76858</v>
      </c>
      <c r="Q18" s="272">
        <v>55887</v>
      </c>
      <c r="R18" s="272">
        <v>40201</v>
      </c>
      <c r="S18" s="272">
        <v>53665</v>
      </c>
      <c r="T18" s="269">
        <f t="shared" ref="T18:T34" si="1">SUM(B18:S18)</f>
        <v>3778720</v>
      </c>
    </row>
    <row r="19" spans="1:20" ht="15">
      <c r="A19" s="270" t="s">
        <v>16</v>
      </c>
      <c r="B19" s="271">
        <v>9286</v>
      </c>
      <c r="C19" s="272">
        <v>37083</v>
      </c>
      <c r="D19" s="272">
        <v>46223</v>
      </c>
      <c r="E19" s="272">
        <v>44256</v>
      </c>
      <c r="F19" s="272">
        <v>40114</v>
      </c>
      <c r="G19" s="272">
        <v>35210</v>
      </c>
      <c r="H19" s="272">
        <v>30937</v>
      </c>
      <c r="I19" s="272">
        <v>27487</v>
      </c>
      <c r="J19" s="272">
        <v>24738</v>
      </c>
      <c r="K19" s="272">
        <v>22362</v>
      </c>
      <c r="L19" s="272">
        <v>19650</v>
      </c>
      <c r="M19" s="272">
        <v>16627</v>
      </c>
      <c r="N19" s="272">
        <v>14083</v>
      </c>
      <c r="O19" s="272">
        <v>12215</v>
      </c>
      <c r="P19" s="272">
        <v>10425</v>
      </c>
      <c r="Q19" s="272">
        <v>8412</v>
      </c>
      <c r="R19" s="272">
        <v>6346</v>
      </c>
      <c r="S19" s="272">
        <v>8203</v>
      </c>
      <c r="T19" s="269">
        <f t="shared" si="1"/>
        <v>413657</v>
      </c>
    </row>
    <row r="20" spans="1:20" ht="15">
      <c r="A20" s="270" t="s">
        <v>17</v>
      </c>
      <c r="B20" s="271">
        <v>10383</v>
      </c>
      <c r="C20" s="272">
        <v>41409</v>
      </c>
      <c r="D20" s="272">
        <v>51650</v>
      </c>
      <c r="E20" s="272">
        <v>50449</v>
      </c>
      <c r="F20" s="272">
        <v>46521</v>
      </c>
      <c r="G20" s="272">
        <v>40118</v>
      </c>
      <c r="H20" s="272">
        <v>33638</v>
      </c>
      <c r="I20" s="272">
        <v>28620</v>
      </c>
      <c r="J20" s="272">
        <v>25305</v>
      </c>
      <c r="K20" s="272">
        <v>23331</v>
      </c>
      <c r="L20" s="272">
        <v>21676</v>
      </c>
      <c r="M20" s="272">
        <v>19545</v>
      </c>
      <c r="N20" s="272">
        <v>17141</v>
      </c>
      <c r="O20" s="272">
        <v>14950</v>
      </c>
      <c r="P20" s="272">
        <v>12907</v>
      </c>
      <c r="Q20" s="272">
        <v>10675</v>
      </c>
      <c r="R20" s="272">
        <v>8175</v>
      </c>
      <c r="S20" s="272">
        <v>11178</v>
      </c>
      <c r="T20" s="269">
        <f t="shared" si="1"/>
        <v>467671</v>
      </c>
    </row>
    <row r="21" spans="1:20" ht="15">
      <c r="A21" s="273" t="s">
        <v>25</v>
      </c>
      <c r="B21" s="271">
        <v>19875</v>
      </c>
      <c r="C21" s="272">
        <v>78233</v>
      </c>
      <c r="D21" s="272">
        <v>93293</v>
      </c>
      <c r="E21" s="272">
        <v>86773</v>
      </c>
      <c r="F21" s="272">
        <v>77492</v>
      </c>
      <c r="G21" s="272">
        <v>68002</v>
      </c>
      <c r="H21" s="272">
        <v>61537</v>
      </c>
      <c r="I21" s="272">
        <v>56444</v>
      </c>
      <c r="J21" s="272">
        <v>51012</v>
      </c>
      <c r="K21" s="272">
        <v>45224</v>
      </c>
      <c r="L21" s="272">
        <v>39114</v>
      </c>
      <c r="M21" s="272">
        <v>32754</v>
      </c>
      <c r="N21" s="272">
        <v>26690</v>
      </c>
      <c r="O21" s="272">
        <v>21286</v>
      </c>
      <c r="P21" s="272">
        <v>16505</v>
      </c>
      <c r="Q21" s="272">
        <v>12276</v>
      </c>
      <c r="R21" s="272">
        <v>8570</v>
      </c>
      <c r="S21" s="272">
        <v>10434</v>
      </c>
      <c r="T21" s="269">
        <f t="shared" si="1"/>
        <v>805514</v>
      </c>
    </row>
    <row r="22" spans="1:20" ht="15">
      <c r="A22" s="270" t="s">
        <v>26</v>
      </c>
      <c r="B22" s="271">
        <v>32136</v>
      </c>
      <c r="C22" s="272">
        <v>128741</v>
      </c>
      <c r="D22" s="272">
        <v>160058</v>
      </c>
      <c r="E22" s="272">
        <v>153468</v>
      </c>
      <c r="F22" s="272">
        <v>137227</v>
      </c>
      <c r="G22" s="272">
        <v>119459</v>
      </c>
      <c r="H22" s="272">
        <v>107016</v>
      </c>
      <c r="I22" s="272">
        <v>98205</v>
      </c>
      <c r="J22" s="272">
        <v>90005</v>
      </c>
      <c r="K22" s="272">
        <v>80794</v>
      </c>
      <c r="L22" s="272">
        <v>70402</v>
      </c>
      <c r="M22" s="272">
        <v>59797</v>
      </c>
      <c r="N22" s="272">
        <v>49434</v>
      </c>
      <c r="O22" s="272">
        <v>39309</v>
      </c>
      <c r="P22" s="272">
        <v>30316</v>
      </c>
      <c r="Q22" s="272">
        <v>23205</v>
      </c>
      <c r="R22" s="272">
        <v>17179</v>
      </c>
      <c r="S22" s="272">
        <v>23597</v>
      </c>
      <c r="T22" s="269">
        <f t="shared" si="1"/>
        <v>1420348</v>
      </c>
    </row>
    <row r="23" spans="1:20" ht="28.5">
      <c r="A23" s="273" t="s">
        <v>29</v>
      </c>
      <c r="B23" s="271">
        <v>4960</v>
      </c>
      <c r="C23" s="272">
        <v>19581</v>
      </c>
      <c r="D23" s="272">
        <v>22578</v>
      </c>
      <c r="E23" s="272">
        <v>19496</v>
      </c>
      <c r="F23" s="272">
        <v>16198</v>
      </c>
      <c r="G23" s="272">
        <v>13163</v>
      </c>
      <c r="H23" s="272">
        <v>10731</v>
      </c>
      <c r="I23" s="272">
        <v>8860</v>
      </c>
      <c r="J23" s="272">
        <v>7505</v>
      </c>
      <c r="K23" s="272">
        <v>6528</v>
      </c>
      <c r="L23" s="272">
        <v>5593</v>
      </c>
      <c r="M23" s="272">
        <v>4585</v>
      </c>
      <c r="N23" s="272">
        <v>3687</v>
      </c>
      <c r="O23" s="272">
        <v>3028</v>
      </c>
      <c r="P23" s="272">
        <v>2413</v>
      </c>
      <c r="Q23" s="272">
        <v>1726</v>
      </c>
      <c r="R23" s="272">
        <v>1112</v>
      </c>
      <c r="S23" s="272">
        <v>1419</v>
      </c>
      <c r="T23" s="269">
        <f t="shared" si="1"/>
        <v>153163</v>
      </c>
    </row>
    <row r="24" spans="1:20" ht="15">
      <c r="A24" s="273" t="s">
        <v>30</v>
      </c>
      <c r="B24" s="271">
        <v>3140</v>
      </c>
      <c r="C24" s="272">
        <v>12285</v>
      </c>
      <c r="D24" s="272">
        <v>14724</v>
      </c>
      <c r="E24" s="272">
        <v>13131</v>
      </c>
      <c r="F24" s="272">
        <v>11130</v>
      </c>
      <c r="G24" s="272">
        <v>9341</v>
      </c>
      <c r="H24" s="272">
        <v>8106</v>
      </c>
      <c r="I24" s="272">
        <v>7097</v>
      </c>
      <c r="J24" s="272">
        <v>6033</v>
      </c>
      <c r="K24" s="272">
        <v>5070</v>
      </c>
      <c r="L24" s="272">
        <v>4261</v>
      </c>
      <c r="M24" s="272">
        <v>3484</v>
      </c>
      <c r="N24" s="272">
        <v>2754</v>
      </c>
      <c r="O24" s="272">
        <v>2150</v>
      </c>
      <c r="P24" s="272">
        <v>1636</v>
      </c>
      <c r="Q24" s="272">
        <v>1138</v>
      </c>
      <c r="R24" s="272">
        <v>705</v>
      </c>
      <c r="S24" s="272">
        <v>768</v>
      </c>
      <c r="T24" s="269">
        <f t="shared" si="1"/>
        <v>106953</v>
      </c>
    </row>
    <row r="25" spans="1:20" ht="15">
      <c r="A25" s="270" t="s">
        <v>31</v>
      </c>
      <c r="B25" s="271">
        <v>2431</v>
      </c>
      <c r="C25" s="272">
        <v>9504</v>
      </c>
      <c r="D25" s="272">
        <v>11434</v>
      </c>
      <c r="E25" s="272">
        <v>10354</v>
      </c>
      <c r="F25" s="272">
        <v>9026</v>
      </c>
      <c r="G25" s="272">
        <v>7776</v>
      </c>
      <c r="H25" s="272">
        <v>6729</v>
      </c>
      <c r="I25" s="272">
        <v>5832</v>
      </c>
      <c r="J25" s="272">
        <v>4978</v>
      </c>
      <c r="K25" s="272">
        <v>4168</v>
      </c>
      <c r="L25" s="272">
        <v>3443</v>
      </c>
      <c r="M25" s="272">
        <v>2808</v>
      </c>
      <c r="N25" s="272">
        <v>2265</v>
      </c>
      <c r="O25" s="272">
        <v>1804</v>
      </c>
      <c r="P25" s="272">
        <v>1384</v>
      </c>
      <c r="Q25" s="272">
        <v>987</v>
      </c>
      <c r="R25" s="272">
        <v>675</v>
      </c>
      <c r="S25" s="272">
        <v>872</v>
      </c>
      <c r="T25" s="269">
        <f t="shared" si="1"/>
        <v>86470</v>
      </c>
    </row>
    <row r="26" spans="1:20" ht="15">
      <c r="A26" s="270" t="s">
        <v>18</v>
      </c>
      <c r="B26" s="271">
        <v>55059</v>
      </c>
      <c r="C26" s="272">
        <v>218443</v>
      </c>
      <c r="D26" s="272">
        <v>262114</v>
      </c>
      <c r="E26" s="272">
        <v>248188</v>
      </c>
      <c r="F26" s="272">
        <v>240893</v>
      </c>
      <c r="G26" s="272">
        <v>238258</v>
      </c>
      <c r="H26" s="272">
        <v>232462</v>
      </c>
      <c r="I26" s="272">
        <v>214617</v>
      </c>
      <c r="J26" s="272">
        <v>187626</v>
      </c>
      <c r="K26" s="272">
        <v>163448</v>
      </c>
      <c r="L26" s="272">
        <v>142952</v>
      </c>
      <c r="M26" s="272">
        <v>120511</v>
      </c>
      <c r="N26" s="272">
        <v>96644</v>
      </c>
      <c r="O26" s="272">
        <v>75291</v>
      </c>
      <c r="P26" s="272">
        <v>57440</v>
      </c>
      <c r="Q26" s="272">
        <v>42494</v>
      </c>
      <c r="R26" s="272">
        <v>30480</v>
      </c>
      <c r="S26" s="272">
        <v>41033</v>
      </c>
      <c r="T26" s="269">
        <f t="shared" si="1"/>
        <v>2667953</v>
      </c>
    </row>
    <row r="27" spans="1:20" ht="15">
      <c r="A27" s="273" t="s">
        <v>19</v>
      </c>
      <c r="B27" s="271">
        <v>10567</v>
      </c>
      <c r="C27" s="272">
        <v>41844</v>
      </c>
      <c r="D27" s="272">
        <v>51634</v>
      </c>
      <c r="E27" s="272">
        <v>50607</v>
      </c>
      <c r="F27" s="272">
        <v>49146</v>
      </c>
      <c r="G27" s="272">
        <v>46607</v>
      </c>
      <c r="H27" s="272">
        <v>42732</v>
      </c>
      <c r="I27" s="272">
        <v>38156</v>
      </c>
      <c r="J27" s="272">
        <v>33718</v>
      </c>
      <c r="K27" s="272">
        <v>29973</v>
      </c>
      <c r="L27" s="272">
        <v>26499</v>
      </c>
      <c r="M27" s="272">
        <v>22789</v>
      </c>
      <c r="N27" s="272">
        <v>19229</v>
      </c>
      <c r="O27" s="272">
        <v>16269</v>
      </c>
      <c r="P27" s="272">
        <v>13619</v>
      </c>
      <c r="Q27" s="272">
        <v>10979</v>
      </c>
      <c r="R27" s="272">
        <v>8383</v>
      </c>
      <c r="S27" s="272">
        <v>11297</v>
      </c>
      <c r="T27" s="269">
        <f t="shared" si="1"/>
        <v>524048</v>
      </c>
    </row>
    <row r="28" spans="1:20" s="313" customFormat="1" ht="31.5" customHeight="1">
      <c r="A28" s="840" t="s">
        <v>32</v>
      </c>
      <c r="B28" s="271">
        <v>2759</v>
      </c>
      <c r="C28" s="272">
        <v>10821</v>
      </c>
      <c r="D28" s="272">
        <v>12857</v>
      </c>
      <c r="E28" s="272">
        <v>11761</v>
      </c>
      <c r="F28" s="272">
        <v>10155</v>
      </c>
      <c r="G28" s="272">
        <v>8365</v>
      </c>
      <c r="H28" s="272">
        <v>6838</v>
      </c>
      <c r="I28" s="272">
        <v>5689</v>
      </c>
      <c r="J28" s="272">
        <v>4933</v>
      </c>
      <c r="K28" s="272">
        <v>4408</v>
      </c>
      <c r="L28" s="272">
        <v>3846</v>
      </c>
      <c r="M28" s="272">
        <v>3216</v>
      </c>
      <c r="N28" s="272">
        <v>2636</v>
      </c>
      <c r="O28" s="272">
        <v>2139</v>
      </c>
      <c r="P28" s="272">
        <v>1685</v>
      </c>
      <c r="Q28" s="272">
        <v>1238</v>
      </c>
      <c r="R28" s="272">
        <v>836</v>
      </c>
      <c r="S28" s="272">
        <v>1012</v>
      </c>
      <c r="T28" s="269">
        <f t="shared" si="1"/>
        <v>95194</v>
      </c>
    </row>
    <row r="29" spans="1:20" ht="15">
      <c r="A29" s="273" t="s">
        <v>36</v>
      </c>
      <c r="B29" s="271">
        <v>552</v>
      </c>
      <c r="C29" s="272">
        <v>2178</v>
      </c>
      <c r="D29" s="272">
        <v>2606</v>
      </c>
      <c r="E29" s="272">
        <v>2406</v>
      </c>
      <c r="F29" s="272">
        <v>2259</v>
      </c>
      <c r="G29" s="272">
        <v>2252</v>
      </c>
      <c r="H29" s="272">
        <v>2268</v>
      </c>
      <c r="I29" s="272">
        <v>2184</v>
      </c>
      <c r="J29" s="272">
        <v>2007</v>
      </c>
      <c r="K29" s="272">
        <v>1814</v>
      </c>
      <c r="L29" s="272">
        <v>1534</v>
      </c>
      <c r="M29" s="272">
        <v>1169</v>
      </c>
      <c r="N29" s="272">
        <v>855</v>
      </c>
      <c r="O29" s="272">
        <v>632</v>
      </c>
      <c r="P29" s="272">
        <v>453</v>
      </c>
      <c r="Q29" s="272">
        <v>305</v>
      </c>
      <c r="R29" s="272">
        <v>196</v>
      </c>
      <c r="S29" s="272">
        <v>214</v>
      </c>
      <c r="T29" s="269">
        <f t="shared" si="1"/>
        <v>25884</v>
      </c>
    </row>
    <row r="30" spans="1:20" ht="15">
      <c r="A30" s="270" t="s">
        <v>33</v>
      </c>
      <c r="B30" s="271">
        <v>4730</v>
      </c>
      <c r="C30" s="272">
        <v>18914</v>
      </c>
      <c r="D30" s="272">
        <v>23078</v>
      </c>
      <c r="E30" s="272">
        <v>21057</v>
      </c>
      <c r="F30" s="272">
        <v>18457</v>
      </c>
      <c r="G30" s="272">
        <v>16455</v>
      </c>
      <c r="H30" s="272">
        <v>14918</v>
      </c>
      <c r="I30" s="272">
        <v>13208</v>
      </c>
      <c r="J30" s="272">
        <v>11370</v>
      </c>
      <c r="K30" s="272">
        <v>9688</v>
      </c>
      <c r="L30" s="272">
        <v>8008</v>
      </c>
      <c r="M30" s="272">
        <v>6265</v>
      </c>
      <c r="N30" s="272">
        <v>4732</v>
      </c>
      <c r="O30" s="272">
        <v>3596</v>
      </c>
      <c r="P30" s="272">
        <v>2715</v>
      </c>
      <c r="Q30" s="272">
        <v>1881</v>
      </c>
      <c r="R30" s="272">
        <v>1111</v>
      </c>
      <c r="S30" s="272">
        <v>1104</v>
      </c>
      <c r="T30" s="269">
        <f t="shared" si="1"/>
        <v>181287</v>
      </c>
    </row>
    <row r="31" spans="1:20" ht="15">
      <c r="A31" s="270" t="s">
        <v>34</v>
      </c>
      <c r="B31" s="271">
        <v>4609</v>
      </c>
      <c r="C31" s="272">
        <v>17163</v>
      </c>
      <c r="D31" s="272">
        <v>18380</v>
      </c>
      <c r="E31" s="272">
        <v>16145</v>
      </c>
      <c r="F31" s="272">
        <v>13891</v>
      </c>
      <c r="G31" s="272">
        <v>12372</v>
      </c>
      <c r="H31" s="272">
        <v>11203</v>
      </c>
      <c r="I31" s="272">
        <v>9742</v>
      </c>
      <c r="J31" s="272">
        <v>8145</v>
      </c>
      <c r="K31" s="272">
        <v>6734</v>
      </c>
      <c r="L31" s="272">
        <v>5481</v>
      </c>
      <c r="M31" s="272">
        <v>4264</v>
      </c>
      <c r="N31" s="272">
        <v>3151</v>
      </c>
      <c r="O31" s="272">
        <v>2310</v>
      </c>
      <c r="P31" s="272">
        <v>1713</v>
      </c>
      <c r="Q31" s="272">
        <v>1189</v>
      </c>
      <c r="R31" s="272">
        <v>698</v>
      </c>
      <c r="S31" s="272">
        <v>596</v>
      </c>
      <c r="T31" s="269">
        <f t="shared" si="1"/>
        <v>137786</v>
      </c>
    </row>
    <row r="32" spans="1:20" ht="42.75">
      <c r="A32" s="273" t="s">
        <v>20</v>
      </c>
      <c r="B32" s="271">
        <v>10328</v>
      </c>
      <c r="C32" s="272">
        <v>40933</v>
      </c>
      <c r="D32" s="272">
        <v>49864</v>
      </c>
      <c r="E32" s="272">
        <v>46680</v>
      </c>
      <c r="F32" s="272">
        <v>42470</v>
      </c>
      <c r="G32" s="272">
        <v>38327</v>
      </c>
      <c r="H32" s="272">
        <v>34483</v>
      </c>
      <c r="I32" s="272">
        <v>30418</v>
      </c>
      <c r="J32" s="272">
        <v>26421</v>
      </c>
      <c r="K32" s="272">
        <v>23010</v>
      </c>
      <c r="L32" s="272">
        <v>19769</v>
      </c>
      <c r="M32" s="272">
        <v>16320</v>
      </c>
      <c r="N32" s="272">
        <v>12950</v>
      </c>
      <c r="O32" s="272">
        <v>10080</v>
      </c>
      <c r="P32" s="272">
        <v>7716</v>
      </c>
      <c r="Q32" s="272">
        <v>5635</v>
      </c>
      <c r="R32" s="272">
        <v>3794</v>
      </c>
      <c r="S32" s="272">
        <v>4484</v>
      </c>
      <c r="T32" s="269">
        <f t="shared" si="1"/>
        <v>423682</v>
      </c>
    </row>
    <row r="33" spans="1:22" ht="15">
      <c r="A33" s="273" t="s">
        <v>27</v>
      </c>
      <c r="B33" s="271">
        <v>8291</v>
      </c>
      <c r="C33" s="272">
        <v>32044</v>
      </c>
      <c r="D33" s="272">
        <v>36743</v>
      </c>
      <c r="E33" s="272">
        <v>33275</v>
      </c>
      <c r="F33" s="272">
        <v>30246</v>
      </c>
      <c r="G33" s="272">
        <v>27654</v>
      </c>
      <c r="H33" s="272">
        <v>25542</v>
      </c>
      <c r="I33" s="272">
        <v>23173</v>
      </c>
      <c r="J33" s="272">
        <v>20486</v>
      </c>
      <c r="K33" s="272">
        <v>17785</v>
      </c>
      <c r="L33" s="272">
        <v>15123</v>
      </c>
      <c r="M33" s="272">
        <v>12448</v>
      </c>
      <c r="N33" s="272">
        <v>9881</v>
      </c>
      <c r="O33" s="272">
        <v>7622</v>
      </c>
      <c r="P33" s="272">
        <v>5819</v>
      </c>
      <c r="Q33" s="272">
        <v>4443</v>
      </c>
      <c r="R33" s="272">
        <v>3276</v>
      </c>
      <c r="S33" s="272">
        <v>4396</v>
      </c>
      <c r="T33" s="269">
        <f t="shared" si="1"/>
        <v>318247</v>
      </c>
    </row>
    <row r="34" spans="1:22" ht="30" customHeight="1">
      <c r="A34" s="273" t="s">
        <v>37</v>
      </c>
      <c r="B34" s="271">
        <v>929</v>
      </c>
      <c r="C34" s="272">
        <v>3619</v>
      </c>
      <c r="D34" s="272">
        <v>4443</v>
      </c>
      <c r="E34" s="272">
        <v>4053</v>
      </c>
      <c r="F34" s="272">
        <v>3346</v>
      </c>
      <c r="G34" s="272">
        <v>2715</v>
      </c>
      <c r="H34" s="272">
        <v>2388</v>
      </c>
      <c r="I34" s="272">
        <v>2212</v>
      </c>
      <c r="J34" s="272">
        <v>1998</v>
      </c>
      <c r="K34" s="272">
        <v>1736</v>
      </c>
      <c r="L34" s="272">
        <v>1473</v>
      </c>
      <c r="M34" s="272">
        <v>1217</v>
      </c>
      <c r="N34" s="272">
        <v>995</v>
      </c>
      <c r="O34" s="272">
        <v>818</v>
      </c>
      <c r="P34" s="272">
        <v>651</v>
      </c>
      <c r="Q34" s="272">
        <v>481</v>
      </c>
      <c r="R34" s="272">
        <v>320</v>
      </c>
      <c r="S34" s="272">
        <v>360</v>
      </c>
      <c r="T34" s="269">
        <f t="shared" si="1"/>
        <v>33754</v>
      </c>
    </row>
    <row r="35" spans="1:22">
      <c r="A35" s="1549" t="s">
        <v>1290</v>
      </c>
    </row>
    <row r="37" spans="1:22">
      <c r="A37" s="261" t="s">
        <v>521</v>
      </c>
    </row>
    <row r="38" spans="1:22" ht="15">
      <c r="A38" s="1895" t="s">
        <v>1298</v>
      </c>
      <c r="B38" s="1895"/>
      <c r="C38" s="1895"/>
      <c r="D38" s="1895"/>
      <c r="E38" s="1895"/>
      <c r="F38" s="1895"/>
      <c r="G38" s="1895"/>
      <c r="H38" s="1895"/>
      <c r="I38" s="1895"/>
      <c r="J38" s="1895"/>
      <c r="K38" s="1895"/>
      <c r="L38" s="1895"/>
      <c r="M38" s="1895"/>
      <c r="N38" s="1895"/>
      <c r="O38" s="1895"/>
      <c r="P38" s="1895"/>
      <c r="Q38" s="1895"/>
      <c r="R38" s="1895"/>
      <c r="S38" s="1895"/>
      <c r="T38" s="1895"/>
    </row>
    <row r="39" spans="1:22" ht="15">
      <c r="A39" s="1895" t="s">
        <v>1743</v>
      </c>
      <c r="B39" s="1895"/>
      <c r="C39" s="1895"/>
      <c r="D39" s="1895"/>
      <c r="E39" s="1895"/>
      <c r="F39" s="1895"/>
      <c r="G39" s="1895"/>
      <c r="H39" s="1895"/>
      <c r="I39" s="1895"/>
      <c r="J39" s="1895"/>
      <c r="K39" s="1895"/>
      <c r="L39" s="1895"/>
      <c r="M39" s="1895"/>
      <c r="N39" s="1895"/>
      <c r="O39" s="1895"/>
      <c r="P39" s="1895"/>
      <c r="Q39" s="1895"/>
      <c r="R39" s="1895"/>
      <c r="S39" s="1895"/>
      <c r="T39" s="1895"/>
    </row>
    <row r="40" spans="1:22" ht="15" customHeight="1">
      <c r="A40" s="1896" t="s">
        <v>1297</v>
      </c>
      <c r="B40" s="1896"/>
      <c r="C40" s="1896"/>
      <c r="D40" s="1896"/>
      <c r="E40" s="1896"/>
      <c r="F40" s="1896"/>
      <c r="G40" s="1896"/>
      <c r="H40" s="1896"/>
      <c r="I40" s="1896"/>
      <c r="J40" s="1896"/>
      <c r="K40" s="1896"/>
      <c r="L40" s="1896"/>
      <c r="M40" s="1896"/>
      <c r="N40" s="1896"/>
      <c r="O40" s="1896"/>
      <c r="P40" s="1896"/>
      <c r="Q40" s="1896"/>
      <c r="R40" s="1896"/>
      <c r="S40" s="1896"/>
      <c r="T40" s="1896"/>
    </row>
    <row r="41" spans="1:22" ht="15">
      <c r="A41" s="1174"/>
      <c r="B41" s="1174"/>
      <c r="C41" s="1174"/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</row>
    <row r="42" spans="1:22" ht="15">
      <c r="A42" s="1897" t="s">
        <v>149</v>
      </c>
      <c r="B42" s="1899" t="s">
        <v>525</v>
      </c>
      <c r="C42" s="1899"/>
      <c r="D42" s="1899"/>
      <c r="E42" s="1899"/>
      <c r="F42" s="1899"/>
      <c r="G42" s="1899"/>
      <c r="H42" s="1899"/>
      <c r="I42" s="1899"/>
      <c r="J42" s="1899"/>
      <c r="K42" s="1899"/>
      <c r="L42" s="1899"/>
      <c r="M42" s="1899"/>
      <c r="N42" s="1899"/>
      <c r="O42" s="1899"/>
      <c r="P42" s="1899"/>
      <c r="Q42" s="1899"/>
      <c r="R42" s="1899"/>
      <c r="S42" s="1899"/>
      <c r="T42" s="1897" t="s">
        <v>45</v>
      </c>
      <c r="V42" s="1113" t="s">
        <v>675</v>
      </c>
    </row>
    <row r="43" spans="1:22" ht="19.5" customHeight="1">
      <c r="A43" s="1897"/>
      <c r="B43" s="265" t="s">
        <v>526</v>
      </c>
      <c r="C43" s="264" t="s">
        <v>527</v>
      </c>
      <c r="D43" s="264" t="s">
        <v>528</v>
      </c>
      <c r="E43" s="264" t="s">
        <v>529</v>
      </c>
      <c r="F43" s="264" t="s">
        <v>530</v>
      </c>
      <c r="G43" s="264" t="s">
        <v>531</v>
      </c>
      <c r="H43" s="264" t="s">
        <v>532</v>
      </c>
      <c r="I43" s="264" t="s">
        <v>533</v>
      </c>
      <c r="J43" s="265" t="s">
        <v>534</v>
      </c>
      <c r="K43" s="265" t="s">
        <v>535</v>
      </c>
      <c r="L43" s="265" t="s">
        <v>536</v>
      </c>
      <c r="M43" s="265" t="s">
        <v>537</v>
      </c>
      <c r="N43" s="265" t="s">
        <v>538</v>
      </c>
      <c r="O43" s="265" t="s">
        <v>539</v>
      </c>
      <c r="P43" s="265" t="s">
        <v>540</v>
      </c>
      <c r="Q43" s="265" t="s">
        <v>541</v>
      </c>
      <c r="R43" s="265" t="s">
        <v>542</v>
      </c>
      <c r="S43" s="265" t="s">
        <v>543</v>
      </c>
      <c r="T43" s="1897"/>
    </row>
    <row r="44" spans="1:22" ht="15">
      <c r="A44" s="267" t="s">
        <v>184</v>
      </c>
      <c r="B44" s="269">
        <v>340137</v>
      </c>
      <c r="C44" s="269">
        <v>1354679</v>
      </c>
      <c r="D44" s="269">
        <v>1647886</v>
      </c>
      <c r="E44" s="269">
        <v>1563804</v>
      </c>
      <c r="F44" s="269">
        <v>1450240</v>
      </c>
      <c r="G44" s="269">
        <v>1327741</v>
      </c>
      <c r="H44" s="269">
        <v>1219448</v>
      </c>
      <c r="I44" s="269">
        <v>1108251</v>
      </c>
      <c r="J44" s="269">
        <v>985799</v>
      </c>
      <c r="K44" s="269">
        <v>872314</v>
      </c>
      <c r="L44" s="269">
        <v>767987</v>
      </c>
      <c r="M44" s="269">
        <v>656158</v>
      </c>
      <c r="N44" s="269">
        <v>538666</v>
      </c>
      <c r="O44" s="269">
        <v>430165</v>
      </c>
      <c r="P44" s="269">
        <v>335970</v>
      </c>
      <c r="Q44" s="269">
        <v>253790</v>
      </c>
      <c r="R44" s="269">
        <v>182358</v>
      </c>
      <c r="S44" s="269">
        <v>231038</v>
      </c>
      <c r="T44" s="269">
        <v>15266431</v>
      </c>
    </row>
    <row r="45" spans="1:22" ht="15">
      <c r="A45" s="270" t="s">
        <v>10</v>
      </c>
      <c r="B45" s="272">
        <v>16106</v>
      </c>
      <c r="C45" s="272">
        <v>63095</v>
      </c>
      <c r="D45" s="272">
        <v>77794</v>
      </c>
      <c r="E45" s="272">
        <v>76722</v>
      </c>
      <c r="F45" s="272">
        <v>75598</v>
      </c>
      <c r="G45" s="272">
        <v>71589</v>
      </c>
      <c r="H45" s="272">
        <v>63215</v>
      </c>
      <c r="I45" s="272">
        <v>53058</v>
      </c>
      <c r="J45" s="272">
        <v>44681</v>
      </c>
      <c r="K45" s="272">
        <v>39126</v>
      </c>
      <c r="L45" s="272">
        <v>34925</v>
      </c>
      <c r="M45" s="272">
        <v>30511</v>
      </c>
      <c r="N45" s="272">
        <v>25881</v>
      </c>
      <c r="O45" s="272">
        <v>21814</v>
      </c>
      <c r="P45" s="272">
        <v>18195</v>
      </c>
      <c r="Q45" s="272">
        <v>14524</v>
      </c>
      <c r="R45" s="272">
        <v>10998</v>
      </c>
      <c r="S45" s="272">
        <v>15661</v>
      </c>
      <c r="T45" s="269">
        <f t="shared" ref="T45:T51" si="2">SUM(B45:S45)</f>
        <v>753493</v>
      </c>
    </row>
    <row r="46" spans="1:22" ht="15">
      <c r="A46" s="270" t="s">
        <v>58</v>
      </c>
      <c r="B46" s="272">
        <v>4799</v>
      </c>
      <c r="C46" s="272">
        <v>19680</v>
      </c>
      <c r="D46" s="272">
        <v>23407</v>
      </c>
      <c r="E46" s="272">
        <v>21647</v>
      </c>
      <c r="F46" s="272">
        <v>18707</v>
      </c>
      <c r="G46" s="272">
        <v>15098</v>
      </c>
      <c r="H46" s="272">
        <v>12419</v>
      </c>
      <c r="I46" s="272">
        <v>11018</v>
      </c>
      <c r="J46" s="272">
        <v>10168</v>
      </c>
      <c r="K46" s="272">
        <v>9444</v>
      </c>
      <c r="L46" s="272">
        <v>8634</v>
      </c>
      <c r="M46" s="272">
        <v>7679</v>
      </c>
      <c r="N46" s="272">
        <v>6757</v>
      </c>
      <c r="O46" s="272">
        <v>6135</v>
      </c>
      <c r="P46" s="272">
        <v>5581</v>
      </c>
      <c r="Q46" s="272">
        <v>4675</v>
      </c>
      <c r="R46" s="272">
        <v>3481</v>
      </c>
      <c r="S46" s="272">
        <v>4360</v>
      </c>
      <c r="T46" s="269">
        <f t="shared" si="2"/>
        <v>193689</v>
      </c>
    </row>
    <row r="47" spans="1:22" ht="15">
      <c r="A47" s="270" t="s">
        <v>12</v>
      </c>
      <c r="B47" s="272">
        <v>5565</v>
      </c>
      <c r="C47" s="272">
        <v>22646</v>
      </c>
      <c r="D47" s="272">
        <v>27683</v>
      </c>
      <c r="E47" s="272">
        <v>26810</v>
      </c>
      <c r="F47" s="272">
        <v>25136</v>
      </c>
      <c r="G47" s="272">
        <v>21706</v>
      </c>
      <c r="H47" s="272">
        <v>17587</v>
      </c>
      <c r="I47" s="272">
        <v>14382</v>
      </c>
      <c r="J47" s="272">
        <v>12411</v>
      </c>
      <c r="K47" s="272">
        <v>11233</v>
      </c>
      <c r="L47" s="272">
        <v>10233</v>
      </c>
      <c r="M47" s="272">
        <v>9122</v>
      </c>
      <c r="N47" s="272">
        <v>8047</v>
      </c>
      <c r="O47" s="272">
        <v>7177</v>
      </c>
      <c r="P47" s="272">
        <v>6306</v>
      </c>
      <c r="Q47" s="272">
        <v>5147</v>
      </c>
      <c r="R47" s="272">
        <v>3856</v>
      </c>
      <c r="S47" s="272">
        <v>5201</v>
      </c>
      <c r="T47" s="269">
        <f t="shared" si="2"/>
        <v>240248</v>
      </c>
    </row>
    <row r="48" spans="1:22" ht="15">
      <c r="A48" s="270" t="s">
        <v>13</v>
      </c>
      <c r="B48" s="272">
        <v>3459</v>
      </c>
      <c r="C48" s="272">
        <v>14167</v>
      </c>
      <c r="D48" s="272">
        <v>18056</v>
      </c>
      <c r="E48" s="272">
        <v>17889</v>
      </c>
      <c r="F48" s="272">
        <v>16307</v>
      </c>
      <c r="G48" s="272">
        <v>14212</v>
      </c>
      <c r="H48" s="272">
        <v>12842</v>
      </c>
      <c r="I48" s="272">
        <v>12040</v>
      </c>
      <c r="J48" s="272">
        <v>11282</v>
      </c>
      <c r="K48" s="272">
        <v>10328</v>
      </c>
      <c r="L48" s="272">
        <v>8973</v>
      </c>
      <c r="M48" s="272">
        <v>7425</v>
      </c>
      <c r="N48" s="272">
        <v>6169</v>
      </c>
      <c r="O48" s="272">
        <v>5358</v>
      </c>
      <c r="P48" s="272">
        <v>4683</v>
      </c>
      <c r="Q48" s="272">
        <v>3875</v>
      </c>
      <c r="R48" s="272">
        <v>2923</v>
      </c>
      <c r="S48" s="272">
        <v>3422</v>
      </c>
      <c r="T48" s="269">
        <f t="shared" si="2"/>
        <v>173410</v>
      </c>
    </row>
    <row r="49" spans="1:20" ht="15">
      <c r="A49" s="270" t="s">
        <v>14</v>
      </c>
      <c r="B49" s="272">
        <v>10778</v>
      </c>
      <c r="C49" s="272">
        <v>42488</v>
      </c>
      <c r="D49" s="272">
        <v>50504</v>
      </c>
      <c r="E49" s="272">
        <v>47101</v>
      </c>
      <c r="F49" s="272">
        <v>42543</v>
      </c>
      <c r="G49" s="272">
        <v>36996</v>
      </c>
      <c r="H49" s="272">
        <v>32166</v>
      </c>
      <c r="I49" s="272">
        <v>28241</v>
      </c>
      <c r="J49" s="272">
        <v>24711</v>
      </c>
      <c r="K49" s="272">
        <v>21588</v>
      </c>
      <c r="L49" s="272">
        <v>18829</v>
      </c>
      <c r="M49" s="272">
        <v>16232</v>
      </c>
      <c r="N49" s="272">
        <v>13940</v>
      </c>
      <c r="O49" s="272">
        <v>12161</v>
      </c>
      <c r="P49" s="272">
        <v>10537</v>
      </c>
      <c r="Q49" s="272">
        <v>8556</v>
      </c>
      <c r="R49" s="272">
        <v>6333</v>
      </c>
      <c r="S49" s="272">
        <v>7539</v>
      </c>
      <c r="T49" s="269">
        <f t="shared" si="2"/>
        <v>431243</v>
      </c>
    </row>
    <row r="50" spans="1:20" ht="15">
      <c r="A50" s="273" t="s">
        <v>15</v>
      </c>
      <c r="B50" s="272">
        <v>10874</v>
      </c>
      <c r="C50" s="272">
        <v>43474</v>
      </c>
      <c r="D50" s="272">
        <v>53196</v>
      </c>
      <c r="E50" s="272">
        <v>51277</v>
      </c>
      <c r="F50" s="272">
        <v>47860</v>
      </c>
      <c r="G50" s="272">
        <v>41910</v>
      </c>
      <c r="H50" s="272">
        <v>35299</v>
      </c>
      <c r="I50" s="272">
        <v>30050</v>
      </c>
      <c r="J50" s="272">
        <v>26478</v>
      </c>
      <c r="K50" s="272">
        <v>24040</v>
      </c>
      <c r="L50" s="272">
        <v>21904</v>
      </c>
      <c r="M50" s="272">
        <v>19706</v>
      </c>
      <c r="N50" s="272">
        <v>17571</v>
      </c>
      <c r="O50" s="272">
        <v>15560</v>
      </c>
      <c r="P50" s="272">
        <v>13382</v>
      </c>
      <c r="Q50" s="272">
        <v>10874</v>
      </c>
      <c r="R50" s="272">
        <v>8192</v>
      </c>
      <c r="S50" s="272">
        <v>9851</v>
      </c>
      <c r="T50" s="269">
        <f t="shared" si="2"/>
        <v>481498</v>
      </c>
    </row>
    <row r="51" spans="1:20" ht="15">
      <c r="A51" s="273" t="s">
        <v>22</v>
      </c>
      <c r="B51" s="272">
        <v>13396</v>
      </c>
      <c r="C51" s="272">
        <v>53349</v>
      </c>
      <c r="D51" s="272">
        <v>65987</v>
      </c>
      <c r="E51" s="272">
        <v>64007</v>
      </c>
      <c r="F51" s="272">
        <v>60057</v>
      </c>
      <c r="G51" s="272">
        <v>55246</v>
      </c>
      <c r="H51" s="272">
        <v>51188</v>
      </c>
      <c r="I51" s="272">
        <v>47063</v>
      </c>
      <c r="J51" s="272">
        <v>42449</v>
      </c>
      <c r="K51" s="272">
        <v>37991</v>
      </c>
      <c r="L51" s="272">
        <v>33449</v>
      </c>
      <c r="M51" s="272">
        <v>28335</v>
      </c>
      <c r="N51" s="272">
        <v>23041</v>
      </c>
      <c r="O51" s="272">
        <v>18200</v>
      </c>
      <c r="P51" s="272">
        <v>13967</v>
      </c>
      <c r="Q51" s="272">
        <v>10355</v>
      </c>
      <c r="R51" s="272">
        <v>7350</v>
      </c>
      <c r="S51" s="272">
        <v>9051</v>
      </c>
      <c r="T51" s="269">
        <f t="shared" si="2"/>
        <v>634481</v>
      </c>
    </row>
    <row r="52" spans="1:20" ht="15">
      <c r="A52" s="273" t="s">
        <v>23</v>
      </c>
      <c r="B52" s="272">
        <v>14124</v>
      </c>
      <c r="C52" s="272">
        <v>56394</v>
      </c>
      <c r="D52" s="272">
        <v>66729</v>
      </c>
      <c r="E52" s="272">
        <v>60338</v>
      </c>
      <c r="F52" s="272">
        <v>51771</v>
      </c>
      <c r="G52" s="272">
        <v>43474</v>
      </c>
      <c r="H52" s="272">
        <v>37788</v>
      </c>
      <c r="I52" s="272">
        <v>33391</v>
      </c>
      <c r="J52" s="272">
        <v>29167</v>
      </c>
      <c r="K52" s="272">
        <v>25683</v>
      </c>
      <c r="L52" s="272">
        <v>22727</v>
      </c>
      <c r="M52" s="272">
        <v>19545</v>
      </c>
      <c r="N52" s="272">
        <v>16024</v>
      </c>
      <c r="O52" s="272">
        <v>12685</v>
      </c>
      <c r="P52" s="272">
        <v>9814</v>
      </c>
      <c r="Q52" s="272">
        <v>7146</v>
      </c>
      <c r="R52" s="272">
        <v>4602</v>
      </c>
      <c r="S52" s="272">
        <v>5015</v>
      </c>
      <c r="T52" s="269">
        <f>SUM(B52:S52)</f>
        <v>516417</v>
      </c>
    </row>
    <row r="53" spans="1:20" ht="15">
      <c r="A53" s="270" t="s">
        <v>24</v>
      </c>
      <c r="B53" s="272">
        <v>81263</v>
      </c>
      <c r="C53" s="272">
        <v>324139</v>
      </c>
      <c r="D53" s="272">
        <v>394867</v>
      </c>
      <c r="E53" s="272">
        <v>374576</v>
      </c>
      <c r="F53" s="272">
        <v>351215</v>
      </c>
      <c r="G53" s="272">
        <v>331119</v>
      </c>
      <c r="H53" s="272">
        <v>315611</v>
      </c>
      <c r="I53" s="272">
        <v>294909</v>
      </c>
      <c r="J53" s="272">
        <v>265649</v>
      </c>
      <c r="K53" s="272">
        <v>235825</v>
      </c>
      <c r="L53" s="272">
        <v>208523</v>
      </c>
      <c r="M53" s="272">
        <v>178423</v>
      </c>
      <c r="N53" s="272">
        <v>143947</v>
      </c>
      <c r="O53" s="272">
        <v>109648</v>
      </c>
      <c r="P53" s="272">
        <v>80179</v>
      </c>
      <c r="Q53" s="272">
        <v>57537</v>
      </c>
      <c r="R53" s="272">
        <v>40660</v>
      </c>
      <c r="S53" s="272">
        <v>52229</v>
      </c>
      <c r="T53" s="269">
        <f t="shared" ref="T53:T69" si="3">SUM(B53:S53)</f>
        <v>3840319</v>
      </c>
    </row>
    <row r="54" spans="1:20" ht="15">
      <c r="A54" s="270" t="s">
        <v>16</v>
      </c>
      <c r="B54" s="272">
        <v>9261</v>
      </c>
      <c r="C54" s="272">
        <v>36858</v>
      </c>
      <c r="D54" s="272">
        <v>46342</v>
      </c>
      <c r="E54" s="272">
        <v>44872</v>
      </c>
      <c r="F54" s="272">
        <v>40897</v>
      </c>
      <c r="G54" s="272">
        <v>35911</v>
      </c>
      <c r="H54" s="272">
        <v>31595</v>
      </c>
      <c r="I54" s="272">
        <v>28124</v>
      </c>
      <c r="J54" s="272">
        <v>25258</v>
      </c>
      <c r="K54" s="272">
        <v>22852</v>
      </c>
      <c r="L54" s="272">
        <v>20225</v>
      </c>
      <c r="M54" s="272">
        <v>17176</v>
      </c>
      <c r="N54" s="272">
        <v>14448</v>
      </c>
      <c r="O54" s="272">
        <v>12437</v>
      </c>
      <c r="P54" s="272">
        <v>10626</v>
      </c>
      <c r="Q54" s="272">
        <v>8576</v>
      </c>
      <c r="R54" s="272">
        <v>6425</v>
      </c>
      <c r="S54" s="272">
        <v>8036</v>
      </c>
      <c r="T54" s="269">
        <f t="shared" si="3"/>
        <v>419919</v>
      </c>
    </row>
    <row r="55" spans="1:20" ht="15">
      <c r="A55" s="270" t="s">
        <v>17</v>
      </c>
      <c r="B55" s="272">
        <v>10354</v>
      </c>
      <c r="C55" s="272">
        <v>41231</v>
      </c>
      <c r="D55" s="272">
        <v>51614</v>
      </c>
      <c r="E55" s="272">
        <v>50728</v>
      </c>
      <c r="F55" s="272">
        <v>47191</v>
      </c>
      <c r="G55" s="272">
        <v>40922</v>
      </c>
      <c r="H55" s="272">
        <v>34422</v>
      </c>
      <c r="I55" s="272">
        <v>29347</v>
      </c>
      <c r="J55" s="272">
        <v>25803</v>
      </c>
      <c r="K55" s="272">
        <v>23613</v>
      </c>
      <c r="L55" s="272">
        <v>21962</v>
      </c>
      <c r="M55" s="272">
        <v>19925</v>
      </c>
      <c r="N55" s="272">
        <v>17514</v>
      </c>
      <c r="O55" s="272">
        <v>15236</v>
      </c>
      <c r="P55" s="272">
        <v>13144</v>
      </c>
      <c r="Q55" s="272">
        <v>10893</v>
      </c>
      <c r="R55" s="272">
        <v>8345</v>
      </c>
      <c r="S55" s="272">
        <v>11087</v>
      </c>
      <c r="T55" s="269">
        <f t="shared" si="3"/>
        <v>473331</v>
      </c>
    </row>
    <row r="56" spans="1:20" ht="15">
      <c r="A56" s="273" t="s">
        <v>25</v>
      </c>
      <c r="B56" s="272">
        <v>19764</v>
      </c>
      <c r="C56" s="272">
        <v>78328</v>
      </c>
      <c r="D56" s="272">
        <v>94134</v>
      </c>
      <c r="E56" s="272">
        <v>88152</v>
      </c>
      <c r="F56" s="272">
        <v>78943</v>
      </c>
      <c r="G56" s="272">
        <v>68964</v>
      </c>
      <c r="H56" s="272">
        <v>62172</v>
      </c>
      <c r="I56" s="272">
        <v>57232</v>
      </c>
      <c r="J56" s="272">
        <v>51967</v>
      </c>
      <c r="K56" s="272">
        <v>46236</v>
      </c>
      <c r="L56" s="272">
        <v>40165</v>
      </c>
      <c r="M56" s="272">
        <v>33778</v>
      </c>
      <c r="N56" s="272">
        <v>27557</v>
      </c>
      <c r="O56" s="272">
        <v>21940</v>
      </c>
      <c r="P56" s="272">
        <v>16959</v>
      </c>
      <c r="Q56" s="272">
        <v>12549</v>
      </c>
      <c r="R56" s="272">
        <v>8690</v>
      </c>
      <c r="S56" s="272">
        <v>10146</v>
      </c>
      <c r="T56" s="269">
        <f t="shared" si="3"/>
        <v>817676</v>
      </c>
    </row>
    <row r="57" spans="1:20" ht="15">
      <c r="A57" s="270" t="s">
        <v>26</v>
      </c>
      <c r="B57" s="272">
        <v>31760</v>
      </c>
      <c r="C57" s="272">
        <v>128038</v>
      </c>
      <c r="D57" s="272">
        <v>159831</v>
      </c>
      <c r="E57" s="272">
        <v>154987</v>
      </c>
      <c r="F57" s="272">
        <v>139479</v>
      </c>
      <c r="G57" s="272">
        <v>120797</v>
      </c>
      <c r="H57" s="272">
        <v>107876</v>
      </c>
      <c r="I57" s="272">
        <v>99191</v>
      </c>
      <c r="J57" s="272">
        <v>91252</v>
      </c>
      <c r="K57" s="272">
        <v>82370</v>
      </c>
      <c r="L57" s="272">
        <v>72162</v>
      </c>
      <c r="M57" s="272">
        <v>61507</v>
      </c>
      <c r="N57" s="272">
        <v>51033</v>
      </c>
      <c r="O57" s="272">
        <v>40726</v>
      </c>
      <c r="P57" s="272">
        <v>31282</v>
      </c>
      <c r="Q57" s="272">
        <v>23673</v>
      </c>
      <c r="R57" s="272">
        <v>17388</v>
      </c>
      <c r="S57" s="272">
        <v>22907</v>
      </c>
      <c r="T57" s="269">
        <f t="shared" si="3"/>
        <v>1436259</v>
      </c>
    </row>
    <row r="58" spans="1:20" ht="28.5">
      <c r="A58" s="273" t="s">
        <v>29</v>
      </c>
      <c r="B58" s="272">
        <v>4962</v>
      </c>
      <c r="C58" s="272">
        <v>19743</v>
      </c>
      <c r="D58" s="272">
        <v>23091</v>
      </c>
      <c r="E58" s="272">
        <v>20063</v>
      </c>
      <c r="F58" s="272">
        <v>16729</v>
      </c>
      <c r="G58" s="272">
        <v>13650</v>
      </c>
      <c r="H58" s="272">
        <v>11195</v>
      </c>
      <c r="I58" s="272">
        <v>9236</v>
      </c>
      <c r="J58" s="272">
        <v>7763</v>
      </c>
      <c r="K58" s="272">
        <v>6729</v>
      </c>
      <c r="L58" s="272">
        <v>5802</v>
      </c>
      <c r="M58" s="272">
        <v>4787</v>
      </c>
      <c r="N58" s="272">
        <v>3833</v>
      </c>
      <c r="O58" s="272">
        <v>3118</v>
      </c>
      <c r="P58" s="272">
        <v>2494</v>
      </c>
      <c r="Q58" s="272">
        <v>1814</v>
      </c>
      <c r="R58" s="272">
        <v>1162</v>
      </c>
      <c r="S58" s="272">
        <v>1380</v>
      </c>
      <c r="T58" s="269">
        <f t="shared" si="3"/>
        <v>157551</v>
      </c>
    </row>
    <row r="59" spans="1:20" ht="15">
      <c r="A59" s="273" t="s">
        <v>30</v>
      </c>
      <c r="B59" s="272">
        <v>3145</v>
      </c>
      <c r="C59" s="272">
        <v>12288</v>
      </c>
      <c r="D59" s="272">
        <v>14945</v>
      </c>
      <c r="E59" s="272">
        <v>13478</v>
      </c>
      <c r="F59" s="272">
        <v>11427</v>
      </c>
      <c r="G59" s="272">
        <v>9546</v>
      </c>
      <c r="H59" s="272">
        <v>8298</v>
      </c>
      <c r="I59" s="272">
        <v>7318</v>
      </c>
      <c r="J59" s="272">
        <v>6245</v>
      </c>
      <c r="K59" s="272">
        <v>5240</v>
      </c>
      <c r="L59" s="272">
        <v>4413</v>
      </c>
      <c r="M59" s="272">
        <v>3634</v>
      </c>
      <c r="N59" s="272">
        <v>2881</v>
      </c>
      <c r="O59" s="272">
        <v>2235</v>
      </c>
      <c r="P59" s="272">
        <v>1707</v>
      </c>
      <c r="Q59" s="272">
        <v>1208</v>
      </c>
      <c r="R59" s="272">
        <v>744</v>
      </c>
      <c r="S59" s="272">
        <v>762</v>
      </c>
      <c r="T59" s="269">
        <f t="shared" si="3"/>
        <v>109514</v>
      </c>
    </row>
    <row r="60" spans="1:20" ht="15">
      <c r="A60" s="270" t="s">
        <v>31</v>
      </c>
      <c r="B60" s="272">
        <v>2458</v>
      </c>
      <c r="C60" s="272">
        <v>9584</v>
      </c>
      <c r="D60" s="272">
        <v>11617</v>
      </c>
      <c r="E60" s="272">
        <v>10647</v>
      </c>
      <c r="F60" s="272">
        <v>9338</v>
      </c>
      <c r="G60" s="272">
        <v>8059</v>
      </c>
      <c r="H60" s="272">
        <v>6981</v>
      </c>
      <c r="I60" s="272">
        <v>6054</v>
      </c>
      <c r="J60" s="272">
        <v>5179</v>
      </c>
      <c r="K60" s="272">
        <v>4343</v>
      </c>
      <c r="L60" s="272">
        <v>3587</v>
      </c>
      <c r="M60" s="272">
        <v>2930</v>
      </c>
      <c r="N60" s="272">
        <v>2365</v>
      </c>
      <c r="O60" s="272">
        <v>1884</v>
      </c>
      <c r="P60" s="272">
        <v>1448</v>
      </c>
      <c r="Q60" s="272">
        <v>1034</v>
      </c>
      <c r="R60" s="272">
        <v>694</v>
      </c>
      <c r="S60" s="272">
        <v>851</v>
      </c>
      <c r="T60" s="269">
        <f t="shared" si="3"/>
        <v>89053</v>
      </c>
    </row>
    <row r="61" spans="1:20" ht="15">
      <c r="A61" s="270" t="s">
        <v>18</v>
      </c>
      <c r="B61" s="272">
        <v>55079</v>
      </c>
      <c r="C61" s="272">
        <v>219620</v>
      </c>
      <c r="D61" s="272">
        <v>265425</v>
      </c>
      <c r="E61" s="272">
        <v>251324</v>
      </c>
      <c r="F61" s="272">
        <v>244387</v>
      </c>
      <c r="G61" s="272">
        <v>241671</v>
      </c>
      <c r="H61" s="272">
        <v>235877</v>
      </c>
      <c r="I61" s="272">
        <v>219773</v>
      </c>
      <c r="J61" s="272">
        <v>193475</v>
      </c>
      <c r="K61" s="272">
        <v>168115</v>
      </c>
      <c r="L61" s="272">
        <v>147272</v>
      </c>
      <c r="M61" s="272">
        <v>125225</v>
      </c>
      <c r="N61" s="272">
        <v>101089</v>
      </c>
      <c r="O61" s="272">
        <v>78824</v>
      </c>
      <c r="P61" s="272">
        <v>60116</v>
      </c>
      <c r="Q61" s="272">
        <v>44304</v>
      </c>
      <c r="R61" s="272">
        <v>31384</v>
      </c>
      <c r="S61" s="272">
        <v>40549</v>
      </c>
      <c r="T61" s="269">
        <f t="shared" si="3"/>
        <v>2723509</v>
      </c>
    </row>
    <row r="62" spans="1:20" ht="15">
      <c r="A62" s="273" t="s">
        <v>19</v>
      </c>
      <c r="B62" s="272">
        <v>10544</v>
      </c>
      <c r="C62" s="272">
        <v>41879</v>
      </c>
      <c r="D62" s="272">
        <v>51801</v>
      </c>
      <c r="E62" s="272">
        <v>50792</v>
      </c>
      <c r="F62" s="272">
        <v>49405</v>
      </c>
      <c r="G62" s="272">
        <v>47050</v>
      </c>
      <c r="H62" s="272">
        <v>43441</v>
      </c>
      <c r="I62" s="272">
        <v>39026</v>
      </c>
      <c r="J62" s="272">
        <v>34516</v>
      </c>
      <c r="K62" s="272">
        <v>30626</v>
      </c>
      <c r="L62" s="272">
        <v>27144</v>
      </c>
      <c r="M62" s="272">
        <v>23443</v>
      </c>
      <c r="N62" s="272">
        <v>19762</v>
      </c>
      <c r="O62" s="272">
        <v>16652</v>
      </c>
      <c r="P62" s="272">
        <v>13938</v>
      </c>
      <c r="Q62" s="272">
        <v>11220</v>
      </c>
      <c r="R62" s="272">
        <v>8487</v>
      </c>
      <c r="S62" s="272">
        <v>10929</v>
      </c>
      <c r="T62" s="269">
        <f t="shared" si="3"/>
        <v>530655</v>
      </c>
    </row>
    <row r="63" spans="1:20" ht="28.5">
      <c r="A63" s="273" t="s">
        <v>32</v>
      </c>
      <c r="B63" s="272">
        <v>2799</v>
      </c>
      <c r="C63" s="272">
        <v>11006</v>
      </c>
      <c r="D63" s="272">
        <v>13041</v>
      </c>
      <c r="E63" s="272">
        <v>11991</v>
      </c>
      <c r="F63" s="272">
        <v>10415</v>
      </c>
      <c r="G63" s="272">
        <v>8641</v>
      </c>
      <c r="H63" s="272">
        <v>7128</v>
      </c>
      <c r="I63" s="272">
        <v>5928</v>
      </c>
      <c r="J63" s="272">
        <v>5082</v>
      </c>
      <c r="K63" s="272">
        <v>4524</v>
      </c>
      <c r="L63" s="272">
        <v>3971</v>
      </c>
      <c r="M63" s="272">
        <v>3337</v>
      </c>
      <c r="N63" s="272">
        <v>2728</v>
      </c>
      <c r="O63" s="272">
        <v>2204</v>
      </c>
      <c r="P63" s="272">
        <v>1739</v>
      </c>
      <c r="Q63" s="272">
        <v>1286</v>
      </c>
      <c r="R63" s="272">
        <v>863</v>
      </c>
      <c r="S63" s="272">
        <v>993</v>
      </c>
      <c r="T63" s="269">
        <f t="shared" si="3"/>
        <v>97676</v>
      </c>
    </row>
    <row r="64" spans="1:20" ht="15">
      <c r="A64" s="273" t="s">
        <v>36</v>
      </c>
      <c r="B64" s="272">
        <v>567</v>
      </c>
      <c r="C64" s="272">
        <v>2248</v>
      </c>
      <c r="D64" s="272">
        <v>2664</v>
      </c>
      <c r="E64" s="272">
        <v>2456</v>
      </c>
      <c r="F64" s="272">
        <v>2280</v>
      </c>
      <c r="G64" s="272">
        <v>2279</v>
      </c>
      <c r="H64" s="272">
        <v>2319</v>
      </c>
      <c r="I64" s="272">
        <v>2235</v>
      </c>
      <c r="J64" s="272">
        <v>2052</v>
      </c>
      <c r="K64" s="272">
        <v>1859</v>
      </c>
      <c r="L64" s="272">
        <v>1596</v>
      </c>
      <c r="M64" s="272">
        <v>1238</v>
      </c>
      <c r="N64" s="272">
        <v>904</v>
      </c>
      <c r="O64" s="272">
        <v>667</v>
      </c>
      <c r="P64" s="272">
        <v>476</v>
      </c>
      <c r="Q64" s="272">
        <v>318</v>
      </c>
      <c r="R64" s="272">
        <v>202</v>
      </c>
      <c r="S64" s="272">
        <v>216</v>
      </c>
      <c r="T64" s="269">
        <f t="shared" si="3"/>
        <v>26576</v>
      </c>
    </row>
    <row r="65" spans="1:20" ht="15">
      <c r="A65" s="270" t="s">
        <v>33</v>
      </c>
      <c r="B65" s="272">
        <v>4764</v>
      </c>
      <c r="C65" s="272">
        <v>19058</v>
      </c>
      <c r="D65" s="272">
        <v>23384</v>
      </c>
      <c r="E65" s="272">
        <v>21548</v>
      </c>
      <c r="F65" s="272">
        <v>18906</v>
      </c>
      <c r="G65" s="272">
        <v>16815</v>
      </c>
      <c r="H65" s="272">
        <v>15326</v>
      </c>
      <c r="I65" s="272">
        <v>13659</v>
      </c>
      <c r="J65" s="272">
        <v>11762</v>
      </c>
      <c r="K65" s="272">
        <v>10025</v>
      </c>
      <c r="L65" s="272">
        <v>8361</v>
      </c>
      <c r="M65" s="272">
        <v>6603</v>
      </c>
      <c r="N65" s="272">
        <v>4987</v>
      </c>
      <c r="O65" s="272">
        <v>3755</v>
      </c>
      <c r="P65" s="272">
        <v>2836</v>
      </c>
      <c r="Q65" s="272">
        <v>1998</v>
      </c>
      <c r="R65" s="272">
        <v>1193</v>
      </c>
      <c r="S65" s="272">
        <v>1092</v>
      </c>
      <c r="T65" s="269">
        <f t="shared" si="3"/>
        <v>186072</v>
      </c>
    </row>
    <row r="66" spans="1:20" ht="15">
      <c r="A66" s="270" t="s">
        <v>34</v>
      </c>
      <c r="B66" s="272">
        <v>4514</v>
      </c>
      <c r="C66" s="272">
        <v>17659</v>
      </c>
      <c r="D66" s="272">
        <v>18819</v>
      </c>
      <c r="E66" s="272">
        <v>16392</v>
      </c>
      <c r="F66" s="272">
        <v>14043</v>
      </c>
      <c r="G66" s="272">
        <v>12448</v>
      </c>
      <c r="H66" s="272">
        <v>11359</v>
      </c>
      <c r="I66" s="272">
        <v>9966</v>
      </c>
      <c r="J66" s="272">
        <v>8363</v>
      </c>
      <c r="K66" s="272">
        <v>6929</v>
      </c>
      <c r="L66" s="272">
        <v>5667</v>
      </c>
      <c r="M66" s="272">
        <v>4448</v>
      </c>
      <c r="N66" s="272">
        <v>3299</v>
      </c>
      <c r="O66" s="272">
        <v>2398</v>
      </c>
      <c r="P66" s="272">
        <v>1763</v>
      </c>
      <c r="Q66" s="272">
        <v>1245</v>
      </c>
      <c r="R66" s="272">
        <v>749</v>
      </c>
      <c r="S66" s="272">
        <v>602</v>
      </c>
      <c r="T66" s="269">
        <f t="shared" si="3"/>
        <v>140663</v>
      </c>
    </row>
    <row r="67" spans="1:20" ht="42.75">
      <c r="A67" s="273" t="s">
        <v>20</v>
      </c>
      <c r="B67" s="272">
        <v>10326</v>
      </c>
      <c r="C67" s="272">
        <v>40772</v>
      </c>
      <c r="D67" s="272">
        <v>50328</v>
      </c>
      <c r="E67" s="272">
        <v>47518</v>
      </c>
      <c r="F67" s="272">
        <v>43208</v>
      </c>
      <c r="G67" s="272">
        <v>38908</v>
      </c>
      <c r="H67" s="272">
        <v>35244</v>
      </c>
      <c r="I67" s="272">
        <v>31377</v>
      </c>
      <c r="J67" s="272">
        <v>27260</v>
      </c>
      <c r="K67" s="272">
        <v>23688</v>
      </c>
      <c r="L67" s="272">
        <v>20420</v>
      </c>
      <c r="M67" s="272">
        <v>16987</v>
      </c>
      <c r="N67" s="272">
        <v>13534</v>
      </c>
      <c r="O67" s="272">
        <v>10511</v>
      </c>
      <c r="P67" s="272">
        <v>8041</v>
      </c>
      <c r="Q67" s="272">
        <v>5893</v>
      </c>
      <c r="R67" s="272">
        <v>3955</v>
      </c>
      <c r="S67" s="272">
        <v>4446</v>
      </c>
      <c r="T67" s="269">
        <f t="shared" si="3"/>
        <v>432416</v>
      </c>
    </row>
    <row r="68" spans="1:20" ht="15">
      <c r="A68" s="273" t="s">
        <v>27</v>
      </c>
      <c r="B68" s="272">
        <v>8377</v>
      </c>
      <c r="C68" s="272">
        <v>32621</v>
      </c>
      <c r="D68" s="272">
        <v>37573</v>
      </c>
      <c r="E68" s="272">
        <v>34011</v>
      </c>
      <c r="F68" s="272">
        <v>30887</v>
      </c>
      <c r="G68" s="272">
        <v>28175</v>
      </c>
      <c r="H68" s="272">
        <v>26045</v>
      </c>
      <c r="I68" s="272">
        <v>23749</v>
      </c>
      <c r="J68" s="272">
        <v>21082</v>
      </c>
      <c r="K68" s="272">
        <v>18349</v>
      </c>
      <c r="L68" s="272">
        <v>15669</v>
      </c>
      <c r="M68" s="272">
        <v>12965</v>
      </c>
      <c r="N68" s="272">
        <v>10339</v>
      </c>
      <c r="O68" s="272">
        <v>7989</v>
      </c>
      <c r="P68" s="272">
        <v>6068</v>
      </c>
      <c r="Q68" s="272">
        <v>4581</v>
      </c>
      <c r="R68" s="272">
        <v>3357</v>
      </c>
      <c r="S68" s="272">
        <v>4378</v>
      </c>
      <c r="T68" s="269">
        <f t="shared" si="3"/>
        <v>326215</v>
      </c>
    </row>
    <row r="69" spans="1:20" ht="28.5">
      <c r="A69" s="273" t="s">
        <v>37</v>
      </c>
      <c r="B69" s="272">
        <v>942</v>
      </c>
      <c r="C69" s="272">
        <v>3640</v>
      </c>
      <c r="D69" s="272">
        <v>4474</v>
      </c>
      <c r="E69" s="272">
        <v>4164</v>
      </c>
      <c r="F69" s="272">
        <v>3496</v>
      </c>
      <c r="G69" s="272">
        <v>2817</v>
      </c>
      <c r="H69" s="272">
        <v>2432</v>
      </c>
      <c r="I69" s="272">
        <v>2241</v>
      </c>
      <c r="J69" s="272">
        <v>2041</v>
      </c>
      <c r="K69" s="272">
        <v>1786</v>
      </c>
      <c r="L69" s="272">
        <v>1519</v>
      </c>
      <c r="M69" s="272">
        <v>1262</v>
      </c>
      <c r="N69" s="272">
        <v>1028</v>
      </c>
      <c r="O69" s="272">
        <v>839</v>
      </c>
      <c r="P69" s="272">
        <v>670</v>
      </c>
      <c r="Q69" s="272">
        <v>500</v>
      </c>
      <c r="R69" s="272">
        <v>335</v>
      </c>
      <c r="S69" s="272">
        <v>361</v>
      </c>
      <c r="T69" s="269">
        <f t="shared" si="3"/>
        <v>34547</v>
      </c>
    </row>
    <row r="70" spans="1:20">
      <c r="A70" s="1549" t="s">
        <v>1290</v>
      </c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6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41" orientation="landscape" r:id="rId1"/>
  <headerFooter scaleWithDoc="0" alignWithMargins="0">
    <oddHeader>&amp;R&amp;"Arial,Negrita"Compendio estadístico 2013 - Población y migración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showGridLines="0" topLeftCell="F1" zoomScale="85" zoomScaleNormal="85" workbookViewId="0">
      <selection activeCell="V7" sqref="V7"/>
    </sheetView>
  </sheetViews>
  <sheetFormatPr baseColWidth="10" defaultRowHeight="12.75"/>
  <cols>
    <col min="1" max="1" width="17.42578125" style="275" customWidth="1"/>
    <col min="2" max="2" width="11.140625" style="275" bestFit="1" customWidth="1"/>
    <col min="3" max="8" width="13" style="275" bestFit="1" customWidth="1"/>
    <col min="9" max="9" width="12.5703125" style="275" bestFit="1" customWidth="1"/>
    <col min="10" max="10" width="13" style="275" bestFit="1" customWidth="1"/>
    <col min="11" max="17" width="11.140625" style="275" bestFit="1" customWidth="1"/>
    <col min="18" max="18" width="10.42578125" style="275" customWidth="1"/>
    <col min="19" max="19" width="11.42578125" style="275" bestFit="1" customWidth="1"/>
    <col min="20" max="20" width="14.42578125" style="275" bestFit="1" customWidth="1"/>
    <col min="21" max="21" width="7.7109375" style="275" customWidth="1"/>
    <col min="22" max="22" width="10.140625" style="275" bestFit="1" customWidth="1"/>
    <col min="23" max="23" width="9.28515625" style="275" bestFit="1" customWidth="1"/>
    <col min="24" max="24" width="9" style="275" customWidth="1"/>
    <col min="25" max="25" width="8.5703125" style="275" customWidth="1"/>
    <col min="26" max="16384" width="11.42578125" style="275"/>
  </cols>
  <sheetData>
    <row r="1" spans="1:22" ht="6" customHeight="1"/>
    <row r="2" spans="1:22" ht="14.25">
      <c r="A2" s="261" t="s">
        <v>521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2" ht="15">
      <c r="A3" s="1895" t="s">
        <v>1299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895"/>
      <c r="N3" s="1895"/>
      <c r="O3" s="1895"/>
      <c r="P3" s="1895"/>
      <c r="Q3" s="1895"/>
      <c r="R3" s="1895"/>
      <c r="S3" s="1895"/>
      <c r="T3" s="1895"/>
    </row>
    <row r="4" spans="1:22" s="261" customFormat="1" ht="15">
      <c r="A4" s="1895" t="s">
        <v>1743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</row>
    <row r="5" spans="1:22" ht="15" customHeight="1">
      <c r="A5" s="1896" t="s">
        <v>466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</row>
    <row r="6" spans="1:22" ht="15">
      <c r="A6" s="1174"/>
      <c r="B6" s="1174"/>
      <c r="C6" s="1174"/>
      <c r="D6" s="1174"/>
      <c r="E6" s="1174"/>
      <c r="F6" s="1174"/>
      <c r="G6" s="1174"/>
      <c r="H6" s="1174"/>
      <c r="I6" s="1174"/>
      <c r="J6" s="1174"/>
      <c r="K6" s="1174"/>
      <c r="L6" s="1174"/>
      <c r="M6" s="1174"/>
      <c r="N6" s="1174"/>
      <c r="O6" s="1174"/>
      <c r="P6" s="1174"/>
      <c r="Q6" s="1174"/>
      <c r="R6" s="1174"/>
      <c r="S6" s="1174"/>
      <c r="T6" s="1174"/>
    </row>
    <row r="7" spans="1:22" ht="22.5" customHeight="1">
      <c r="A7" s="1897" t="s">
        <v>149</v>
      </c>
      <c r="B7" s="1899" t="s">
        <v>525</v>
      </c>
      <c r="C7" s="1899"/>
      <c r="D7" s="1899"/>
      <c r="E7" s="1899"/>
      <c r="F7" s="1899"/>
      <c r="G7" s="1899"/>
      <c r="H7" s="1899"/>
      <c r="I7" s="1899"/>
      <c r="J7" s="1899"/>
      <c r="K7" s="1899"/>
      <c r="L7" s="1899"/>
      <c r="M7" s="1899"/>
      <c r="N7" s="1899"/>
      <c r="O7" s="1899"/>
      <c r="P7" s="1899"/>
      <c r="Q7" s="1899"/>
      <c r="R7" s="1899"/>
      <c r="S7" s="1899"/>
      <c r="T7" s="1897" t="s">
        <v>45</v>
      </c>
      <c r="V7" s="1113" t="s">
        <v>675</v>
      </c>
    </row>
    <row r="8" spans="1:22" s="276" customFormat="1" ht="18.75" customHeight="1">
      <c r="A8" s="1897"/>
      <c r="B8" s="265" t="s">
        <v>526</v>
      </c>
      <c r="C8" s="264" t="s">
        <v>527</v>
      </c>
      <c r="D8" s="264" t="s">
        <v>528</v>
      </c>
      <c r="E8" s="264" t="s">
        <v>529</v>
      </c>
      <c r="F8" s="264" t="s">
        <v>530</v>
      </c>
      <c r="G8" s="264" t="s">
        <v>531</v>
      </c>
      <c r="H8" s="264" t="s">
        <v>532</v>
      </c>
      <c r="I8" s="264" t="s">
        <v>533</v>
      </c>
      <c r="J8" s="265" t="s">
        <v>534</v>
      </c>
      <c r="K8" s="265" t="s">
        <v>535</v>
      </c>
      <c r="L8" s="265" t="s">
        <v>536</v>
      </c>
      <c r="M8" s="265" t="s">
        <v>537</v>
      </c>
      <c r="N8" s="265" t="s">
        <v>538</v>
      </c>
      <c r="O8" s="265" t="s">
        <v>539</v>
      </c>
      <c r="P8" s="265" t="s">
        <v>540</v>
      </c>
      <c r="Q8" s="265" t="s">
        <v>541</v>
      </c>
      <c r="R8" s="265" t="s">
        <v>542</v>
      </c>
      <c r="S8" s="265" t="s">
        <v>543</v>
      </c>
      <c r="T8" s="1897"/>
    </row>
    <row r="9" spans="1:22" ht="18" customHeight="1">
      <c r="A9" s="267" t="s">
        <v>184</v>
      </c>
      <c r="B9" s="269">
        <v>338879</v>
      </c>
      <c r="C9" s="269">
        <v>1355579</v>
      </c>
      <c r="D9" s="269">
        <v>1660237</v>
      </c>
      <c r="E9" s="269">
        <v>1582267</v>
      </c>
      <c r="F9" s="269">
        <v>1472111</v>
      </c>
      <c r="G9" s="269">
        <v>1347944</v>
      </c>
      <c r="H9" s="269">
        <v>1238243</v>
      </c>
      <c r="I9" s="269">
        <v>1130672</v>
      </c>
      <c r="J9" s="269">
        <v>1009471</v>
      </c>
      <c r="K9" s="269">
        <v>892785</v>
      </c>
      <c r="L9" s="269">
        <v>787417</v>
      </c>
      <c r="M9" s="269">
        <v>676809</v>
      </c>
      <c r="N9" s="269">
        <v>558237</v>
      </c>
      <c r="O9" s="269">
        <v>445897</v>
      </c>
      <c r="P9" s="269">
        <v>347699</v>
      </c>
      <c r="Q9" s="269">
        <v>261706</v>
      </c>
      <c r="R9" s="269">
        <v>186427</v>
      </c>
      <c r="S9" s="269">
        <v>228593</v>
      </c>
      <c r="T9" s="269">
        <v>15520973</v>
      </c>
    </row>
    <row r="10" spans="1:22" ht="15">
      <c r="A10" s="270" t="s">
        <v>10</v>
      </c>
      <c r="B10" s="272">
        <v>16173</v>
      </c>
      <c r="C10" s="272">
        <v>63485</v>
      </c>
      <c r="D10" s="272">
        <v>78091</v>
      </c>
      <c r="E10" s="272">
        <v>76970</v>
      </c>
      <c r="F10" s="272">
        <v>76327</v>
      </c>
      <c r="G10" s="272">
        <v>73164</v>
      </c>
      <c r="H10" s="272">
        <v>65315</v>
      </c>
      <c r="I10" s="272">
        <v>55123</v>
      </c>
      <c r="J10" s="272">
        <v>46249</v>
      </c>
      <c r="K10" s="272">
        <v>40166</v>
      </c>
      <c r="L10" s="272">
        <v>35794</v>
      </c>
      <c r="M10" s="272">
        <v>31407</v>
      </c>
      <c r="N10" s="272">
        <v>26691</v>
      </c>
      <c r="O10" s="272">
        <v>22414</v>
      </c>
      <c r="P10" s="272">
        <v>18676</v>
      </c>
      <c r="Q10" s="272">
        <v>14909</v>
      </c>
      <c r="R10" s="272">
        <v>11218</v>
      </c>
      <c r="S10" s="272">
        <v>15523</v>
      </c>
      <c r="T10" s="269">
        <f t="shared" ref="T10:T16" si="0">SUM(B10:S10)</f>
        <v>767695</v>
      </c>
    </row>
    <row r="11" spans="1:22" ht="15">
      <c r="A11" s="270" t="s">
        <v>58</v>
      </c>
      <c r="B11" s="272">
        <v>4741</v>
      </c>
      <c r="C11" s="272">
        <v>19832</v>
      </c>
      <c r="D11" s="272">
        <v>23628</v>
      </c>
      <c r="E11" s="272">
        <v>21887</v>
      </c>
      <c r="F11" s="272">
        <v>18997</v>
      </c>
      <c r="G11" s="272">
        <v>15333</v>
      </c>
      <c r="H11" s="272">
        <v>12582</v>
      </c>
      <c r="I11" s="272">
        <v>11142</v>
      </c>
      <c r="J11" s="272">
        <v>10257</v>
      </c>
      <c r="K11" s="272">
        <v>9530</v>
      </c>
      <c r="L11" s="272">
        <v>8755</v>
      </c>
      <c r="M11" s="272">
        <v>7824</v>
      </c>
      <c r="N11" s="272">
        <v>6858</v>
      </c>
      <c r="O11" s="272">
        <v>6162</v>
      </c>
      <c r="P11" s="272">
        <v>5615</v>
      </c>
      <c r="Q11" s="272">
        <v>4751</v>
      </c>
      <c r="R11" s="272">
        <v>3535</v>
      </c>
      <c r="S11" s="272">
        <v>4290</v>
      </c>
      <c r="T11" s="269">
        <f t="shared" si="0"/>
        <v>195719</v>
      </c>
    </row>
    <row r="12" spans="1:22" ht="15">
      <c r="A12" s="270" t="s">
        <v>12</v>
      </c>
      <c r="B12" s="272">
        <v>5575</v>
      </c>
      <c r="C12" s="272">
        <v>22820</v>
      </c>
      <c r="D12" s="272">
        <v>27910</v>
      </c>
      <c r="E12" s="272">
        <v>26959</v>
      </c>
      <c r="F12" s="272">
        <v>25520</v>
      </c>
      <c r="G12" s="272">
        <v>22432</v>
      </c>
      <c r="H12" s="272">
        <v>18370</v>
      </c>
      <c r="I12" s="272">
        <v>14966</v>
      </c>
      <c r="J12" s="272">
        <v>12760</v>
      </c>
      <c r="K12" s="272">
        <v>11443</v>
      </c>
      <c r="L12" s="272">
        <v>10418</v>
      </c>
      <c r="M12" s="272">
        <v>9312</v>
      </c>
      <c r="N12" s="272">
        <v>8195</v>
      </c>
      <c r="O12" s="272">
        <v>7265</v>
      </c>
      <c r="P12" s="272">
        <v>6409</v>
      </c>
      <c r="Q12" s="272">
        <v>5282</v>
      </c>
      <c r="R12" s="272">
        <v>3950</v>
      </c>
      <c r="S12" s="272">
        <v>5168</v>
      </c>
      <c r="T12" s="269">
        <f t="shared" si="0"/>
        <v>244754</v>
      </c>
    </row>
    <row r="13" spans="1:22" ht="15">
      <c r="A13" s="270" t="s">
        <v>13</v>
      </c>
      <c r="B13" s="272">
        <v>3430</v>
      </c>
      <c r="C13" s="272">
        <v>14060</v>
      </c>
      <c r="D13" s="272">
        <v>17987</v>
      </c>
      <c r="E13" s="272">
        <v>17957</v>
      </c>
      <c r="F13" s="272">
        <v>16464</v>
      </c>
      <c r="G13" s="272">
        <v>14331</v>
      </c>
      <c r="H13" s="272">
        <v>12970</v>
      </c>
      <c r="I13" s="272">
        <v>12188</v>
      </c>
      <c r="J13" s="272">
        <v>11416</v>
      </c>
      <c r="K13" s="272">
        <v>10509</v>
      </c>
      <c r="L13" s="272">
        <v>9227</v>
      </c>
      <c r="M13" s="272">
        <v>7671</v>
      </c>
      <c r="N13" s="272">
        <v>6321</v>
      </c>
      <c r="O13" s="272">
        <v>5431</v>
      </c>
      <c r="P13" s="272">
        <v>4744</v>
      </c>
      <c r="Q13" s="272">
        <v>3939</v>
      </c>
      <c r="R13" s="272">
        <v>2969</v>
      </c>
      <c r="S13" s="272">
        <v>3436</v>
      </c>
      <c r="T13" s="269">
        <f t="shared" si="0"/>
        <v>175050</v>
      </c>
    </row>
    <row r="14" spans="1:22" ht="15">
      <c r="A14" s="270" t="s">
        <v>14</v>
      </c>
      <c r="B14" s="272">
        <v>10727</v>
      </c>
      <c r="C14" s="272">
        <v>42611</v>
      </c>
      <c r="D14" s="272">
        <v>50985</v>
      </c>
      <c r="E14" s="272">
        <v>47679</v>
      </c>
      <c r="F14" s="272">
        <v>43210</v>
      </c>
      <c r="G14" s="272">
        <v>37650</v>
      </c>
      <c r="H14" s="272">
        <v>32790</v>
      </c>
      <c r="I14" s="272">
        <v>28886</v>
      </c>
      <c r="J14" s="272">
        <v>25323</v>
      </c>
      <c r="K14" s="272">
        <v>22100</v>
      </c>
      <c r="L14" s="272">
        <v>19269</v>
      </c>
      <c r="M14" s="272">
        <v>16631</v>
      </c>
      <c r="N14" s="272">
        <v>14241</v>
      </c>
      <c r="O14" s="272">
        <v>12343</v>
      </c>
      <c r="P14" s="272">
        <v>10699</v>
      </c>
      <c r="Q14" s="272">
        <v>8741</v>
      </c>
      <c r="R14" s="272">
        <v>6468</v>
      </c>
      <c r="S14" s="272">
        <v>7473</v>
      </c>
      <c r="T14" s="269">
        <f t="shared" si="0"/>
        <v>437826</v>
      </c>
    </row>
    <row r="15" spans="1:22" ht="15">
      <c r="A15" s="273" t="s">
        <v>15</v>
      </c>
      <c r="B15" s="272">
        <v>10729</v>
      </c>
      <c r="C15" s="272">
        <v>43253</v>
      </c>
      <c r="D15" s="272">
        <v>53351</v>
      </c>
      <c r="E15" s="272">
        <v>51506</v>
      </c>
      <c r="F15" s="272">
        <v>48378</v>
      </c>
      <c r="G15" s="272">
        <v>42703</v>
      </c>
      <c r="H15" s="272">
        <v>36104</v>
      </c>
      <c r="I15" s="272">
        <v>30731</v>
      </c>
      <c r="J15" s="272">
        <v>26967</v>
      </c>
      <c r="K15" s="272">
        <v>24383</v>
      </c>
      <c r="L15" s="272">
        <v>22226</v>
      </c>
      <c r="M15" s="272">
        <v>20021</v>
      </c>
      <c r="N15" s="272">
        <v>17834</v>
      </c>
      <c r="O15" s="272">
        <v>15782</v>
      </c>
      <c r="P15" s="272">
        <v>13611</v>
      </c>
      <c r="Q15" s="272">
        <v>11081</v>
      </c>
      <c r="R15" s="272">
        <v>8297</v>
      </c>
      <c r="S15" s="272">
        <v>9723</v>
      </c>
      <c r="T15" s="269">
        <f t="shared" si="0"/>
        <v>486680</v>
      </c>
    </row>
    <row r="16" spans="1:22" ht="15">
      <c r="A16" s="273" t="s">
        <v>22</v>
      </c>
      <c r="B16" s="272">
        <v>13244</v>
      </c>
      <c r="C16" s="272">
        <v>53215</v>
      </c>
      <c r="D16" s="272">
        <v>66235</v>
      </c>
      <c r="E16" s="272">
        <v>64611</v>
      </c>
      <c r="F16" s="272">
        <v>60778</v>
      </c>
      <c r="G16" s="272">
        <v>55876</v>
      </c>
      <c r="H16" s="272">
        <v>51868</v>
      </c>
      <c r="I16" s="272">
        <v>47968</v>
      </c>
      <c r="J16" s="272">
        <v>43382</v>
      </c>
      <c r="K16" s="272">
        <v>38828</v>
      </c>
      <c r="L16" s="272">
        <v>34313</v>
      </c>
      <c r="M16" s="272">
        <v>29258</v>
      </c>
      <c r="N16" s="272">
        <v>23895</v>
      </c>
      <c r="O16" s="272">
        <v>18889</v>
      </c>
      <c r="P16" s="272">
        <v>14479</v>
      </c>
      <c r="Q16" s="272">
        <v>10677</v>
      </c>
      <c r="R16" s="272">
        <v>7504</v>
      </c>
      <c r="S16" s="272">
        <v>8980</v>
      </c>
      <c r="T16" s="269">
        <f t="shared" si="0"/>
        <v>644000</v>
      </c>
    </row>
    <row r="17" spans="1:20" ht="15">
      <c r="A17" s="273" t="s">
        <v>23</v>
      </c>
      <c r="B17" s="272">
        <v>14008</v>
      </c>
      <c r="C17" s="272">
        <v>56478</v>
      </c>
      <c r="D17" s="272">
        <v>67560</v>
      </c>
      <c r="E17" s="272">
        <v>61522</v>
      </c>
      <c r="F17" s="272">
        <v>52866</v>
      </c>
      <c r="G17" s="272">
        <v>44196</v>
      </c>
      <c r="H17" s="272">
        <v>38359</v>
      </c>
      <c r="I17" s="272">
        <v>34114</v>
      </c>
      <c r="J17" s="272">
        <v>29858</v>
      </c>
      <c r="K17" s="272">
        <v>26193</v>
      </c>
      <c r="L17" s="272">
        <v>23185</v>
      </c>
      <c r="M17" s="272">
        <v>20066</v>
      </c>
      <c r="N17" s="272">
        <v>16565</v>
      </c>
      <c r="O17" s="272">
        <v>13119</v>
      </c>
      <c r="P17" s="272">
        <v>10123</v>
      </c>
      <c r="Q17" s="272">
        <v>7391</v>
      </c>
      <c r="R17" s="272">
        <v>4770</v>
      </c>
      <c r="S17" s="272">
        <v>4945</v>
      </c>
      <c r="T17" s="269">
        <f>SUM(B17:S17)</f>
        <v>525318</v>
      </c>
    </row>
    <row r="18" spans="1:20" ht="15">
      <c r="A18" s="270" t="s">
        <v>24</v>
      </c>
      <c r="B18" s="272">
        <v>80952</v>
      </c>
      <c r="C18" s="272">
        <v>324061</v>
      </c>
      <c r="D18" s="272">
        <v>398150</v>
      </c>
      <c r="E18" s="272">
        <v>379244</v>
      </c>
      <c r="F18" s="272">
        <v>356151</v>
      </c>
      <c r="G18" s="272">
        <v>334885</v>
      </c>
      <c r="H18" s="272">
        <v>318565</v>
      </c>
      <c r="I18" s="272">
        <v>299420</v>
      </c>
      <c r="J18" s="272">
        <v>271468</v>
      </c>
      <c r="K18" s="272">
        <v>241118</v>
      </c>
      <c r="L18" s="272">
        <v>213454</v>
      </c>
      <c r="M18" s="272">
        <v>184022</v>
      </c>
      <c r="N18" s="272">
        <v>149848</v>
      </c>
      <c r="O18" s="272">
        <v>114749</v>
      </c>
      <c r="P18" s="272">
        <v>83795</v>
      </c>
      <c r="Q18" s="272">
        <v>59479</v>
      </c>
      <c r="R18" s="272">
        <v>41309</v>
      </c>
      <c r="S18" s="272">
        <v>51311</v>
      </c>
      <c r="T18" s="269">
        <f t="shared" ref="T18:T34" si="1">SUM(B18:S18)</f>
        <v>3901981</v>
      </c>
    </row>
    <row r="19" spans="1:20" ht="15">
      <c r="A19" s="270" t="s">
        <v>16</v>
      </c>
      <c r="B19" s="272">
        <v>9223</v>
      </c>
      <c r="C19" s="272">
        <v>36664</v>
      </c>
      <c r="D19" s="272">
        <v>46334</v>
      </c>
      <c r="E19" s="272">
        <v>45418</v>
      </c>
      <c r="F19" s="272">
        <v>41674</v>
      </c>
      <c r="G19" s="272">
        <v>36627</v>
      </c>
      <c r="H19" s="272">
        <v>32254</v>
      </c>
      <c r="I19" s="272">
        <v>28775</v>
      </c>
      <c r="J19" s="272">
        <v>25802</v>
      </c>
      <c r="K19" s="272">
        <v>23334</v>
      </c>
      <c r="L19" s="272">
        <v>20786</v>
      </c>
      <c r="M19" s="272">
        <v>17746</v>
      </c>
      <c r="N19" s="272">
        <v>14852</v>
      </c>
      <c r="O19" s="272">
        <v>12677</v>
      </c>
      <c r="P19" s="272">
        <v>10832</v>
      </c>
      <c r="Q19" s="272">
        <v>8756</v>
      </c>
      <c r="R19" s="272">
        <v>6525</v>
      </c>
      <c r="S19" s="272">
        <v>7944</v>
      </c>
      <c r="T19" s="269">
        <f t="shared" si="1"/>
        <v>426223</v>
      </c>
    </row>
    <row r="20" spans="1:20" ht="15">
      <c r="A20" s="270" t="s">
        <v>17</v>
      </c>
      <c r="B20" s="272">
        <v>10311</v>
      </c>
      <c r="C20" s="272">
        <v>41057</v>
      </c>
      <c r="D20" s="272">
        <v>51538</v>
      </c>
      <c r="E20" s="272">
        <v>50932</v>
      </c>
      <c r="F20" s="272">
        <v>47785</v>
      </c>
      <c r="G20" s="272">
        <v>41702</v>
      </c>
      <c r="H20" s="272">
        <v>35206</v>
      </c>
      <c r="I20" s="272">
        <v>30092</v>
      </c>
      <c r="J20" s="272">
        <v>26354</v>
      </c>
      <c r="K20" s="272">
        <v>23925</v>
      </c>
      <c r="L20" s="272">
        <v>22235</v>
      </c>
      <c r="M20" s="272">
        <v>20289</v>
      </c>
      <c r="N20" s="272">
        <v>17896</v>
      </c>
      <c r="O20" s="272">
        <v>15538</v>
      </c>
      <c r="P20" s="272">
        <v>13383</v>
      </c>
      <c r="Q20" s="272">
        <v>11113</v>
      </c>
      <c r="R20" s="272">
        <v>8522</v>
      </c>
      <c r="S20" s="272">
        <v>11086</v>
      </c>
      <c r="T20" s="269">
        <f t="shared" si="1"/>
        <v>478964</v>
      </c>
    </row>
    <row r="21" spans="1:20" ht="15">
      <c r="A21" s="273" t="s">
        <v>25</v>
      </c>
      <c r="B21" s="272">
        <v>19623</v>
      </c>
      <c r="C21" s="272">
        <v>78199</v>
      </c>
      <c r="D21" s="272">
        <v>94896</v>
      </c>
      <c r="E21" s="272">
        <v>89439</v>
      </c>
      <c r="F21" s="272">
        <v>80387</v>
      </c>
      <c r="G21" s="272">
        <v>70059</v>
      </c>
      <c r="H21" s="272">
        <v>62828</v>
      </c>
      <c r="I21" s="272">
        <v>57970</v>
      </c>
      <c r="J21" s="272">
        <v>52899</v>
      </c>
      <c r="K21" s="272">
        <v>47243</v>
      </c>
      <c r="L21" s="272">
        <v>41207</v>
      </c>
      <c r="M21" s="272">
        <v>34814</v>
      </c>
      <c r="N21" s="272">
        <v>28458</v>
      </c>
      <c r="O21" s="272">
        <v>22630</v>
      </c>
      <c r="P21" s="272">
        <v>17446</v>
      </c>
      <c r="Q21" s="272">
        <v>12856</v>
      </c>
      <c r="R21" s="272">
        <v>8839</v>
      </c>
      <c r="S21" s="272">
        <v>9986</v>
      </c>
      <c r="T21" s="269">
        <f t="shared" si="1"/>
        <v>829779</v>
      </c>
    </row>
    <row r="22" spans="1:20" ht="15">
      <c r="A22" s="270" t="s">
        <v>26</v>
      </c>
      <c r="B22" s="272">
        <v>31319</v>
      </c>
      <c r="C22" s="272">
        <v>127062</v>
      </c>
      <c r="D22" s="272">
        <v>159483</v>
      </c>
      <c r="E22" s="272">
        <v>156119</v>
      </c>
      <c r="F22" s="272">
        <v>141692</v>
      </c>
      <c r="G22" s="272">
        <v>122345</v>
      </c>
      <c r="H22" s="272">
        <v>108766</v>
      </c>
      <c r="I22" s="272">
        <v>100119</v>
      </c>
      <c r="J22" s="272">
        <v>92434</v>
      </c>
      <c r="K22" s="272">
        <v>83883</v>
      </c>
      <c r="L22" s="272">
        <v>73902</v>
      </c>
      <c r="M22" s="272">
        <v>63225</v>
      </c>
      <c r="N22" s="272">
        <v>52645</v>
      </c>
      <c r="O22" s="272">
        <v>42189</v>
      </c>
      <c r="P22" s="272">
        <v>32339</v>
      </c>
      <c r="Q22" s="272">
        <v>24218</v>
      </c>
      <c r="R22" s="272">
        <v>17634</v>
      </c>
      <c r="S22" s="272">
        <v>22499</v>
      </c>
      <c r="T22" s="269">
        <f t="shared" si="1"/>
        <v>1451873</v>
      </c>
    </row>
    <row r="23" spans="1:20" ht="28.5">
      <c r="A23" s="273" t="s">
        <v>29</v>
      </c>
      <c r="B23" s="272">
        <v>4961</v>
      </c>
      <c r="C23" s="272">
        <v>19839</v>
      </c>
      <c r="D23" s="272">
        <v>23555</v>
      </c>
      <c r="E23" s="272">
        <v>20634</v>
      </c>
      <c r="F23" s="272">
        <v>17271</v>
      </c>
      <c r="G23" s="272">
        <v>14139</v>
      </c>
      <c r="H23" s="272">
        <v>11668</v>
      </c>
      <c r="I23" s="272">
        <v>9637</v>
      </c>
      <c r="J23" s="272">
        <v>8042</v>
      </c>
      <c r="K23" s="272">
        <v>6939</v>
      </c>
      <c r="L23" s="272">
        <v>6009</v>
      </c>
      <c r="M23" s="272">
        <v>4995</v>
      </c>
      <c r="N23" s="272">
        <v>3993</v>
      </c>
      <c r="O23" s="272">
        <v>3214</v>
      </c>
      <c r="P23" s="272">
        <v>2573</v>
      </c>
      <c r="Q23" s="272">
        <v>1901</v>
      </c>
      <c r="R23" s="272">
        <v>1221</v>
      </c>
      <c r="S23" s="272">
        <v>1357</v>
      </c>
      <c r="T23" s="269">
        <f t="shared" si="1"/>
        <v>161948</v>
      </c>
    </row>
    <row r="24" spans="1:20" ht="15">
      <c r="A24" s="273" t="s">
        <v>30</v>
      </c>
      <c r="B24" s="272">
        <v>3173</v>
      </c>
      <c r="C24" s="272">
        <v>12325</v>
      </c>
      <c r="D24" s="272">
        <v>15112</v>
      </c>
      <c r="E24" s="272">
        <v>13821</v>
      </c>
      <c r="F24" s="272">
        <v>11744</v>
      </c>
      <c r="G24" s="272">
        <v>9761</v>
      </c>
      <c r="H24" s="272">
        <v>8488</v>
      </c>
      <c r="I24" s="272">
        <v>7536</v>
      </c>
      <c r="J24" s="272">
        <v>6465</v>
      </c>
      <c r="K24" s="272">
        <v>5418</v>
      </c>
      <c r="L24" s="272">
        <v>4567</v>
      </c>
      <c r="M24" s="272">
        <v>3784</v>
      </c>
      <c r="N24" s="272">
        <v>3015</v>
      </c>
      <c r="O24" s="272">
        <v>2327</v>
      </c>
      <c r="P24" s="272">
        <v>1778</v>
      </c>
      <c r="Q24" s="272">
        <v>1279</v>
      </c>
      <c r="R24" s="272">
        <v>790</v>
      </c>
      <c r="S24" s="272">
        <v>768</v>
      </c>
      <c r="T24" s="269">
        <f t="shared" si="1"/>
        <v>112151</v>
      </c>
    </row>
    <row r="25" spans="1:20" ht="15">
      <c r="A25" s="270" t="s">
        <v>31</v>
      </c>
      <c r="B25" s="272">
        <v>2482</v>
      </c>
      <c r="C25" s="272">
        <v>9681</v>
      </c>
      <c r="D25" s="272">
        <v>11773</v>
      </c>
      <c r="E25" s="272">
        <v>10934</v>
      </c>
      <c r="F25" s="272">
        <v>9655</v>
      </c>
      <c r="G25" s="272">
        <v>8353</v>
      </c>
      <c r="H25" s="272">
        <v>7241</v>
      </c>
      <c r="I25" s="272">
        <v>6283</v>
      </c>
      <c r="J25" s="272">
        <v>5387</v>
      </c>
      <c r="K25" s="272">
        <v>4523</v>
      </c>
      <c r="L25" s="272">
        <v>3739</v>
      </c>
      <c r="M25" s="272">
        <v>3055</v>
      </c>
      <c r="N25" s="272">
        <v>2471</v>
      </c>
      <c r="O25" s="272">
        <v>1968</v>
      </c>
      <c r="P25" s="272">
        <v>1513</v>
      </c>
      <c r="Q25" s="272">
        <v>1086</v>
      </c>
      <c r="R25" s="272">
        <v>718</v>
      </c>
      <c r="S25" s="272">
        <v>837</v>
      </c>
      <c r="T25" s="269">
        <f t="shared" si="1"/>
        <v>91699</v>
      </c>
    </row>
    <row r="26" spans="1:20" ht="15">
      <c r="A26" s="270" t="s">
        <v>18</v>
      </c>
      <c r="B26" s="272">
        <v>55230</v>
      </c>
      <c r="C26" s="272">
        <v>220316</v>
      </c>
      <c r="D26" s="272">
        <v>268548</v>
      </c>
      <c r="E26" s="272">
        <v>254574</v>
      </c>
      <c r="F26" s="272">
        <v>247780</v>
      </c>
      <c r="G26" s="272">
        <v>245129</v>
      </c>
      <c r="H26" s="272">
        <v>239174</v>
      </c>
      <c r="I26" s="272">
        <v>224552</v>
      </c>
      <c r="J26" s="272">
        <v>199375</v>
      </c>
      <c r="K26" s="272">
        <v>173018</v>
      </c>
      <c r="L26" s="272">
        <v>151554</v>
      </c>
      <c r="M26" s="272">
        <v>129863</v>
      </c>
      <c r="N26" s="272">
        <v>105638</v>
      </c>
      <c r="O26" s="272">
        <v>82522</v>
      </c>
      <c r="P26" s="272">
        <v>62936</v>
      </c>
      <c r="Q26" s="272">
        <v>46268</v>
      </c>
      <c r="R26" s="272">
        <v>32430</v>
      </c>
      <c r="S26" s="272">
        <v>40463</v>
      </c>
      <c r="T26" s="269">
        <f t="shared" si="1"/>
        <v>2779370</v>
      </c>
    </row>
    <row r="27" spans="1:20" ht="15">
      <c r="A27" s="273" t="s">
        <v>19</v>
      </c>
      <c r="B27" s="272">
        <v>10499</v>
      </c>
      <c r="C27" s="272">
        <v>41879</v>
      </c>
      <c r="D27" s="272">
        <v>51936</v>
      </c>
      <c r="E27" s="272">
        <v>50983</v>
      </c>
      <c r="F27" s="272">
        <v>49648</v>
      </c>
      <c r="G27" s="272">
        <v>47439</v>
      </c>
      <c r="H27" s="272">
        <v>44107</v>
      </c>
      <c r="I27" s="272">
        <v>39879</v>
      </c>
      <c r="J27" s="272">
        <v>35340</v>
      </c>
      <c r="K27" s="272">
        <v>31302</v>
      </c>
      <c r="L27" s="272">
        <v>27784</v>
      </c>
      <c r="M27" s="272">
        <v>24103</v>
      </c>
      <c r="N27" s="272">
        <v>20326</v>
      </c>
      <c r="O27" s="272">
        <v>17060</v>
      </c>
      <c r="P27" s="272">
        <v>14266</v>
      </c>
      <c r="Q27" s="272">
        <v>11483</v>
      </c>
      <c r="R27" s="272">
        <v>8624</v>
      </c>
      <c r="S27" s="272">
        <v>10693</v>
      </c>
      <c r="T27" s="269">
        <f t="shared" si="1"/>
        <v>537351</v>
      </c>
    </row>
    <row r="28" spans="1:20" s="841" customFormat="1" ht="28.5" customHeight="1">
      <c r="A28" s="840" t="s">
        <v>32</v>
      </c>
      <c r="B28" s="272">
        <v>2811</v>
      </c>
      <c r="C28" s="272">
        <v>11191</v>
      </c>
      <c r="D28" s="272">
        <v>13234</v>
      </c>
      <c r="E28" s="272">
        <v>12206</v>
      </c>
      <c r="F28" s="272">
        <v>10668</v>
      </c>
      <c r="G28" s="272">
        <v>8912</v>
      </c>
      <c r="H28" s="272">
        <v>7421</v>
      </c>
      <c r="I28" s="272">
        <v>6183</v>
      </c>
      <c r="J28" s="272">
        <v>5248</v>
      </c>
      <c r="K28" s="272">
        <v>4641</v>
      </c>
      <c r="L28" s="272">
        <v>4095</v>
      </c>
      <c r="M28" s="272">
        <v>3460</v>
      </c>
      <c r="N28" s="272">
        <v>2826</v>
      </c>
      <c r="O28" s="272">
        <v>2273</v>
      </c>
      <c r="P28" s="272">
        <v>1791</v>
      </c>
      <c r="Q28" s="272">
        <v>1334</v>
      </c>
      <c r="R28" s="272">
        <v>894</v>
      </c>
      <c r="S28" s="272">
        <v>982</v>
      </c>
      <c r="T28" s="269">
        <f t="shared" si="1"/>
        <v>100170</v>
      </c>
    </row>
    <row r="29" spans="1:20" ht="15">
      <c r="A29" s="273" t="s">
        <v>36</v>
      </c>
      <c r="B29" s="272">
        <v>577</v>
      </c>
      <c r="C29" s="272">
        <v>2317</v>
      </c>
      <c r="D29" s="272">
        <v>2726</v>
      </c>
      <c r="E29" s="272">
        <v>2510</v>
      </c>
      <c r="F29" s="272">
        <v>2306</v>
      </c>
      <c r="G29" s="272">
        <v>2301</v>
      </c>
      <c r="H29" s="272">
        <v>2367</v>
      </c>
      <c r="I29" s="272">
        <v>2291</v>
      </c>
      <c r="J29" s="272">
        <v>2101</v>
      </c>
      <c r="K29" s="272">
        <v>1899</v>
      </c>
      <c r="L29" s="272">
        <v>1655</v>
      </c>
      <c r="M29" s="272">
        <v>1308</v>
      </c>
      <c r="N29" s="272">
        <v>958</v>
      </c>
      <c r="O29" s="272">
        <v>703</v>
      </c>
      <c r="P29" s="272">
        <v>503</v>
      </c>
      <c r="Q29" s="272">
        <v>332</v>
      </c>
      <c r="R29" s="272">
        <v>210</v>
      </c>
      <c r="S29" s="272">
        <v>220</v>
      </c>
      <c r="T29" s="269">
        <f t="shared" si="1"/>
        <v>27284</v>
      </c>
    </row>
    <row r="30" spans="1:20" ht="15">
      <c r="A30" s="270" t="s">
        <v>33</v>
      </c>
      <c r="B30" s="272">
        <v>4788</v>
      </c>
      <c r="C30" s="272">
        <v>19199</v>
      </c>
      <c r="D30" s="272">
        <v>23649</v>
      </c>
      <c r="E30" s="272">
        <v>22020</v>
      </c>
      <c r="F30" s="272">
        <v>19378</v>
      </c>
      <c r="G30" s="272">
        <v>17179</v>
      </c>
      <c r="H30" s="272">
        <v>15726</v>
      </c>
      <c r="I30" s="272">
        <v>14109</v>
      </c>
      <c r="J30" s="272">
        <v>12174</v>
      </c>
      <c r="K30" s="272">
        <v>10372</v>
      </c>
      <c r="L30" s="272">
        <v>8710</v>
      </c>
      <c r="M30" s="272">
        <v>6951</v>
      </c>
      <c r="N30" s="272">
        <v>5261</v>
      </c>
      <c r="O30" s="272">
        <v>3930</v>
      </c>
      <c r="P30" s="272">
        <v>2954</v>
      </c>
      <c r="Q30" s="272">
        <v>2111</v>
      </c>
      <c r="R30" s="272">
        <v>1280</v>
      </c>
      <c r="S30" s="272">
        <v>1105</v>
      </c>
      <c r="T30" s="269">
        <f t="shared" si="1"/>
        <v>190896</v>
      </c>
    </row>
    <row r="31" spans="1:20" ht="15">
      <c r="A31" s="270" t="s">
        <v>34</v>
      </c>
      <c r="B31" s="272">
        <v>4427</v>
      </c>
      <c r="C31" s="272">
        <v>17921</v>
      </c>
      <c r="D31" s="272">
        <v>19349</v>
      </c>
      <c r="E31" s="272">
        <v>16629</v>
      </c>
      <c r="F31" s="272">
        <v>14227</v>
      </c>
      <c r="G31" s="272">
        <v>12522</v>
      </c>
      <c r="H31" s="272">
        <v>11490</v>
      </c>
      <c r="I31" s="272">
        <v>10182</v>
      </c>
      <c r="J31" s="272">
        <v>8585</v>
      </c>
      <c r="K31" s="272">
        <v>7124</v>
      </c>
      <c r="L31" s="272">
        <v>5850</v>
      </c>
      <c r="M31" s="272">
        <v>4631</v>
      </c>
      <c r="N31" s="272">
        <v>3453</v>
      </c>
      <c r="O31" s="272">
        <v>2497</v>
      </c>
      <c r="P31" s="272">
        <v>1815</v>
      </c>
      <c r="Q31" s="272">
        <v>1295</v>
      </c>
      <c r="R31" s="272">
        <v>802</v>
      </c>
      <c r="S31" s="272">
        <v>622</v>
      </c>
      <c r="T31" s="269">
        <f t="shared" si="1"/>
        <v>143421</v>
      </c>
    </row>
    <row r="32" spans="1:20" ht="42.75">
      <c r="A32" s="273" t="s">
        <v>20</v>
      </c>
      <c r="B32" s="272">
        <v>10350</v>
      </c>
      <c r="C32" s="272">
        <v>40616</v>
      </c>
      <c r="D32" s="272">
        <v>50643</v>
      </c>
      <c r="E32" s="272">
        <v>48335</v>
      </c>
      <c r="F32" s="272">
        <v>43980</v>
      </c>
      <c r="G32" s="272">
        <v>39494</v>
      </c>
      <c r="H32" s="272">
        <v>35948</v>
      </c>
      <c r="I32" s="272">
        <v>32321</v>
      </c>
      <c r="J32" s="272">
        <v>28141</v>
      </c>
      <c r="K32" s="272">
        <v>24390</v>
      </c>
      <c r="L32" s="272">
        <v>21064</v>
      </c>
      <c r="M32" s="272">
        <v>17659</v>
      </c>
      <c r="N32" s="272">
        <v>14144</v>
      </c>
      <c r="O32" s="272">
        <v>10973</v>
      </c>
      <c r="P32" s="272">
        <v>8378</v>
      </c>
      <c r="Q32" s="272">
        <v>6165</v>
      </c>
      <c r="R32" s="272">
        <v>4135</v>
      </c>
      <c r="S32" s="272">
        <v>4460</v>
      </c>
      <c r="T32" s="269">
        <f t="shared" si="1"/>
        <v>441196</v>
      </c>
    </row>
    <row r="33" spans="1:22" ht="15">
      <c r="A33" s="273" t="s">
        <v>27</v>
      </c>
      <c r="B33" s="272">
        <v>8432</v>
      </c>
      <c r="C33" s="272">
        <v>33113</v>
      </c>
      <c r="D33" s="272">
        <v>38433</v>
      </c>
      <c r="E33" s="272">
        <v>34770</v>
      </c>
      <c r="F33" s="272">
        <v>31535</v>
      </c>
      <c r="G33" s="272">
        <v>28727</v>
      </c>
      <c r="H33" s="272">
        <v>26540</v>
      </c>
      <c r="I33" s="272">
        <v>24317</v>
      </c>
      <c r="J33" s="272">
        <v>21682</v>
      </c>
      <c r="K33" s="272">
        <v>18919</v>
      </c>
      <c r="L33" s="272">
        <v>16218</v>
      </c>
      <c r="M33" s="272">
        <v>13490</v>
      </c>
      <c r="N33" s="272">
        <v>10813</v>
      </c>
      <c r="O33" s="272">
        <v>8376</v>
      </c>
      <c r="P33" s="272">
        <v>6339</v>
      </c>
      <c r="Q33" s="272">
        <v>4736</v>
      </c>
      <c r="R33" s="272">
        <v>3446</v>
      </c>
      <c r="S33" s="272">
        <v>4390</v>
      </c>
      <c r="T33" s="269">
        <f t="shared" si="1"/>
        <v>334276</v>
      </c>
    </row>
    <row r="34" spans="1:22" ht="30" customHeight="1">
      <c r="A34" s="273" t="s">
        <v>37</v>
      </c>
      <c r="B34" s="272">
        <v>947</v>
      </c>
      <c r="C34" s="272">
        <v>3673</v>
      </c>
      <c r="D34" s="272">
        <v>4494</v>
      </c>
      <c r="E34" s="272">
        <v>4259</v>
      </c>
      <c r="F34" s="272">
        <v>3646</v>
      </c>
      <c r="G34" s="272">
        <v>2933</v>
      </c>
      <c r="H34" s="272">
        <v>2485</v>
      </c>
      <c r="I34" s="272">
        <v>2271</v>
      </c>
      <c r="J34" s="272">
        <v>2082</v>
      </c>
      <c r="K34" s="272">
        <v>1834</v>
      </c>
      <c r="L34" s="272">
        <v>1567</v>
      </c>
      <c r="M34" s="272">
        <v>1308</v>
      </c>
      <c r="N34" s="272">
        <v>1064</v>
      </c>
      <c r="O34" s="272">
        <v>862</v>
      </c>
      <c r="P34" s="272">
        <v>689</v>
      </c>
      <c r="Q34" s="272">
        <v>519</v>
      </c>
      <c r="R34" s="272">
        <v>351</v>
      </c>
      <c r="S34" s="272">
        <v>364</v>
      </c>
      <c r="T34" s="269">
        <f t="shared" si="1"/>
        <v>35348</v>
      </c>
    </row>
    <row r="35" spans="1:22" ht="14.25">
      <c r="A35" s="274" t="s">
        <v>1293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</row>
    <row r="36" spans="1:22" ht="14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</row>
    <row r="37" spans="1:22" ht="14.25">
      <c r="A37" s="261" t="s">
        <v>521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</row>
    <row r="38" spans="1:22" ht="15">
      <c r="A38" s="1895" t="s">
        <v>1446</v>
      </c>
      <c r="B38" s="1895"/>
      <c r="C38" s="1895"/>
      <c r="D38" s="1895"/>
      <c r="E38" s="1895"/>
      <c r="F38" s="1895"/>
      <c r="G38" s="1895"/>
      <c r="H38" s="1895"/>
      <c r="I38" s="1895"/>
      <c r="J38" s="1895"/>
      <c r="K38" s="1895"/>
      <c r="L38" s="1895"/>
      <c r="M38" s="1895"/>
      <c r="N38" s="1895"/>
      <c r="O38" s="1895"/>
      <c r="P38" s="1895"/>
      <c r="Q38" s="1895"/>
      <c r="R38" s="1895"/>
      <c r="S38" s="1895"/>
      <c r="T38" s="1895"/>
    </row>
    <row r="39" spans="1:22" s="261" customFormat="1" ht="15">
      <c r="A39" s="1895" t="s">
        <v>1743</v>
      </c>
      <c r="B39" s="1895"/>
      <c r="C39" s="1895"/>
      <c r="D39" s="1895"/>
      <c r="E39" s="1895"/>
      <c r="F39" s="1895"/>
      <c r="G39" s="1895"/>
      <c r="H39" s="1895"/>
      <c r="I39" s="1895"/>
      <c r="J39" s="1895"/>
      <c r="K39" s="1895"/>
      <c r="L39" s="1895"/>
      <c r="M39" s="1895"/>
      <c r="N39" s="1895"/>
      <c r="O39" s="1895"/>
      <c r="P39" s="1895"/>
      <c r="Q39" s="1895"/>
      <c r="R39" s="1895"/>
      <c r="S39" s="1895"/>
      <c r="T39" s="1895"/>
    </row>
    <row r="40" spans="1:22">
      <c r="A40" s="1896" t="s">
        <v>466</v>
      </c>
      <c r="B40" s="1896"/>
      <c r="C40" s="1896"/>
      <c r="D40" s="1896"/>
      <c r="E40" s="1896"/>
      <c r="F40" s="1896"/>
      <c r="G40" s="1896"/>
      <c r="H40" s="1896"/>
      <c r="I40" s="1896"/>
      <c r="J40" s="1896"/>
      <c r="K40" s="1896"/>
      <c r="L40" s="1896"/>
      <c r="M40" s="1896"/>
      <c r="N40" s="1896"/>
      <c r="O40" s="1896"/>
      <c r="P40" s="1896"/>
      <c r="Q40" s="1896"/>
      <c r="R40" s="1896"/>
      <c r="S40" s="1896"/>
      <c r="T40" s="1896"/>
    </row>
    <row r="41" spans="1:22" ht="15">
      <c r="A41" s="1174"/>
      <c r="B41" s="1174"/>
      <c r="C41" s="1174"/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</row>
    <row r="42" spans="1:22" ht="15">
      <c r="A42" s="1897" t="s">
        <v>149</v>
      </c>
      <c r="B42" s="1899" t="s">
        <v>525</v>
      </c>
      <c r="C42" s="1899"/>
      <c r="D42" s="1899"/>
      <c r="E42" s="1899"/>
      <c r="F42" s="1899"/>
      <c r="G42" s="1899"/>
      <c r="H42" s="1899"/>
      <c r="I42" s="1899"/>
      <c r="J42" s="1899"/>
      <c r="K42" s="1899"/>
      <c r="L42" s="1899"/>
      <c r="M42" s="1899"/>
      <c r="N42" s="1899"/>
      <c r="O42" s="1899"/>
      <c r="P42" s="1899"/>
      <c r="Q42" s="1899"/>
      <c r="R42" s="1899"/>
      <c r="S42" s="1899"/>
      <c r="T42" s="1897" t="s">
        <v>45</v>
      </c>
      <c r="V42" s="1113" t="s">
        <v>675</v>
      </c>
    </row>
    <row r="43" spans="1:22" ht="19.5" customHeight="1">
      <c r="A43" s="1897"/>
      <c r="B43" s="265" t="s">
        <v>526</v>
      </c>
      <c r="C43" s="264" t="s">
        <v>527</v>
      </c>
      <c r="D43" s="264" t="s">
        <v>528</v>
      </c>
      <c r="E43" s="264" t="s">
        <v>529</v>
      </c>
      <c r="F43" s="264" t="s">
        <v>530</v>
      </c>
      <c r="G43" s="264" t="s">
        <v>531</v>
      </c>
      <c r="H43" s="264" t="s">
        <v>532</v>
      </c>
      <c r="I43" s="264" t="s">
        <v>533</v>
      </c>
      <c r="J43" s="265" t="s">
        <v>534</v>
      </c>
      <c r="K43" s="265" t="s">
        <v>535</v>
      </c>
      <c r="L43" s="265" t="s">
        <v>536</v>
      </c>
      <c r="M43" s="265" t="s">
        <v>537</v>
      </c>
      <c r="N43" s="265" t="s">
        <v>538</v>
      </c>
      <c r="O43" s="265" t="s">
        <v>539</v>
      </c>
      <c r="P43" s="265" t="s">
        <v>540</v>
      </c>
      <c r="Q43" s="265" t="s">
        <v>541</v>
      </c>
      <c r="R43" s="265" t="s">
        <v>542</v>
      </c>
      <c r="S43" s="265" t="s">
        <v>543</v>
      </c>
      <c r="T43" s="1897"/>
    </row>
    <row r="44" spans="1:22" ht="15">
      <c r="A44" s="267" t="s">
        <v>184</v>
      </c>
      <c r="B44" s="269">
        <v>337546</v>
      </c>
      <c r="C44" s="269">
        <v>1353854</v>
      </c>
      <c r="D44" s="269">
        <v>1671194</v>
      </c>
      <c r="E44" s="269">
        <v>1599563</v>
      </c>
      <c r="F44" s="269">
        <v>1493458</v>
      </c>
      <c r="G44" s="269">
        <v>1368846</v>
      </c>
      <c r="H44" s="269">
        <v>1256868</v>
      </c>
      <c r="I44" s="269">
        <v>1152203</v>
      </c>
      <c r="J44" s="269">
        <v>1033394</v>
      </c>
      <c r="K44" s="269">
        <v>913959</v>
      </c>
      <c r="L44" s="269">
        <v>806708</v>
      </c>
      <c r="M44" s="269">
        <v>697202</v>
      </c>
      <c r="N44" s="269">
        <v>578249</v>
      </c>
      <c r="O44" s="269">
        <v>462384</v>
      </c>
      <c r="P44" s="269">
        <v>360071</v>
      </c>
      <c r="Q44" s="269">
        <v>270288</v>
      </c>
      <c r="R44" s="269">
        <v>191120</v>
      </c>
      <c r="S44" s="269">
        <v>227842</v>
      </c>
      <c r="T44" s="269">
        <v>15774749</v>
      </c>
    </row>
    <row r="45" spans="1:22" ht="15">
      <c r="A45" s="270" t="s">
        <v>10</v>
      </c>
      <c r="B45" s="272">
        <v>16099</v>
      </c>
      <c r="C45" s="272">
        <v>63893</v>
      </c>
      <c r="D45" s="272">
        <v>78377</v>
      </c>
      <c r="E45" s="272">
        <v>77223</v>
      </c>
      <c r="F45" s="272">
        <v>76902</v>
      </c>
      <c r="G45" s="272">
        <v>74584</v>
      </c>
      <c r="H45" s="272">
        <v>67371</v>
      </c>
      <c r="I45" s="272">
        <v>57246</v>
      </c>
      <c r="J45" s="272">
        <v>47937</v>
      </c>
      <c r="K45" s="272">
        <v>41293</v>
      </c>
      <c r="L45" s="272">
        <v>36674</v>
      </c>
      <c r="M45" s="272">
        <v>32293</v>
      </c>
      <c r="N45" s="272">
        <v>27534</v>
      </c>
      <c r="O45" s="272">
        <v>23053</v>
      </c>
      <c r="P45" s="272">
        <v>19173</v>
      </c>
      <c r="Q45" s="272">
        <v>15319</v>
      </c>
      <c r="R45" s="272">
        <v>11470</v>
      </c>
      <c r="S45" s="272">
        <v>15478</v>
      </c>
      <c r="T45" s="269">
        <f t="shared" ref="T45:T51" si="2">SUM(B45:S45)</f>
        <v>781919</v>
      </c>
    </row>
    <row r="46" spans="1:22" ht="15">
      <c r="A46" s="270" t="s">
        <v>58</v>
      </c>
      <c r="B46" s="272">
        <v>4675</v>
      </c>
      <c r="C46" s="272">
        <v>19867</v>
      </c>
      <c r="D46" s="272">
        <v>23895</v>
      </c>
      <c r="E46" s="272">
        <v>22097</v>
      </c>
      <c r="F46" s="272">
        <v>19291</v>
      </c>
      <c r="G46" s="272">
        <v>15579</v>
      </c>
      <c r="H46" s="272">
        <v>12751</v>
      </c>
      <c r="I46" s="272">
        <v>11270</v>
      </c>
      <c r="J46" s="272">
        <v>10355</v>
      </c>
      <c r="K46" s="272">
        <v>9613</v>
      </c>
      <c r="L46" s="272">
        <v>8868</v>
      </c>
      <c r="M46" s="272">
        <v>7965</v>
      </c>
      <c r="N46" s="272">
        <v>6975</v>
      </c>
      <c r="O46" s="272">
        <v>6200</v>
      </c>
      <c r="P46" s="272">
        <v>5641</v>
      </c>
      <c r="Q46" s="272">
        <v>4821</v>
      </c>
      <c r="R46" s="272">
        <v>3598</v>
      </c>
      <c r="S46" s="272">
        <v>4247</v>
      </c>
      <c r="T46" s="269">
        <f t="shared" si="2"/>
        <v>197708</v>
      </c>
    </row>
    <row r="47" spans="1:22" ht="15">
      <c r="A47" s="270" t="s">
        <v>12</v>
      </c>
      <c r="B47" s="272">
        <v>5579</v>
      </c>
      <c r="C47" s="272">
        <v>22937</v>
      </c>
      <c r="D47" s="272">
        <v>28173</v>
      </c>
      <c r="E47" s="272">
        <v>27108</v>
      </c>
      <c r="F47" s="272">
        <v>25837</v>
      </c>
      <c r="G47" s="272">
        <v>23096</v>
      </c>
      <c r="H47" s="272">
        <v>19168</v>
      </c>
      <c r="I47" s="272">
        <v>15603</v>
      </c>
      <c r="J47" s="272">
        <v>13150</v>
      </c>
      <c r="K47" s="272">
        <v>11671</v>
      </c>
      <c r="L47" s="272">
        <v>10604</v>
      </c>
      <c r="M47" s="272">
        <v>9502</v>
      </c>
      <c r="N47" s="272">
        <v>8358</v>
      </c>
      <c r="O47" s="272">
        <v>7363</v>
      </c>
      <c r="P47" s="272">
        <v>6503</v>
      </c>
      <c r="Q47" s="272">
        <v>5416</v>
      </c>
      <c r="R47" s="272">
        <v>4054</v>
      </c>
      <c r="S47" s="272">
        <v>5175</v>
      </c>
      <c r="T47" s="269">
        <f t="shared" si="2"/>
        <v>249297</v>
      </c>
    </row>
    <row r="48" spans="1:22" ht="15">
      <c r="A48" s="270" t="s">
        <v>13</v>
      </c>
      <c r="B48" s="272">
        <v>3402</v>
      </c>
      <c r="C48" s="272">
        <v>13939</v>
      </c>
      <c r="D48" s="272">
        <v>17915</v>
      </c>
      <c r="E48" s="272">
        <v>17986</v>
      </c>
      <c r="F48" s="272">
        <v>16623</v>
      </c>
      <c r="G48" s="272">
        <v>14455</v>
      </c>
      <c r="H48" s="272">
        <v>13090</v>
      </c>
      <c r="I48" s="272">
        <v>12337</v>
      </c>
      <c r="J48" s="272">
        <v>11554</v>
      </c>
      <c r="K48" s="272">
        <v>10673</v>
      </c>
      <c r="L48" s="272">
        <v>9468</v>
      </c>
      <c r="M48" s="272">
        <v>7926</v>
      </c>
      <c r="N48" s="272">
        <v>6493</v>
      </c>
      <c r="O48" s="272">
        <v>5513</v>
      </c>
      <c r="P48" s="272">
        <v>4804</v>
      </c>
      <c r="Q48" s="272">
        <v>4005</v>
      </c>
      <c r="R48" s="272">
        <v>3015</v>
      </c>
      <c r="S48" s="272">
        <v>3464</v>
      </c>
      <c r="T48" s="269">
        <f t="shared" si="2"/>
        <v>176662</v>
      </c>
    </row>
    <row r="49" spans="1:20" ht="15">
      <c r="A49" s="270" t="s">
        <v>14</v>
      </c>
      <c r="B49" s="272">
        <v>10675</v>
      </c>
      <c r="C49" s="272">
        <v>42585</v>
      </c>
      <c r="D49" s="272">
        <v>51479</v>
      </c>
      <c r="E49" s="272">
        <v>48247</v>
      </c>
      <c r="F49" s="272">
        <v>43841</v>
      </c>
      <c r="G49" s="272">
        <v>38309</v>
      </c>
      <c r="H49" s="272">
        <v>33415</v>
      </c>
      <c r="I49" s="272">
        <v>29524</v>
      </c>
      <c r="J49" s="272">
        <v>25947</v>
      </c>
      <c r="K49" s="272">
        <v>22635</v>
      </c>
      <c r="L49" s="272">
        <v>19717</v>
      </c>
      <c r="M49" s="272">
        <v>17039</v>
      </c>
      <c r="N49" s="272">
        <v>14566</v>
      </c>
      <c r="O49" s="272">
        <v>12542</v>
      </c>
      <c r="P49" s="272">
        <v>10859</v>
      </c>
      <c r="Q49" s="272">
        <v>8925</v>
      </c>
      <c r="R49" s="272">
        <v>6617</v>
      </c>
      <c r="S49" s="272">
        <v>7476</v>
      </c>
      <c r="T49" s="269">
        <f t="shared" si="2"/>
        <v>444398</v>
      </c>
    </row>
    <row r="50" spans="1:20" ht="15">
      <c r="A50" s="273" t="s">
        <v>15</v>
      </c>
      <c r="B50" s="272">
        <v>10589</v>
      </c>
      <c r="C50" s="272">
        <v>42876</v>
      </c>
      <c r="D50" s="272">
        <v>53492</v>
      </c>
      <c r="E50" s="272">
        <v>51719</v>
      </c>
      <c r="F50" s="272">
        <v>48814</v>
      </c>
      <c r="G50" s="272">
        <v>43448</v>
      </c>
      <c r="H50" s="272">
        <v>36918</v>
      </c>
      <c r="I50" s="272">
        <v>31433</v>
      </c>
      <c r="J50" s="272">
        <v>27497</v>
      </c>
      <c r="K50" s="272">
        <v>24745</v>
      </c>
      <c r="L50" s="272">
        <v>22546</v>
      </c>
      <c r="M50" s="272">
        <v>20340</v>
      </c>
      <c r="N50" s="272">
        <v>18109</v>
      </c>
      <c r="O50" s="272">
        <v>16009</v>
      </c>
      <c r="P50" s="272">
        <v>13832</v>
      </c>
      <c r="Q50" s="272">
        <v>11299</v>
      </c>
      <c r="R50" s="272">
        <v>8426</v>
      </c>
      <c r="S50" s="272">
        <v>9661</v>
      </c>
      <c r="T50" s="269">
        <f t="shared" si="2"/>
        <v>491753</v>
      </c>
    </row>
    <row r="51" spans="1:20" ht="15">
      <c r="A51" s="273" t="s">
        <v>22</v>
      </c>
      <c r="B51" s="272">
        <v>13106</v>
      </c>
      <c r="C51" s="272">
        <v>52938</v>
      </c>
      <c r="D51" s="272">
        <v>66397</v>
      </c>
      <c r="E51" s="272">
        <v>65159</v>
      </c>
      <c r="F51" s="272">
        <v>61480</v>
      </c>
      <c r="G51" s="272">
        <v>56535</v>
      </c>
      <c r="H51" s="272">
        <v>52510</v>
      </c>
      <c r="I51" s="272">
        <v>48833</v>
      </c>
      <c r="J51" s="272">
        <v>44333</v>
      </c>
      <c r="K51" s="272">
        <v>39681</v>
      </c>
      <c r="L51" s="272">
        <v>35158</v>
      </c>
      <c r="M51" s="272">
        <v>30175</v>
      </c>
      <c r="N51" s="272">
        <v>24772</v>
      </c>
      <c r="O51" s="272">
        <v>19607</v>
      </c>
      <c r="P51" s="272">
        <v>15023</v>
      </c>
      <c r="Q51" s="272">
        <v>11034</v>
      </c>
      <c r="R51" s="272">
        <v>7685</v>
      </c>
      <c r="S51" s="272">
        <v>8974</v>
      </c>
      <c r="T51" s="269">
        <f t="shared" si="2"/>
        <v>653400</v>
      </c>
    </row>
    <row r="52" spans="1:20" ht="15">
      <c r="A52" s="273" t="s">
        <v>23</v>
      </c>
      <c r="B52" s="272">
        <v>13892</v>
      </c>
      <c r="C52" s="272">
        <v>56330</v>
      </c>
      <c r="D52" s="272">
        <v>68330</v>
      </c>
      <c r="E52" s="272">
        <v>62628</v>
      </c>
      <c r="F52" s="272">
        <v>54002</v>
      </c>
      <c r="G52" s="272">
        <v>44994</v>
      </c>
      <c r="H52" s="272">
        <v>38918</v>
      </c>
      <c r="I52" s="272">
        <v>34803</v>
      </c>
      <c r="J52" s="272">
        <v>30577</v>
      </c>
      <c r="K52" s="272">
        <v>26738</v>
      </c>
      <c r="L52" s="272">
        <v>23640</v>
      </c>
      <c r="M52" s="272">
        <v>20570</v>
      </c>
      <c r="N52" s="272">
        <v>17112</v>
      </c>
      <c r="O52" s="272">
        <v>13578</v>
      </c>
      <c r="P52" s="272">
        <v>10448</v>
      </c>
      <c r="Q52" s="272">
        <v>7636</v>
      </c>
      <c r="R52" s="272">
        <v>4955</v>
      </c>
      <c r="S52" s="272">
        <v>4933</v>
      </c>
      <c r="T52" s="269">
        <f>SUM(B52:S52)</f>
        <v>534084</v>
      </c>
    </row>
    <row r="53" spans="1:20" ht="15">
      <c r="A53" s="270" t="s">
        <v>24</v>
      </c>
      <c r="B53" s="272">
        <v>80667</v>
      </c>
      <c r="C53" s="272">
        <v>323391</v>
      </c>
      <c r="D53" s="272">
        <v>400976</v>
      </c>
      <c r="E53" s="272">
        <v>383654</v>
      </c>
      <c r="F53" s="272">
        <v>361138</v>
      </c>
      <c r="G53" s="272">
        <v>339034</v>
      </c>
      <c r="H53" s="272">
        <v>321478</v>
      </c>
      <c r="I53" s="272">
        <v>303515</v>
      </c>
      <c r="J53" s="272">
        <v>277189</v>
      </c>
      <c r="K53" s="272">
        <v>246589</v>
      </c>
      <c r="L53" s="272">
        <v>218342</v>
      </c>
      <c r="M53" s="272">
        <v>189454</v>
      </c>
      <c r="N53" s="272">
        <v>155754</v>
      </c>
      <c r="O53" s="272">
        <v>120045</v>
      </c>
      <c r="P53" s="272">
        <v>87693</v>
      </c>
      <c r="Q53" s="272">
        <v>61709</v>
      </c>
      <c r="R53" s="272">
        <v>42155</v>
      </c>
      <c r="S53" s="272">
        <v>50758</v>
      </c>
      <c r="T53" s="269">
        <f t="shared" ref="T53:T69" si="3">SUM(B53:S53)</f>
        <v>3963541</v>
      </c>
    </row>
    <row r="54" spans="1:20" ht="15">
      <c r="A54" s="270" t="s">
        <v>16</v>
      </c>
      <c r="B54" s="272">
        <v>9188</v>
      </c>
      <c r="C54" s="272">
        <v>36493</v>
      </c>
      <c r="D54" s="272">
        <v>46216</v>
      </c>
      <c r="E54" s="272">
        <v>45882</v>
      </c>
      <c r="F54" s="272">
        <v>42430</v>
      </c>
      <c r="G54" s="272">
        <v>37357</v>
      </c>
      <c r="H54" s="272">
        <v>32918</v>
      </c>
      <c r="I54" s="272">
        <v>29432</v>
      </c>
      <c r="J54" s="272">
        <v>26373</v>
      </c>
      <c r="K54" s="272">
        <v>23820</v>
      </c>
      <c r="L54" s="272">
        <v>21328</v>
      </c>
      <c r="M54" s="272">
        <v>18328</v>
      </c>
      <c r="N54" s="272">
        <v>15296</v>
      </c>
      <c r="O54" s="272">
        <v>12941</v>
      </c>
      <c r="P54" s="272">
        <v>11040</v>
      </c>
      <c r="Q54" s="272">
        <v>8947</v>
      </c>
      <c r="R54" s="272">
        <v>6645</v>
      </c>
      <c r="S54" s="272">
        <v>7909</v>
      </c>
      <c r="T54" s="269">
        <f t="shared" si="3"/>
        <v>432543</v>
      </c>
    </row>
    <row r="55" spans="1:20" ht="15">
      <c r="A55" s="270" t="s">
        <v>17</v>
      </c>
      <c r="B55" s="272">
        <v>10268</v>
      </c>
      <c r="C55" s="272">
        <v>40883</v>
      </c>
      <c r="D55" s="272">
        <v>51421</v>
      </c>
      <c r="E55" s="272">
        <v>51061</v>
      </c>
      <c r="F55" s="272">
        <v>48300</v>
      </c>
      <c r="G55" s="272">
        <v>42465</v>
      </c>
      <c r="H55" s="272">
        <v>35984</v>
      </c>
      <c r="I55" s="272">
        <v>30845</v>
      </c>
      <c r="J55" s="272">
        <v>26957</v>
      </c>
      <c r="K55" s="272">
        <v>24276</v>
      </c>
      <c r="L55" s="272">
        <v>22500</v>
      </c>
      <c r="M55" s="272">
        <v>20634</v>
      </c>
      <c r="N55" s="272">
        <v>18284</v>
      </c>
      <c r="O55" s="272">
        <v>15858</v>
      </c>
      <c r="P55" s="272">
        <v>13627</v>
      </c>
      <c r="Q55" s="272">
        <v>11333</v>
      </c>
      <c r="R55" s="272">
        <v>8702</v>
      </c>
      <c r="S55" s="272">
        <v>11131</v>
      </c>
      <c r="T55" s="269">
        <f t="shared" si="3"/>
        <v>484529</v>
      </c>
    </row>
    <row r="56" spans="1:20" ht="15">
      <c r="A56" s="273" t="s">
        <v>25</v>
      </c>
      <c r="B56" s="272">
        <v>19493</v>
      </c>
      <c r="C56" s="272">
        <v>77867</v>
      </c>
      <c r="D56" s="272">
        <v>95552</v>
      </c>
      <c r="E56" s="272">
        <v>90599</v>
      </c>
      <c r="F56" s="272">
        <v>81820</v>
      </c>
      <c r="G56" s="272">
        <v>71277</v>
      </c>
      <c r="H56" s="272">
        <v>63524</v>
      </c>
      <c r="I56" s="272">
        <v>58657</v>
      </c>
      <c r="J56" s="272">
        <v>53804</v>
      </c>
      <c r="K56" s="272">
        <v>48242</v>
      </c>
      <c r="L56" s="272">
        <v>42241</v>
      </c>
      <c r="M56" s="272">
        <v>35856</v>
      </c>
      <c r="N56" s="272">
        <v>29394</v>
      </c>
      <c r="O56" s="272">
        <v>23358</v>
      </c>
      <c r="P56" s="272">
        <v>17968</v>
      </c>
      <c r="Q56" s="272">
        <v>13196</v>
      </c>
      <c r="R56" s="272">
        <v>9013</v>
      </c>
      <c r="S56" s="272">
        <v>9906</v>
      </c>
      <c r="T56" s="269">
        <f t="shared" si="3"/>
        <v>841767</v>
      </c>
    </row>
    <row r="57" spans="1:20" ht="15">
      <c r="A57" s="270" t="s">
        <v>26</v>
      </c>
      <c r="B57" s="272">
        <v>30905</v>
      </c>
      <c r="C57" s="272">
        <v>125789</v>
      </c>
      <c r="D57" s="272">
        <v>159050</v>
      </c>
      <c r="E57" s="272">
        <v>156822</v>
      </c>
      <c r="F57" s="272">
        <v>143812</v>
      </c>
      <c r="G57" s="272">
        <v>124115</v>
      </c>
      <c r="H57" s="272">
        <v>109699</v>
      </c>
      <c r="I57" s="272">
        <v>100995</v>
      </c>
      <c r="J57" s="272">
        <v>93564</v>
      </c>
      <c r="K57" s="272">
        <v>85328</v>
      </c>
      <c r="L57" s="272">
        <v>75608</v>
      </c>
      <c r="M57" s="272">
        <v>64953</v>
      </c>
      <c r="N57" s="272">
        <v>54272</v>
      </c>
      <c r="O57" s="272">
        <v>43682</v>
      </c>
      <c r="P57" s="272">
        <v>33485</v>
      </c>
      <c r="Q57" s="272">
        <v>24848</v>
      </c>
      <c r="R57" s="272">
        <v>17914</v>
      </c>
      <c r="S57" s="272">
        <v>22270</v>
      </c>
      <c r="T57" s="269">
        <f t="shared" si="3"/>
        <v>1467111</v>
      </c>
    </row>
    <row r="58" spans="1:20" ht="28.5">
      <c r="A58" s="273" t="s">
        <v>29</v>
      </c>
      <c r="B58" s="272">
        <v>4956</v>
      </c>
      <c r="C58" s="272">
        <v>19880</v>
      </c>
      <c r="D58" s="272">
        <v>23959</v>
      </c>
      <c r="E58" s="272">
        <v>21204</v>
      </c>
      <c r="F58" s="272">
        <v>17820</v>
      </c>
      <c r="G58" s="272">
        <v>14629</v>
      </c>
      <c r="H58" s="272">
        <v>12145</v>
      </c>
      <c r="I58" s="272">
        <v>10065</v>
      </c>
      <c r="J58" s="272">
        <v>8346</v>
      </c>
      <c r="K58" s="272">
        <v>7157</v>
      </c>
      <c r="L58" s="272">
        <v>6213</v>
      </c>
      <c r="M58" s="272">
        <v>5208</v>
      </c>
      <c r="N58" s="272">
        <v>4166</v>
      </c>
      <c r="O58" s="272">
        <v>3320</v>
      </c>
      <c r="P58" s="272">
        <v>2653</v>
      </c>
      <c r="Q58" s="272">
        <v>1987</v>
      </c>
      <c r="R58" s="272">
        <v>1285</v>
      </c>
      <c r="S58" s="272">
        <v>1352</v>
      </c>
      <c r="T58" s="269">
        <f t="shared" si="3"/>
        <v>166345</v>
      </c>
    </row>
    <row r="59" spans="1:20" ht="15">
      <c r="A59" s="273" t="s">
        <v>30</v>
      </c>
      <c r="B59" s="272">
        <v>3198</v>
      </c>
      <c r="C59" s="272">
        <v>12385</v>
      </c>
      <c r="D59" s="272">
        <v>15226</v>
      </c>
      <c r="E59" s="272">
        <v>14152</v>
      </c>
      <c r="F59" s="272">
        <v>12077</v>
      </c>
      <c r="G59" s="272">
        <v>9991</v>
      </c>
      <c r="H59" s="272">
        <v>8676</v>
      </c>
      <c r="I59" s="272">
        <v>7747</v>
      </c>
      <c r="J59" s="272">
        <v>6690</v>
      </c>
      <c r="K59" s="272">
        <v>5606</v>
      </c>
      <c r="L59" s="272">
        <v>4723</v>
      </c>
      <c r="M59" s="272">
        <v>3934</v>
      </c>
      <c r="N59" s="272">
        <v>3152</v>
      </c>
      <c r="O59" s="272">
        <v>2427</v>
      </c>
      <c r="P59" s="272">
        <v>1851</v>
      </c>
      <c r="Q59" s="272">
        <v>1345</v>
      </c>
      <c r="R59" s="272">
        <v>841</v>
      </c>
      <c r="S59" s="272">
        <v>784</v>
      </c>
      <c r="T59" s="269">
        <f t="shared" si="3"/>
        <v>114805</v>
      </c>
    </row>
    <row r="60" spans="1:20" ht="15">
      <c r="A60" s="270" t="s">
        <v>31</v>
      </c>
      <c r="B60" s="272">
        <v>2505</v>
      </c>
      <c r="C60" s="272">
        <v>9783</v>
      </c>
      <c r="D60" s="272">
        <v>11903</v>
      </c>
      <c r="E60" s="272">
        <v>11207</v>
      </c>
      <c r="F60" s="272">
        <v>9969</v>
      </c>
      <c r="G60" s="272">
        <v>8653</v>
      </c>
      <c r="H60" s="272">
        <v>7512</v>
      </c>
      <c r="I60" s="272">
        <v>6519</v>
      </c>
      <c r="J60" s="272">
        <v>5598</v>
      </c>
      <c r="K60" s="272">
        <v>4712</v>
      </c>
      <c r="L60" s="272">
        <v>3895</v>
      </c>
      <c r="M60" s="272">
        <v>3183</v>
      </c>
      <c r="N60" s="272">
        <v>2583</v>
      </c>
      <c r="O60" s="272">
        <v>2055</v>
      </c>
      <c r="P60" s="272">
        <v>1581</v>
      </c>
      <c r="Q60" s="272">
        <v>1140</v>
      </c>
      <c r="R60" s="272">
        <v>746</v>
      </c>
      <c r="S60" s="272">
        <v>829</v>
      </c>
      <c r="T60" s="269">
        <f t="shared" si="3"/>
        <v>94373</v>
      </c>
    </row>
    <row r="61" spans="1:20" ht="15">
      <c r="A61" s="270" t="s">
        <v>18</v>
      </c>
      <c r="B61" s="272">
        <v>55395</v>
      </c>
      <c r="C61" s="272">
        <v>220750</v>
      </c>
      <c r="D61" s="272">
        <v>271400</v>
      </c>
      <c r="E61" s="272">
        <v>257946</v>
      </c>
      <c r="F61" s="272">
        <v>251033</v>
      </c>
      <c r="G61" s="272">
        <v>248637</v>
      </c>
      <c r="H61" s="272">
        <v>242447</v>
      </c>
      <c r="I61" s="272">
        <v>228919</v>
      </c>
      <c r="J61" s="272">
        <v>205222</v>
      </c>
      <c r="K61" s="272">
        <v>178190</v>
      </c>
      <c r="L61" s="272">
        <v>155841</v>
      </c>
      <c r="M61" s="272">
        <v>134401</v>
      </c>
      <c r="N61" s="272">
        <v>110255</v>
      </c>
      <c r="O61" s="272">
        <v>86390</v>
      </c>
      <c r="P61" s="272">
        <v>65890</v>
      </c>
      <c r="Q61" s="272">
        <v>48374</v>
      </c>
      <c r="R61" s="272">
        <v>33612</v>
      </c>
      <c r="S61" s="272">
        <v>40671</v>
      </c>
      <c r="T61" s="269">
        <f t="shared" si="3"/>
        <v>2835373</v>
      </c>
    </row>
    <row r="62" spans="1:20" ht="15">
      <c r="A62" s="273" t="s">
        <v>19</v>
      </c>
      <c r="B62" s="272">
        <v>10452</v>
      </c>
      <c r="C62" s="272">
        <v>41823</v>
      </c>
      <c r="D62" s="272">
        <v>52044</v>
      </c>
      <c r="E62" s="272">
        <v>51185</v>
      </c>
      <c r="F62" s="272">
        <v>49872</v>
      </c>
      <c r="G62" s="272">
        <v>47779</v>
      </c>
      <c r="H62" s="272">
        <v>44727</v>
      </c>
      <c r="I62" s="272">
        <v>40706</v>
      </c>
      <c r="J62" s="272">
        <v>36186</v>
      </c>
      <c r="K62" s="272">
        <v>32007</v>
      </c>
      <c r="L62" s="272">
        <v>28419</v>
      </c>
      <c r="M62" s="272">
        <v>24760</v>
      </c>
      <c r="N62" s="272">
        <v>20921</v>
      </c>
      <c r="O62" s="272">
        <v>17495</v>
      </c>
      <c r="P62" s="272">
        <v>14602</v>
      </c>
      <c r="Q62" s="272">
        <v>11766</v>
      </c>
      <c r="R62" s="272">
        <v>8790</v>
      </c>
      <c r="S62" s="272">
        <v>10556</v>
      </c>
      <c r="T62" s="269">
        <f t="shared" si="3"/>
        <v>544090</v>
      </c>
    </row>
    <row r="63" spans="1:20" ht="28.5">
      <c r="A63" s="273" t="s">
        <v>32</v>
      </c>
      <c r="B63" s="272">
        <v>2819</v>
      </c>
      <c r="C63" s="272">
        <v>11348</v>
      </c>
      <c r="D63" s="272">
        <v>13437</v>
      </c>
      <c r="E63" s="272">
        <v>12405</v>
      </c>
      <c r="F63" s="272">
        <v>10919</v>
      </c>
      <c r="G63" s="272">
        <v>9179</v>
      </c>
      <c r="H63" s="272">
        <v>7711</v>
      </c>
      <c r="I63" s="272">
        <v>6456</v>
      </c>
      <c r="J63" s="272">
        <v>5431</v>
      </c>
      <c r="K63" s="272">
        <v>4762</v>
      </c>
      <c r="L63" s="272">
        <v>4218</v>
      </c>
      <c r="M63" s="272">
        <v>3584</v>
      </c>
      <c r="N63" s="272">
        <v>2931</v>
      </c>
      <c r="O63" s="272">
        <v>2346</v>
      </c>
      <c r="P63" s="272">
        <v>1845</v>
      </c>
      <c r="Q63" s="272">
        <v>1381</v>
      </c>
      <c r="R63" s="272">
        <v>928</v>
      </c>
      <c r="S63" s="272">
        <v>984</v>
      </c>
      <c r="T63" s="269">
        <f t="shared" si="3"/>
        <v>102684</v>
      </c>
    </row>
    <row r="64" spans="1:20" ht="15">
      <c r="A64" s="273" t="s">
        <v>36</v>
      </c>
      <c r="B64" s="272">
        <v>583</v>
      </c>
      <c r="C64" s="272">
        <v>2379</v>
      </c>
      <c r="D64" s="272">
        <v>2797</v>
      </c>
      <c r="E64" s="272">
        <v>2566</v>
      </c>
      <c r="F64" s="272">
        <v>2337</v>
      </c>
      <c r="G64" s="272">
        <v>2321</v>
      </c>
      <c r="H64" s="272">
        <v>2408</v>
      </c>
      <c r="I64" s="272">
        <v>2351</v>
      </c>
      <c r="J64" s="272">
        <v>2150</v>
      </c>
      <c r="K64" s="272">
        <v>1938</v>
      </c>
      <c r="L64" s="272">
        <v>1712</v>
      </c>
      <c r="M64" s="272">
        <v>1378</v>
      </c>
      <c r="N64" s="272">
        <v>1016</v>
      </c>
      <c r="O64" s="272">
        <v>742</v>
      </c>
      <c r="P64" s="272">
        <v>530</v>
      </c>
      <c r="Q64" s="272">
        <v>348</v>
      </c>
      <c r="R64" s="272">
        <v>217</v>
      </c>
      <c r="S64" s="272">
        <v>227</v>
      </c>
      <c r="T64" s="269">
        <f t="shared" si="3"/>
        <v>28000</v>
      </c>
    </row>
    <row r="65" spans="1:20" ht="15">
      <c r="A65" s="270" t="s">
        <v>33</v>
      </c>
      <c r="B65" s="272">
        <v>4813</v>
      </c>
      <c r="C65" s="272">
        <v>19321</v>
      </c>
      <c r="D65" s="272">
        <v>23881</v>
      </c>
      <c r="E65" s="272">
        <v>22464</v>
      </c>
      <c r="F65" s="272">
        <v>19866</v>
      </c>
      <c r="G65" s="272">
        <v>17559</v>
      </c>
      <c r="H65" s="272">
        <v>16115</v>
      </c>
      <c r="I65" s="272">
        <v>14562</v>
      </c>
      <c r="J65" s="272">
        <v>12604</v>
      </c>
      <c r="K65" s="272">
        <v>10729</v>
      </c>
      <c r="L65" s="272">
        <v>9056</v>
      </c>
      <c r="M65" s="272">
        <v>7306</v>
      </c>
      <c r="N65" s="272">
        <v>5555</v>
      </c>
      <c r="O65" s="272">
        <v>4122</v>
      </c>
      <c r="P65" s="272">
        <v>3076</v>
      </c>
      <c r="Q65" s="272">
        <v>2222</v>
      </c>
      <c r="R65" s="272">
        <v>1375</v>
      </c>
      <c r="S65" s="272">
        <v>1133</v>
      </c>
      <c r="T65" s="269">
        <f t="shared" si="3"/>
        <v>195759</v>
      </c>
    </row>
    <row r="66" spans="1:20" ht="15">
      <c r="A66" s="270" t="s">
        <v>34</v>
      </c>
      <c r="B66" s="272">
        <v>4342</v>
      </c>
      <c r="C66" s="272">
        <v>17942</v>
      </c>
      <c r="D66" s="272">
        <v>19961</v>
      </c>
      <c r="E66" s="272">
        <v>16873</v>
      </c>
      <c r="F66" s="272">
        <v>14440</v>
      </c>
      <c r="G66" s="272">
        <v>12604</v>
      </c>
      <c r="H66" s="272">
        <v>11602</v>
      </c>
      <c r="I66" s="272">
        <v>10384</v>
      </c>
      <c r="J66" s="272">
        <v>8806</v>
      </c>
      <c r="K66" s="272">
        <v>7322</v>
      </c>
      <c r="L66" s="272">
        <v>6033</v>
      </c>
      <c r="M66" s="272">
        <v>4814</v>
      </c>
      <c r="N66" s="272">
        <v>3613</v>
      </c>
      <c r="O66" s="272">
        <v>2605</v>
      </c>
      <c r="P66" s="272">
        <v>1869</v>
      </c>
      <c r="Q66" s="272">
        <v>1344</v>
      </c>
      <c r="R66" s="272">
        <v>854</v>
      </c>
      <c r="S66" s="272">
        <v>650</v>
      </c>
      <c r="T66" s="269">
        <f t="shared" si="3"/>
        <v>146058</v>
      </c>
    </row>
    <row r="67" spans="1:20" ht="42.75">
      <c r="A67" s="273" t="s">
        <v>20</v>
      </c>
      <c r="B67" s="272">
        <v>10366</v>
      </c>
      <c r="C67" s="272">
        <v>40523</v>
      </c>
      <c r="D67" s="272">
        <v>50797</v>
      </c>
      <c r="E67" s="272">
        <v>49114</v>
      </c>
      <c r="F67" s="272">
        <v>44774</v>
      </c>
      <c r="G67" s="272">
        <v>40100</v>
      </c>
      <c r="H67" s="272">
        <v>36601</v>
      </c>
      <c r="I67" s="272">
        <v>33236</v>
      </c>
      <c r="J67" s="272">
        <v>29062</v>
      </c>
      <c r="K67" s="272">
        <v>25121</v>
      </c>
      <c r="L67" s="272">
        <v>21709</v>
      </c>
      <c r="M67" s="272">
        <v>18327</v>
      </c>
      <c r="N67" s="272">
        <v>14773</v>
      </c>
      <c r="O67" s="272">
        <v>11465</v>
      </c>
      <c r="P67" s="272">
        <v>8733</v>
      </c>
      <c r="Q67" s="272">
        <v>6445</v>
      </c>
      <c r="R67" s="272">
        <v>4329</v>
      </c>
      <c r="S67" s="272">
        <v>4516</v>
      </c>
      <c r="T67" s="269">
        <f t="shared" si="3"/>
        <v>449991</v>
      </c>
    </row>
    <row r="68" spans="1:20" ht="15">
      <c r="A68" s="273" t="s">
        <v>27</v>
      </c>
      <c r="B68" s="272">
        <v>8486</v>
      </c>
      <c r="C68" s="272">
        <v>33499</v>
      </c>
      <c r="D68" s="272">
        <v>39303</v>
      </c>
      <c r="E68" s="272">
        <v>35543</v>
      </c>
      <c r="F68" s="272">
        <v>32195</v>
      </c>
      <c r="G68" s="272">
        <v>29314</v>
      </c>
      <c r="H68" s="272">
        <v>27031</v>
      </c>
      <c r="I68" s="272">
        <v>24869</v>
      </c>
      <c r="J68" s="272">
        <v>22286</v>
      </c>
      <c r="K68" s="272">
        <v>19500</v>
      </c>
      <c r="L68" s="272">
        <v>16768</v>
      </c>
      <c r="M68" s="272">
        <v>14021</v>
      </c>
      <c r="N68" s="272">
        <v>11300</v>
      </c>
      <c r="O68" s="272">
        <v>8783</v>
      </c>
      <c r="P68" s="272">
        <v>6631</v>
      </c>
      <c r="Q68" s="272">
        <v>4911</v>
      </c>
      <c r="R68" s="272">
        <v>3542</v>
      </c>
      <c r="S68" s="272">
        <v>4426</v>
      </c>
      <c r="T68" s="269">
        <f t="shared" si="3"/>
        <v>342408</v>
      </c>
    </row>
    <row r="69" spans="1:20" ht="28.5">
      <c r="A69" s="273" t="s">
        <v>37</v>
      </c>
      <c r="B69" s="272">
        <v>953</v>
      </c>
      <c r="C69" s="272">
        <v>3710</v>
      </c>
      <c r="D69" s="272">
        <v>4506</v>
      </c>
      <c r="E69" s="272">
        <v>4338</v>
      </c>
      <c r="F69" s="272">
        <v>3790</v>
      </c>
      <c r="G69" s="272">
        <v>3061</v>
      </c>
      <c r="H69" s="272">
        <v>2547</v>
      </c>
      <c r="I69" s="272">
        <v>2304</v>
      </c>
      <c r="J69" s="272">
        <v>2120</v>
      </c>
      <c r="K69" s="272">
        <v>1882</v>
      </c>
      <c r="L69" s="272">
        <v>1614</v>
      </c>
      <c r="M69" s="272">
        <v>1355</v>
      </c>
      <c r="N69" s="272">
        <v>1102</v>
      </c>
      <c r="O69" s="272">
        <v>888</v>
      </c>
      <c r="P69" s="272">
        <v>707</v>
      </c>
      <c r="Q69" s="272">
        <v>538</v>
      </c>
      <c r="R69" s="272">
        <v>368</v>
      </c>
      <c r="S69" s="272">
        <v>370</v>
      </c>
      <c r="T69" s="269">
        <f t="shared" si="3"/>
        <v>36153</v>
      </c>
    </row>
    <row r="70" spans="1:20" ht="14.25">
      <c r="A70" s="274" t="s">
        <v>1293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</row>
    <row r="71" spans="1:20" ht="14.25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</row>
    <row r="72" spans="1:20" ht="14.25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7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V70"/>
  <sheetViews>
    <sheetView showGridLines="0" topLeftCell="F3" zoomScale="85" zoomScaleNormal="85" workbookViewId="0">
      <selection activeCell="V7" sqref="V7"/>
    </sheetView>
  </sheetViews>
  <sheetFormatPr baseColWidth="10" defaultRowHeight="14.25"/>
  <cols>
    <col min="1" max="1" width="17.42578125" style="261" customWidth="1"/>
    <col min="2" max="2" width="11.140625" style="261" bestFit="1" customWidth="1"/>
    <col min="3" max="5" width="13" style="261" bestFit="1" customWidth="1"/>
    <col min="6" max="7" width="12.5703125" style="261" bestFit="1" customWidth="1"/>
    <col min="8" max="8" width="13" style="261" bestFit="1" customWidth="1"/>
    <col min="9" max="9" width="12.5703125" style="261" bestFit="1" customWidth="1"/>
    <col min="10" max="10" width="13" style="261" bestFit="1" customWidth="1"/>
    <col min="11" max="11" width="11.140625" style="261" customWidth="1"/>
    <col min="12" max="13" width="11.140625" style="261" bestFit="1" customWidth="1"/>
    <col min="14" max="15" width="10.7109375" style="261" bestFit="1" customWidth="1"/>
    <col min="16" max="17" width="11.140625" style="261" bestFit="1" customWidth="1"/>
    <col min="18" max="18" width="10.7109375" style="261" bestFit="1" customWidth="1"/>
    <col min="19" max="19" width="11.42578125" style="261" bestFit="1" customWidth="1"/>
    <col min="20" max="20" width="14.42578125" style="261" bestFit="1" customWidth="1"/>
    <col min="21" max="21" width="7.7109375" style="261" customWidth="1"/>
    <col min="22" max="22" width="10.140625" style="261" bestFit="1" customWidth="1"/>
    <col min="23" max="23" width="9.28515625" style="261" bestFit="1" customWidth="1"/>
    <col min="24" max="24" width="9" style="261" customWidth="1"/>
    <col min="25" max="25" width="8.5703125" style="261" customWidth="1"/>
    <col min="26" max="16384" width="11.42578125" style="261"/>
  </cols>
  <sheetData>
    <row r="1" spans="1:22" ht="6" customHeight="1"/>
    <row r="2" spans="1:22">
      <c r="A2" s="261" t="s">
        <v>521</v>
      </c>
    </row>
    <row r="3" spans="1:22" ht="15">
      <c r="A3" s="1895" t="s">
        <v>1300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895"/>
      <c r="N3" s="1895"/>
      <c r="O3" s="1895"/>
      <c r="P3" s="1895"/>
      <c r="Q3" s="1895"/>
      <c r="R3" s="1895"/>
      <c r="S3" s="1895"/>
      <c r="T3" s="1895"/>
    </row>
    <row r="4" spans="1:22" ht="15">
      <c r="A4" s="1895" t="s">
        <v>1743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</row>
    <row r="5" spans="1:22">
      <c r="A5" s="1896" t="s">
        <v>466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</row>
    <row r="6" spans="1:22" ht="15">
      <c r="A6" s="754"/>
      <c r="B6" s="754"/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754"/>
      <c r="S6" s="754"/>
      <c r="T6" s="754"/>
    </row>
    <row r="7" spans="1:22" ht="22.5" customHeight="1">
      <c r="A7" s="1897" t="s">
        <v>149</v>
      </c>
      <c r="B7" s="1899" t="s">
        <v>525</v>
      </c>
      <c r="C7" s="1899"/>
      <c r="D7" s="1899"/>
      <c r="E7" s="1899"/>
      <c r="F7" s="1899"/>
      <c r="G7" s="1899"/>
      <c r="H7" s="1899"/>
      <c r="I7" s="1899"/>
      <c r="J7" s="1899"/>
      <c r="K7" s="1899"/>
      <c r="L7" s="1899"/>
      <c r="M7" s="1899"/>
      <c r="N7" s="1899"/>
      <c r="O7" s="1899"/>
      <c r="P7" s="1899"/>
      <c r="Q7" s="1899"/>
      <c r="R7" s="1899"/>
      <c r="S7" s="1899"/>
      <c r="T7" s="1897" t="s">
        <v>45</v>
      </c>
      <c r="V7" s="1113" t="s">
        <v>675</v>
      </c>
    </row>
    <row r="8" spans="1:22" s="266" customFormat="1" ht="18.75" customHeight="1">
      <c r="A8" s="1897"/>
      <c r="B8" s="265" t="s">
        <v>526</v>
      </c>
      <c r="C8" s="264" t="s">
        <v>527</v>
      </c>
      <c r="D8" s="264" t="s">
        <v>528</v>
      </c>
      <c r="E8" s="264" t="s">
        <v>529</v>
      </c>
      <c r="F8" s="264" t="s">
        <v>530</v>
      </c>
      <c r="G8" s="264" t="s">
        <v>531</v>
      </c>
      <c r="H8" s="264" t="s">
        <v>532</v>
      </c>
      <c r="I8" s="264" t="s">
        <v>533</v>
      </c>
      <c r="J8" s="265" t="s">
        <v>534</v>
      </c>
      <c r="K8" s="265" t="s">
        <v>535</v>
      </c>
      <c r="L8" s="265" t="s">
        <v>536</v>
      </c>
      <c r="M8" s="265" t="s">
        <v>537</v>
      </c>
      <c r="N8" s="265" t="s">
        <v>538</v>
      </c>
      <c r="O8" s="265" t="s">
        <v>539</v>
      </c>
      <c r="P8" s="265" t="s">
        <v>540</v>
      </c>
      <c r="Q8" s="265" t="s">
        <v>541</v>
      </c>
      <c r="R8" s="265" t="s">
        <v>542</v>
      </c>
      <c r="S8" s="265" t="s">
        <v>543</v>
      </c>
      <c r="T8" s="1897"/>
    </row>
    <row r="9" spans="1:22" ht="18" customHeight="1">
      <c r="A9" s="267" t="s">
        <v>184</v>
      </c>
      <c r="B9" s="269">
        <v>336328</v>
      </c>
      <c r="C9" s="269">
        <v>1350471</v>
      </c>
      <c r="D9" s="269">
        <v>1679973</v>
      </c>
      <c r="E9" s="269">
        <v>1615587</v>
      </c>
      <c r="F9" s="269">
        <v>1514164</v>
      </c>
      <c r="G9" s="269">
        <v>1390316</v>
      </c>
      <c r="H9" s="269">
        <v>1275550</v>
      </c>
      <c r="I9" s="269">
        <v>1172832</v>
      </c>
      <c r="J9" s="269">
        <v>1057356</v>
      </c>
      <c r="K9" s="269">
        <v>935873</v>
      </c>
      <c r="L9" s="269">
        <v>825984</v>
      </c>
      <c r="M9" s="269">
        <v>717270</v>
      </c>
      <c r="N9" s="269">
        <v>598561</v>
      </c>
      <c r="O9" s="269">
        <v>479614</v>
      </c>
      <c r="P9" s="269">
        <v>373082</v>
      </c>
      <c r="Q9" s="269">
        <v>279507</v>
      </c>
      <c r="R9" s="269">
        <v>196452</v>
      </c>
      <c r="S9" s="269">
        <v>228546</v>
      </c>
      <c r="T9" s="269">
        <v>16027466</v>
      </c>
    </row>
    <row r="10" spans="1:22" ht="15">
      <c r="A10" s="270" t="s">
        <v>10</v>
      </c>
      <c r="B10" s="272">
        <v>16032</v>
      </c>
      <c r="C10" s="272">
        <v>64190</v>
      </c>
      <c r="D10" s="272">
        <v>78641</v>
      </c>
      <c r="E10" s="272">
        <v>77496</v>
      </c>
      <c r="F10" s="272">
        <v>77351</v>
      </c>
      <c r="G10" s="272">
        <v>75838</v>
      </c>
      <c r="H10" s="272">
        <v>69359</v>
      </c>
      <c r="I10" s="272">
        <v>59403</v>
      </c>
      <c r="J10" s="272">
        <v>49743</v>
      </c>
      <c r="K10" s="272">
        <v>42525</v>
      </c>
      <c r="L10" s="272">
        <v>37571</v>
      </c>
      <c r="M10" s="272">
        <v>33169</v>
      </c>
      <c r="N10" s="272">
        <v>28404</v>
      </c>
      <c r="O10" s="272">
        <v>23736</v>
      </c>
      <c r="P10" s="272">
        <v>19687</v>
      </c>
      <c r="Q10" s="272">
        <v>15750</v>
      </c>
      <c r="R10" s="272">
        <v>11750</v>
      </c>
      <c r="S10" s="272">
        <v>15524</v>
      </c>
      <c r="T10" s="269">
        <f>SUM(B10:S10)</f>
        <v>796169</v>
      </c>
    </row>
    <row r="11" spans="1:22" ht="15">
      <c r="A11" s="270" t="s">
        <v>58</v>
      </c>
      <c r="B11" s="272">
        <v>4611</v>
      </c>
      <c r="C11" s="272">
        <v>19769</v>
      </c>
      <c r="D11" s="272">
        <v>24209</v>
      </c>
      <c r="E11" s="272">
        <v>22287</v>
      </c>
      <c r="F11" s="272">
        <v>19580</v>
      </c>
      <c r="G11" s="272">
        <v>15827</v>
      </c>
      <c r="H11" s="272">
        <v>12931</v>
      </c>
      <c r="I11" s="272">
        <v>11403</v>
      </c>
      <c r="J11" s="272">
        <v>10461</v>
      </c>
      <c r="K11" s="272">
        <v>9695</v>
      </c>
      <c r="L11" s="272">
        <v>8972</v>
      </c>
      <c r="M11" s="272">
        <v>8101</v>
      </c>
      <c r="N11" s="272">
        <v>7105</v>
      </c>
      <c r="O11" s="272">
        <v>6251</v>
      </c>
      <c r="P11" s="272">
        <v>5662</v>
      </c>
      <c r="Q11" s="272">
        <v>4885</v>
      </c>
      <c r="R11" s="272">
        <v>3667</v>
      </c>
      <c r="S11" s="272">
        <v>4230</v>
      </c>
      <c r="T11" s="269">
        <f t="shared" ref="T11:T34" si="0">SUM(B11:S11)</f>
        <v>199646</v>
      </c>
    </row>
    <row r="12" spans="1:22" ht="15">
      <c r="A12" s="270" t="s">
        <v>12</v>
      </c>
      <c r="B12" s="272">
        <v>5582</v>
      </c>
      <c r="C12" s="272">
        <v>22990</v>
      </c>
      <c r="D12" s="272">
        <v>28474</v>
      </c>
      <c r="E12" s="272">
        <v>27269</v>
      </c>
      <c r="F12" s="272">
        <v>26091</v>
      </c>
      <c r="G12" s="272">
        <v>23691</v>
      </c>
      <c r="H12" s="272">
        <v>19973</v>
      </c>
      <c r="I12" s="272">
        <v>16285</v>
      </c>
      <c r="J12" s="272">
        <v>13588</v>
      </c>
      <c r="K12" s="272">
        <v>11925</v>
      </c>
      <c r="L12" s="272">
        <v>10791</v>
      </c>
      <c r="M12" s="272">
        <v>9692</v>
      </c>
      <c r="N12" s="272">
        <v>8532</v>
      </c>
      <c r="O12" s="272">
        <v>7472</v>
      </c>
      <c r="P12" s="272">
        <v>6589</v>
      </c>
      <c r="Q12" s="272">
        <v>5543</v>
      </c>
      <c r="R12" s="272">
        <v>4166</v>
      </c>
      <c r="S12" s="272">
        <v>5210</v>
      </c>
      <c r="T12" s="269">
        <f t="shared" si="0"/>
        <v>253863</v>
      </c>
    </row>
    <row r="13" spans="1:22" ht="15">
      <c r="A13" s="270" t="s">
        <v>13</v>
      </c>
      <c r="B13" s="272">
        <v>3374</v>
      </c>
      <c r="C13" s="272">
        <v>13804</v>
      </c>
      <c r="D13" s="272">
        <v>17843</v>
      </c>
      <c r="E13" s="272">
        <v>17977</v>
      </c>
      <c r="F13" s="272">
        <v>16770</v>
      </c>
      <c r="G13" s="272">
        <v>14585</v>
      </c>
      <c r="H13" s="272">
        <v>13202</v>
      </c>
      <c r="I13" s="272">
        <v>12484</v>
      </c>
      <c r="J13" s="272">
        <v>11697</v>
      </c>
      <c r="K13" s="272">
        <v>10824</v>
      </c>
      <c r="L13" s="272">
        <v>9691</v>
      </c>
      <c r="M13" s="272">
        <v>8184</v>
      </c>
      <c r="N13" s="272">
        <v>6685</v>
      </c>
      <c r="O13" s="272">
        <v>5607</v>
      </c>
      <c r="P13" s="272">
        <v>4864</v>
      </c>
      <c r="Q13" s="272">
        <v>4069</v>
      </c>
      <c r="R13" s="272">
        <v>3066</v>
      </c>
      <c r="S13" s="272">
        <v>3502</v>
      </c>
      <c r="T13" s="269">
        <f t="shared" si="0"/>
        <v>178228</v>
      </c>
    </row>
    <row r="14" spans="1:22" ht="15">
      <c r="A14" s="270" t="s">
        <v>14</v>
      </c>
      <c r="B14" s="272">
        <v>10622</v>
      </c>
      <c r="C14" s="272">
        <v>42463</v>
      </c>
      <c r="D14" s="272">
        <v>51939</v>
      </c>
      <c r="E14" s="272">
        <v>48784</v>
      </c>
      <c r="F14" s="272">
        <v>44435</v>
      </c>
      <c r="G14" s="272">
        <v>38972</v>
      </c>
      <c r="H14" s="272">
        <v>34042</v>
      </c>
      <c r="I14" s="272">
        <v>30153</v>
      </c>
      <c r="J14" s="272">
        <v>26581</v>
      </c>
      <c r="K14" s="272">
        <v>23193</v>
      </c>
      <c r="L14" s="272">
        <v>20175</v>
      </c>
      <c r="M14" s="272">
        <v>17453</v>
      </c>
      <c r="N14" s="272">
        <v>14914</v>
      </c>
      <c r="O14" s="272">
        <v>12765</v>
      </c>
      <c r="P14" s="272">
        <v>11015</v>
      </c>
      <c r="Q14" s="272">
        <v>9107</v>
      </c>
      <c r="R14" s="272">
        <v>6775</v>
      </c>
      <c r="S14" s="272">
        <v>7533</v>
      </c>
      <c r="T14" s="269">
        <f t="shared" si="0"/>
        <v>450921</v>
      </c>
    </row>
    <row r="15" spans="1:22" ht="15">
      <c r="A15" s="273" t="s">
        <v>15</v>
      </c>
      <c r="B15" s="272">
        <v>10453</v>
      </c>
      <c r="C15" s="272">
        <v>42403</v>
      </c>
      <c r="D15" s="272">
        <v>53569</v>
      </c>
      <c r="E15" s="272">
        <v>51918</v>
      </c>
      <c r="F15" s="272">
        <v>49171</v>
      </c>
      <c r="G15" s="272">
        <v>44142</v>
      </c>
      <c r="H15" s="272">
        <v>37736</v>
      </c>
      <c r="I15" s="272">
        <v>32159</v>
      </c>
      <c r="J15" s="272">
        <v>28067</v>
      </c>
      <c r="K15" s="272">
        <v>25131</v>
      </c>
      <c r="L15" s="272">
        <v>22866</v>
      </c>
      <c r="M15" s="272">
        <v>20660</v>
      </c>
      <c r="N15" s="272">
        <v>18397</v>
      </c>
      <c r="O15" s="272">
        <v>16242</v>
      </c>
      <c r="P15" s="272">
        <v>14052</v>
      </c>
      <c r="Q15" s="272">
        <v>11521</v>
      </c>
      <c r="R15" s="272">
        <v>8578</v>
      </c>
      <c r="S15" s="272">
        <v>9670</v>
      </c>
      <c r="T15" s="269">
        <f t="shared" si="0"/>
        <v>496735</v>
      </c>
    </row>
    <row r="16" spans="1:22" ht="15">
      <c r="A16" s="273" t="s">
        <v>22</v>
      </c>
      <c r="B16" s="272">
        <v>12980</v>
      </c>
      <c r="C16" s="272">
        <v>52564</v>
      </c>
      <c r="D16" s="272">
        <v>66459</v>
      </c>
      <c r="E16" s="272">
        <v>65636</v>
      </c>
      <c r="F16" s="272">
        <v>62164</v>
      </c>
      <c r="G16" s="272">
        <v>57229</v>
      </c>
      <c r="H16" s="272">
        <v>53125</v>
      </c>
      <c r="I16" s="272">
        <v>49654</v>
      </c>
      <c r="J16" s="272">
        <v>45293</v>
      </c>
      <c r="K16" s="272">
        <v>40552</v>
      </c>
      <c r="L16" s="272">
        <v>35990</v>
      </c>
      <c r="M16" s="272">
        <v>31080</v>
      </c>
      <c r="N16" s="272">
        <v>25668</v>
      </c>
      <c r="O16" s="272">
        <v>20354</v>
      </c>
      <c r="P16" s="272">
        <v>15594</v>
      </c>
      <c r="Q16" s="272">
        <v>11426</v>
      </c>
      <c r="R16" s="272">
        <v>7889</v>
      </c>
      <c r="S16" s="272">
        <v>9014</v>
      </c>
      <c r="T16" s="269">
        <f t="shared" si="0"/>
        <v>662671</v>
      </c>
    </row>
    <row r="17" spans="1:20" ht="15">
      <c r="A17" s="273" t="s">
        <v>23</v>
      </c>
      <c r="B17" s="272">
        <v>13781</v>
      </c>
      <c r="C17" s="272">
        <v>56001</v>
      </c>
      <c r="D17" s="272">
        <v>69004</v>
      </c>
      <c r="E17" s="272">
        <v>63646</v>
      </c>
      <c r="F17" s="272">
        <v>55172</v>
      </c>
      <c r="G17" s="272">
        <v>45862</v>
      </c>
      <c r="H17" s="272">
        <v>39479</v>
      </c>
      <c r="I17" s="272">
        <v>35457</v>
      </c>
      <c r="J17" s="272">
        <v>31320</v>
      </c>
      <c r="K17" s="272">
        <v>27317</v>
      </c>
      <c r="L17" s="272">
        <v>24098</v>
      </c>
      <c r="M17" s="272">
        <v>21055</v>
      </c>
      <c r="N17" s="272">
        <v>17658</v>
      </c>
      <c r="O17" s="272">
        <v>14061</v>
      </c>
      <c r="P17" s="272">
        <v>10790</v>
      </c>
      <c r="Q17" s="272">
        <v>7887</v>
      </c>
      <c r="R17" s="272">
        <v>5151</v>
      </c>
      <c r="S17" s="272">
        <v>4970</v>
      </c>
      <c r="T17" s="269">
        <f t="shared" si="0"/>
        <v>542709</v>
      </c>
    </row>
    <row r="18" spans="1:20" ht="15">
      <c r="A18" s="270" t="s">
        <v>24</v>
      </c>
      <c r="B18" s="272">
        <v>80413</v>
      </c>
      <c r="C18" s="272">
        <v>322451</v>
      </c>
      <c r="D18" s="272">
        <v>403077</v>
      </c>
      <c r="E18" s="272">
        <v>387789</v>
      </c>
      <c r="F18" s="272">
        <v>366151</v>
      </c>
      <c r="G18" s="272">
        <v>343522</v>
      </c>
      <c r="H18" s="272">
        <v>324459</v>
      </c>
      <c r="I18" s="272">
        <v>307221</v>
      </c>
      <c r="J18" s="272">
        <v>282723</v>
      </c>
      <c r="K18" s="272">
        <v>252218</v>
      </c>
      <c r="L18" s="272">
        <v>223249</v>
      </c>
      <c r="M18" s="272">
        <v>194714</v>
      </c>
      <c r="N18" s="272">
        <v>161621</v>
      </c>
      <c r="O18" s="272">
        <v>125504</v>
      </c>
      <c r="P18" s="272">
        <v>91855</v>
      </c>
      <c r="Q18" s="272">
        <v>64229</v>
      </c>
      <c r="R18" s="272">
        <v>43210</v>
      </c>
      <c r="S18" s="272">
        <v>50523</v>
      </c>
      <c r="T18" s="269">
        <f t="shared" si="0"/>
        <v>4024929</v>
      </c>
    </row>
    <row r="19" spans="1:20" ht="15">
      <c r="A19" s="270" t="s">
        <v>16</v>
      </c>
      <c r="B19" s="272">
        <v>9153</v>
      </c>
      <c r="C19" s="272">
        <v>36360</v>
      </c>
      <c r="D19" s="272">
        <v>46007</v>
      </c>
      <c r="E19" s="272">
        <v>46247</v>
      </c>
      <c r="F19" s="272">
        <v>43149</v>
      </c>
      <c r="G19" s="272">
        <v>38104</v>
      </c>
      <c r="H19" s="272">
        <v>33589</v>
      </c>
      <c r="I19" s="272">
        <v>30091</v>
      </c>
      <c r="J19" s="272">
        <v>26972</v>
      </c>
      <c r="K19" s="272">
        <v>24316</v>
      </c>
      <c r="L19" s="272">
        <v>21849</v>
      </c>
      <c r="M19" s="272">
        <v>18914</v>
      </c>
      <c r="N19" s="272">
        <v>15778</v>
      </c>
      <c r="O19" s="272">
        <v>13236</v>
      </c>
      <c r="P19" s="272">
        <v>11252</v>
      </c>
      <c r="Q19" s="272">
        <v>9145</v>
      </c>
      <c r="R19" s="272">
        <v>6782</v>
      </c>
      <c r="S19" s="272">
        <v>7924</v>
      </c>
      <c r="T19" s="269">
        <f t="shared" si="0"/>
        <v>438868</v>
      </c>
    </row>
    <row r="20" spans="1:20" ht="15">
      <c r="A20" s="270" t="s">
        <v>17</v>
      </c>
      <c r="B20" s="272">
        <v>10223</v>
      </c>
      <c r="C20" s="272">
        <v>40727</v>
      </c>
      <c r="D20" s="272">
        <v>51255</v>
      </c>
      <c r="E20" s="272">
        <v>51126</v>
      </c>
      <c r="F20" s="272">
        <v>48732</v>
      </c>
      <c r="G20" s="272">
        <v>43193</v>
      </c>
      <c r="H20" s="272">
        <v>36756</v>
      </c>
      <c r="I20" s="272">
        <v>31601</v>
      </c>
      <c r="J20" s="272">
        <v>27610</v>
      </c>
      <c r="K20" s="272">
        <v>24674</v>
      </c>
      <c r="L20" s="272">
        <v>22762</v>
      </c>
      <c r="M20" s="272">
        <v>20957</v>
      </c>
      <c r="N20" s="272">
        <v>18674</v>
      </c>
      <c r="O20" s="272">
        <v>16193</v>
      </c>
      <c r="P20" s="272">
        <v>13880</v>
      </c>
      <c r="Q20" s="272">
        <v>11553</v>
      </c>
      <c r="R20" s="272">
        <v>8889</v>
      </c>
      <c r="S20" s="272">
        <v>11234</v>
      </c>
      <c r="T20" s="269">
        <f t="shared" si="0"/>
        <v>490039</v>
      </c>
    </row>
    <row r="21" spans="1:20" ht="15">
      <c r="A21" s="273" t="s">
        <v>25</v>
      </c>
      <c r="B21" s="272">
        <v>19375</v>
      </c>
      <c r="C21" s="272">
        <v>77431</v>
      </c>
      <c r="D21" s="272">
        <v>96021</v>
      </c>
      <c r="E21" s="272">
        <v>91630</v>
      </c>
      <c r="F21" s="272">
        <v>83244</v>
      </c>
      <c r="G21" s="272">
        <v>72594</v>
      </c>
      <c r="H21" s="272">
        <v>64275</v>
      </c>
      <c r="I21" s="272">
        <v>59308</v>
      </c>
      <c r="J21" s="272">
        <v>54678</v>
      </c>
      <c r="K21" s="272">
        <v>49230</v>
      </c>
      <c r="L21" s="272">
        <v>43259</v>
      </c>
      <c r="M21" s="272">
        <v>36899</v>
      </c>
      <c r="N21" s="272">
        <v>30359</v>
      </c>
      <c r="O21" s="272">
        <v>24126</v>
      </c>
      <c r="P21" s="272">
        <v>18524</v>
      </c>
      <c r="Q21" s="272">
        <v>13567</v>
      </c>
      <c r="R21" s="272">
        <v>9214</v>
      </c>
      <c r="S21" s="272">
        <v>9888</v>
      </c>
      <c r="T21" s="269">
        <f t="shared" si="0"/>
        <v>853622</v>
      </c>
    </row>
    <row r="22" spans="1:20" ht="15">
      <c r="A22" s="270" t="s">
        <v>26</v>
      </c>
      <c r="B22" s="272">
        <v>30519</v>
      </c>
      <c r="C22" s="272">
        <v>124329</v>
      </c>
      <c r="D22" s="272">
        <v>158483</v>
      </c>
      <c r="E22" s="272">
        <v>157123</v>
      </c>
      <c r="F22" s="272">
        <v>145771</v>
      </c>
      <c r="G22" s="272">
        <v>126069</v>
      </c>
      <c r="H22" s="272">
        <v>110707</v>
      </c>
      <c r="I22" s="272">
        <v>101837</v>
      </c>
      <c r="J22" s="272">
        <v>94647</v>
      </c>
      <c r="K22" s="272">
        <v>86699</v>
      </c>
      <c r="L22" s="272">
        <v>77272</v>
      </c>
      <c r="M22" s="272">
        <v>66687</v>
      </c>
      <c r="N22" s="272">
        <v>55910</v>
      </c>
      <c r="O22" s="272">
        <v>45199</v>
      </c>
      <c r="P22" s="272">
        <v>34706</v>
      </c>
      <c r="Q22" s="272">
        <v>25564</v>
      </c>
      <c r="R22" s="272">
        <v>18238</v>
      </c>
      <c r="S22" s="272">
        <v>22180</v>
      </c>
      <c r="T22" s="269">
        <f t="shared" si="0"/>
        <v>1481940</v>
      </c>
    </row>
    <row r="23" spans="1:20" ht="28.5">
      <c r="A23" s="273" t="s">
        <v>29</v>
      </c>
      <c r="B23" s="272">
        <v>4948</v>
      </c>
      <c r="C23" s="272">
        <v>19883</v>
      </c>
      <c r="D23" s="272">
        <v>24290</v>
      </c>
      <c r="E23" s="272">
        <v>21766</v>
      </c>
      <c r="F23" s="272">
        <v>18371</v>
      </c>
      <c r="G23" s="272">
        <v>15125</v>
      </c>
      <c r="H23" s="272">
        <v>12622</v>
      </c>
      <c r="I23" s="272">
        <v>10513</v>
      </c>
      <c r="J23" s="272">
        <v>8677</v>
      </c>
      <c r="K23" s="272">
        <v>7385</v>
      </c>
      <c r="L23" s="272">
        <v>6417</v>
      </c>
      <c r="M23" s="272">
        <v>5420</v>
      </c>
      <c r="N23" s="272">
        <v>4349</v>
      </c>
      <c r="O23" s="272">
        <v>3438</v>
      </c>
      <c r="P23" s="272">
        <v>2733</v>
      </c>
      <c r="Q23" s="272">
        <v>2071</v>
      </c>
      <c r="R23" s="272">
        <v>1357</v>
      </c>
      <c r="S23" s="272">
        <v>1357</v>
      </c>
      <c r="T23" s="269">
        <f t="shared" si="0"/>
        <v>170722</v>
      </c>
    </row>
    <row r="24" spans="1:20" ht="15">
      <c r="A24" s="273" t="s">
        <v>30</v>
      </c>
      <c r="B24" s="272">
        <v>3224</v>
      </c>
      <c r="C24" s="272">
        <v>12482</v>
      </c>
      <c r="D24" s="272">
        <v>15282</v>
      </c>
      <c r="E24" s="272">
        <v>14461</v>
      </c>
      <c r="F24" s="272">
        <v>12413</v>
      </c>
      <c r="G24" s="272">
        <v>10238</v>
      </c>
      <c r="H24" s="272">
        <v>8866</v>
      </c>
      <c r="I24" s="272">
        <v>7952</v>
      </c>
      <c r="J24" s="272">
        <v>6917</v>
      </c>
      <c r="K24" s="272">
        <v>5805</v>
      </c>
      <c r="L24" s="272">
        <v>4881</v>
      </c>
      <c r="M24" s="272">
        <v>4083</v>
      </c>
      <c r="N24" s="272">
        <v>3291</v>
      </c>
      <c r="O24" s="272">
        <v>2535</v>
      </c>
      <c r="P24" s="272">
        <v>1923</v>
      </c>
      <c r="Q24" s="272">
        <v>1412</v>
      </c>
      <c r="R24" s="272">
        <v>897</v>
      </c>
      <c r="S24" s="272">
        <v>803</v>
      </c>
      <c r="T24" s="269">
        <f t="shared" si="0"/>
        <v>117465</v>
      </c>
    </row>
    <row r="25" spans="1:20" ht="15">
      <c r="A25" s="270" t="s">
        <v>31</v>
      </c>
      <c r="B25" s="272">
        <v>2529</v>
      </c>
      <c r="C25" s="272">
        <v>9897</v>
      </c>
      <c r="D25" s="272">
        <v>12007</v>
      </c>
      <c r="E25" s="272">
        <v>11459</v>
      </c>
      <c r="F25" s="272">
        <v>10284</v>
      </c>
      <c r="G25" s="272">
        <v>8962</v>
      </c>
      <c r="H25" s="272">
        <v>7792</v>
      </c>
      <c r="I25" s="272">
        <v>6766</v>
      </c>
      <c r="J25" s="272">
        <v>5812</v>
      </c>
      <c r="K25" s="272">
        <v>4907</v>
      </c>
      <c r="L25" s="272">
        <v>4059</v>
      </c>
      <c r="M25" s="272">
        <v>3317</v>
      </c>
      <c r="N25" s="272">
        <v>2698</v>
      </c>
      <c r="O25" s="272">
        <v>2147</v>
      </c>
      <c r="P25" s="272">
        <v>1648</v>
      </c>
      <c r="Q25" s="272">
        <v>1198</v>
      </c>
      <c r="R25" s="272">
        <v>780</v>
      </c>
      <c r="S25" s="272">
        <v>831</v>
      </c>
      <c r="T25" s="269">
        <f t="shared" si="0"/>
        <v>97093</v>
      </c>
    </row>
    <row r="26" spans="1:20" ht="15">
      <c r="A26" s="270" t="s">
        <v>18</v>
      </c>
      <c r="B26" s="272">
        <v>55579</v>
      </c>
      <c r="C26" s="272">
        <v>221156</v>
      </c>
      <c r="D26" s="272">
        <v>273806</v>
      </c>
      <c r="E26" s="272">
        <v>261385</v>
      </c>
      <c r="F26" s="272">
        <v>254165</v>
      </c>
      <c r="G26" s="272">
        <v>252178</v>
      </c>
      <c r="H26" s="272">
        <v>245758</v>
      </c>
      <c r="I26" s="272">
        <v>232892</v>
      </c>
      <c r="J26" s="272">
        <v>210916</v>
      </c>
      <c r="K26" s="272">
        <v>183629</v>
      </c>
      <c r="L26" s="272">
        <v>160177</v>
      </c>
      <c r="M26" s="272">
        <v>138829</v>
      </c>
      <c r="N26" s="272">
        <v>114913</v>
      </c>
      <c r="O26" s="272">
        <v>90422</v>
      </c>
      <c r="P26" s="272">
        <v>68981</v>
      </c>
      <c r="Q26" s="272">
        <v>50613</v>
      </c>
      <c r="R26" s="272">
        <v>34944</v>
      </c>
      <c r="S26" s="272">
        <v>41129</v>
      </c>
      <c r="T26" s="269">
        <f t="shared" si="0"/>
        <v>2891472</v>
      </c>
    </row>
    <row r="27" spans="1:20" ht="15">
      <c r="A27" s="273" t="s">
        <v>19</v>
      </c>
      <c r="B27" s="272">
        <v>10403</v>
      </c>
      <c r="C27" s="272">
        <v>41718</v>
      </c>
      <c r="D27" s="272">
        <v>52123</v>
      </c>
      <c r="E27" s="272">
        <v>51394</v>
      </c>
      <c r="F27" s="272">
        <v>50072</v>
      </c>
      <c r="G27" s="272">
        <v>48084</v>
      </c>
      <c r="H27" s="272">
        <v>45291</v>
      </c>
      <c r="I27" s="272">
        <v>41496</v>
      </c>
      <c r="J27" s="272">
        <v>37049</v>
      </c>
      <c r="K27" s="272">
        <v>32746</v>
      </c>
      <c r="L27" s="272">
        <v>29051</v>
      </c>
      <c r="M27" s="272">
        <v>25414</v>
      </c>
      <c r="N27" s="272">
        <v>21539</v>
      </c>
      <c r="O27" s="272">
        <v>17961</v>
      </c>
      <c r="P27" s="272">
        <v>14949</v>
      </c>
      <c r="Q27" s="272">
        <v>12060</v>
      </c>
      <c r="R27" s="272">
        <v>8979</v>
      </c>
      <c r="S27" s="272">
        <v>10503</v>
      </c>
      <c r="T27" s="269">
        <f t="shared" si="0"/>
        <v>550832</v>
      </c>
    </row>
    <row r="28" spans="1:20" s="313" customFormat="1" ht="28.5" customHeight="1">
      <c r="A28" s="840" t="s">
        <v>32</v>
      </c>
      <c r="B28" s="272">
        <v>2827</v>
      </c>
      <c r="C28" s="272">
        <v>11478</v>
      </c>
      <c r="D28" s="272">
        <v>13644</v>
      </c>
      <c r="E28" s="272">
        <v>12592</v>
      </c>
      <c r="F28" s="272">
        <v>11162</v>
      </c>
      <c r="G28" s="272">
        <v>9441</v>
      </c>
      <c r="H28" s="272">
        <v>7999</v>
      </c>
      <c r="I28" s="272">
        <v>6742</v>
      </c>
      <c r="J28" s="272">
        <v>5637</v>
      </c>
      <c r="K28" s="272">
        <v>4888</v>
      </c>
      <c r="L28" s="272">
        <v>4340</v>
      </c>
      <c r="M28" s="272">
        <v>3709</v>
      </c>
      <c r="N28" s="272">
        <v>3040</v>
      </c>
      <c r="O28" s="272">
        <v>2425</v>
      </c>
      <c r="P28" s="272">
        <v>1901</v>
      </c>
      <c r="Q28" s="272">
        <v>1430</v>
      </c>
      <c r="R28" s="272">
        <v>965</v>
      </c>
      <c r="S28" s="272">
        <v>993</v>
      </c>
      <c r="T28" s="269">
        <f t="shared" si="0"/>
        <v>105213</v>
      </c>
    </row>
    <row r="29" spans="1:20" ht="15">
      <c r="A29" s="273" t="s">
        <v>36</v>
      </c>
      <c r="B29" s="272">
        <v>590</v>
      </c>
      <c r="C29" s="272">
        <v>2430</v>
      </c>
      <c r="D29" s="272">
        <v>2877</v>
      </c>
      <c r="E29" s="272">
        <v>2623</v>
      </c>
      <c r="F29" s="272">
        <v>2375</v>
      </c>
      <c r="G29" s="272">
        <v>2340</v>
      </c>
      <c r="H29" s="272">
        <v>2442</v>
      </c>
      <c r="I29" s="272">
        <v>2412</v>
      </c>
      <c r="J29" s="272">
        <v>2199</v>
      </c>
      <c r="K29" s="272">
        <v>1978</v>
      </c>
      <c r="L29" s="272">
        <v>1765</v>
      </c>
      <c r="M29" s="272">
        <v>1448</v>
      </c>
      <c r="N29" s="272">
        <v>1078</v>
      </c>
      <c r="O29" s="272">
        <v>784</v>
      </c>
      <c r="P29" s="272">
        <v>558</v>
      </c>
      <c r="Q29" s="272">
        <v>365</v>
      </c>
      <c r="R29" s="272">
        <v>226</v>
      </c>
      <c r="S29" s="272">
        <v>236</v>
      </c>
      <c r="T29" s="269">
        <f t="shared" si="0"/>
        <v>28726</v>
      </c>
    </row>
    <row r="30" spans="1:20" ht="15">
      <c r="A30" s="270" t="s">
        <v>33</v>
      </c>
      <c r="B30" s="272">
        <v>4835</v>
      </c>
      <c r="C30" s="272">
        <v>19439</v>
      </c>
      <c r="D30" s="272">
        <v>24084</v>
      </c>
      <c r="E30" s="272">
        <v>22869</v>
      </c>
      <c r="F30" s="272">
        <v>20364</v>
      </c>
      <c r="G30" s="272">
        <v>17959</v>
      </c>
      <c r="H30" s="272">
        <v>16494</v>
      </c>
      <c r="I30" s="272">
        <v>15009</v>
      </c>
      <c r="J30" s="272">
        <v>13052</v>
      </c>
      <c r="K30" s="272">
        <v>11101</v>
      </c>
      <c r="L30" s="272">
        <v>9399</v>
      </c>
      <c r="M30" s="272">
        <v>7660</v>
      </c>
      <c r="N30" s="272">
        <v>5867</v>
      </c>
      <c r="O30" s="272">
        <v>4333</v>
      </c>
      <c r="P30" s="272">
        <v>3206</v>
      </c>
      <c r="Q30" s="272">
        <v>2330</v>
      </c>
      <c r="R30" s="272">
        <v>1475</v>
      </c>
      <c r="S30" s="272">
        <v>1180</v>
      </c>
      <c r="T30" s="269">
        <f t="shared" si="0"/>
        <v>200656</v>
      </c>
    </row>
    <row r="31" spans="1:20" ht="15">
      <c r="A31" s="270" t="s">
        <v>34</v>
      </c>
      <c r="B31" s="272">
        <v>4260</v>
      </c>
      <c r="C31" s="272">
        <v>17709</v>
      </c>
      <c r="D31" s="272">
        <v>20650</v>
      </c>
      <c r="E31" s="272">
        <v>17149</v>
      </c>
      <c r="F31" s="272">
        <v>14673</v>
      </c>
      <c r="G31" s="272">
        <v>12698</v>
      </c>
      <c r="H31" s="272">
        <v>11697</v>
      </c>
      <c r="I31" s="272">
        <v>10569</v>
      </c>
      <c r="J31" s="272">
        <v>9027</v>
      </c>
      <c r="K31" s="272">
        <v>7525</v>
      </c>
      <c r="L31" s="272">
        <v>6215</v>
      </c>
      <c r="M31" s="272">
        <v>4997</v>
      </c>
      <c r="N31" s="272">
        <v>3774</v>
      </c>
      <c r="O31" s="272">
        <v>2722</v>
      </c>
      <c r="P31" s="272">
        <v>1930</v>
      </c>
      <c r="Q31" s="272">
        <v>1390</v>
      </c>
      <c r="R31" s="272">
        <v>904</v>
      </c>
      <c r="S31" s="272">
        <v>684</v>
      </c>
      <c r="T31" s="269">
        <f t="shared" si="0"/>
        <v>148573</v>
      </c>
    </row>
    <row r="32" spans="1:20" ht="42.75">
      <c r="A32" s="273" t="s">
        <v>20</v>
      </c>
      <c r="B32" s="272">
        <v>10381</v>
      </c>
      <c r="C32" s="272">
        <v>40520</v>
      </c>
      <c r="D32" s="272">
        <v>50782</v>
      </c>
      <c r="E32" s="272">
        <v>49819</v>
      </c>
      <c r="F32" s="272">
        <v>45591</v>
      </c>
      <c r="G32" s="272">
        <v>40738</v>
      </c>
      <c r="H32" s="272">
        <v>37210</v>
      </c>
      <c r="I32" s="272">
        <v>34107</v>
      </c>
      <c r="J32" s="272">
        <v>30016</v>
      </c>
      <c r="K32" s="272">
        <v>25881</v>
      </c>
      <c r="L32" s="272">
        <v>22357</v>
      </c>
      <c r="M32" s="272">
        <v>18988</v>
      </c>
      <c r="N32" s="272">
        <v>15420</v>
      </c>
      <c r="O32" s="272">
        <v>11986</v>
      </c>
      <c r="P32" s="272">
        <v>9107</v>
      </c>
      <c r="Q32" s="272">
        <v>6735</v>
      </c>
      <c r="R32" s="272">
        <v>4539</v>
      </c>
      <c r="S32" s="272">
        <v>4608</v>
      </c>
      <c r="T32" s="269">
        <f t="shared" si="0"/>
        <v>458785</v>
      </c>
    </row>
    <row r="33" spans="1:22" ht="15">
      <c r="A33" s="273" t="s">
        <v>27</v>
      </c>
      <c r="B33" s="272">
        <v>8541</v>
      </c>
      <c r="C33" s="272">
        <v>33818</v>
      </c>
      <c r="D33" s="272">
        <v>40143</v>
      </c>
      <c r="E33" s="272">
        <v>36328</v>
      </c>
      <c r="F33" s="272">
        <v>32877</v>
      </c>
      <c r="G33" s="272">
        <v>29931</v>
      </c>
      <c r="H33" s="272">
        <v>27526</v>
      </c>
      <c r="I33" s="272">
        <v>25407</v>
      </c>
      <c r="J33" s="272">
        <v>22888</v>
      </c>
      <c r="K33" s="272">
        <v>20090</v>
      </c>
      <c r="L33" s="272">
        <v>17323</v>
      </c>
      <c r="M33" s="272">
        <v>14562</v>
      </c>
      <c r="N33" s="272">
        <v>11796</v>
      </c>
      <c r="O33" s="272">
        <v>9210</v>
      </c>
      <c r="P33" s="272">
        <v>6948</v>
      </c>
      <c r="Q33" s="272">
        <v>5107</v>
      </c>
      <c r="R33" s="272">
        <v>3646</v>
      </c>
      <c r="S33" s="272">
        <v>4483</v>
      </c>
      <c r="T33" s="269">
        <f t="shared" si="0"/>
        <v>350624</v>
      </c>
    </row>
    <row r="34" spans="1:22" ht="28.5" customHeight="1">
      <c r="A34" s="273" t="s">
        <v>37</v>
      </c>
      <c r="B34" s="272">
        <v>961</v>
      </c>
      <c r="C34" s="272">
        <v>3749</v>
      </c>
      <c r="D34" s="272">
        <v>4517</v>
      </c>
      <c r="E34" s="272">
        <v>4399</v>
      </c>
      <c r="F34" s="272">
        <v>3927</v>
      </c>
      <c r="G34" s="272">
        <v>3199</v>
      </c>
      <c r="H34" s="272">
        <v>2620</v>
      </c>
      <c r="I34" s="272">
        <v>2342</v>
      </c>
      <c r="J34" s="272">
        <v>2155</v>
      </c>
      <c r="K34" s="272">
        <v>1929</v>
      </c>
      <c r="L34" s="272">
        <v>1662</v>
      </c>
      <c r="M34" s="272">
        <v>1401</v>
      </c>
      <c r="N34" s="272">
        <v>1143</v>
      </c>
      <c r="O34" s="272">
        <v>915</v>
      </c>
      <c r="P34" s="272">
        <v>726</v>
      </c>
      <c r="Q34" s="272">
        <v>557</v>
      </c>
      <c r="R34" s="272">
        <v>385</v>
      </c>
      <c r="S34" s="272">
        <v>380</v>
      </c>
      <c r="T34" s="269">
        <f t="shared" si="0"/>
        <v>36967</v>
      </c>
    </row>
    <row r="35" spans="1:22">
      <c r="A35" s="277" t="s">
        <v>1291</v>
      </c>
    </row>
    <row r="37" spans="1:22" ht="15">
      <c r="A37" s="262" t="s">
        <v>521</v>
      </c>
    </row>
    <row r="38" spans="1:22" ht="15">
      <c r="A38" s="1895" t="s">
        <v>1301</v>
      </c>
      <c r="B38" s="1895"/>
      <c r="C38" s="1895"/>
      <c r="D38" s="1895"/>
      <c r="E38" s="1895"/>
      <c r="F38" s="1895"/>
      <c r="G38" s="1895"/>
      <c r="H38" s="1895"/>
      <c r="I38" s="1895"/>
      <c r="J38" s="1895"/>
      <c r="K38" s="1895"/>
      <c r="L38" s="1895"/>
      <c r="M38" s="1895"/>
      <c r="N38" s="1895"/>
      <c r="O38" s="1895"/>
      <c r="P38" s="1895"/>
      <c r="Q38" s="1895"/>
      <c r="R38" s="1895"/>
      <c r="S38" s="1895"/>
      <c r="T38" s="1895"/>
    </row>
    <row r="39" spans="1:22" ht="15">
      <c r="A39" s="1895" t="s">
        <v>1743</v>
      </c>
      <c r="B39" s="1895"/>
      <c r="C39" s="1895"/>
      <c r="D39" s="1895"/>
      <c r="E39" s="1895"/>
      <c r="F39" s="1895"/>
      <c r="G39" s="1895"/>
      <c r="H39" s="1895"/>
      <c r="I39" s="1895"/>
      <c r="J39" s="1895"/>
      <c r="K39" s="1895"/>
      <c r="L39" s="1895"/>
      <c r="M39" s="1895"/>
      <c r="N39" s="1895"/>
      <c r="O39" s="1895"/>
      <c r="P39" s="1895"/>
      <c r="Q39" s="1895"/>
      <c r="R39" s="1895"/>
      <c r="S39" s="1895"/>
      <c r="T39" s="1895"/>
    </row>
    <row r="40" spans="1:22">
      <c r="A40" s="1896" t="s">
        <v>466</v>
      </c>
      <c r="B40" s="1896"/>
      <c r="C40" s="1896"/>
      <c r="D40" s="1896"/>
      <c r="E40" s="1896"/>
      <c r="F40" s="1896"/>
      <c r="G40" s="1896"/>
      <c r="H40" s="1896"/>
      <c r="I40" s="1896"/>
      <c r="J40" s="1896"/>
      <c r="K40" s="1896"/>
      <c r="L40" s="1896"/>
      <c r="M40" s="1896"/>
      <c r="N40" s="1896"/>
      <c r="O40" s="1896"/>
      <c r="P40" s="1896"/>
      <c r="Q40" s="1896"/>
      <c r="R40" s="1896"/>
      <c r="S40" s="1896"/>
      <c r="T40" s="1896"/>
    </row>
    <row r="41" spans="1:22" ht="15">
      <c r="A41" s="754"/>
      <c r="B41" s="754"/>
      <c r="C41" s="754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754"/>
      <c r="O41" s="754"/>
      <c r="P41" s="754"/>
      <c r="Q41" s="754"/>
      <c r="R41" s="754"/>
      <c r="S41" s="754"/>
      <c r="T41" s="754"/>
    </row>
    <row r="42" spans="1:22" ht="15">
      <c r="A42" s="1897" t="s">
        <v>149</v>
      </c>
      <c r="B42" s="1899" t="s">
        <v>525</v>
      </c>
      <c r="C42" s="1899"/>
      <c r="D42" s="1899"/>
      <c r="E42" s="1899"/>
      <c r="F42" s="1899"/>
      <c r="G42" s="1899"/>
      <c r="H42" s="1899"/>
      <c r="I42" s="1899"/>
      <c r="J42" s="1899"/>
      <c r="K42" s="1899"/>
      <c r="L42" s="1899"/>
      <c r="M42" s="1899"/>
      <c r="N42" s="1899"/>
      <c r="O42" s="1899"/>
      <c r="P42" s="1899"/>
      <c r="Q42" s="1899"/>
      <c r="R42" s="1899"/>
      <c r="S42" s="1899"/>
      <c r="T42" s="1897" t="s">
        <v>45</v>
      </c>
      <c r="V42" s="1113" t="s">
        <v>675</v>
      </c>
    </row>
    <row r="43" spans="1:22" ht="19.5" customHeight="1">
      <c r="A43" s="1897"/>
      <c r="B43" s="265" t="s">
        <v>526</v>
      </c>
      <c r="C43" s="264" t="s">
        <v>527</v>
      </c>
      <c r="D43" s="264" t="s">
        <v>528</v>
      </c>
      <c r="E43" s="264" t="s">
        <v>529</v>
      </c>
      <c r="F43" s="264" t="s">
        <v>530</v>
      </c>
      <c r="G43" s="264" t="s">
        <v>531</v>
      </c>
      <c r="H43" s="264" t="s">
        <v>532</v>
      </c>
      <c r="I43" s="264" t="s">
        <v>533</v>
      </c>
      <c r="J43" s="265" t="s">
        <v>534</v>
      </c>
      <c r="K43" s="265" t="s">
        <v>535</v>
      </c>
      <c r="L43" s="265" t="s">
        <v>536</v>
      </c>
      <c r="M43" s="265" t="s">
        <v>537</v>
      </c>
      <c r="N43" s="265" t="s">
        <v>538</v>
      </c>
      <c r="O43" s="265" t="s">
        <v>539</v>
      </c>
      <c r="P43" s="265" t="s">
        <v>540</v>
      </c>
      <c r="Q43" s="265" t="s">
        <v>541</v>
      </c>
      <c r="R43" s="265" t="s">
        <v>542</v>
      </c>
      <c r="S43" s="265" t="s">
        <v>543</v>
      </c>
      <c r="T43" s="1897"/>
    </row>
    <row r="44" spans="1:22" ht="15">
      <c r="A44" s="267" t="s">
        <v>184</v>
      </c>
      <c r="B44" s="269">
        <v>335228</v>
      </c>
      <c r="C44" s="269">
        <v>1346286</v>
      </c>
      <c r="D44" s="269">
        <v>1685985</v>
      </c>
      <c r="E44" s="269">
        <v>1630352</v>
      </c>
      <c r="F44" s="269">
        <v>1534163</v>
      </c>
      <c r="G44" s="269">
        <v>1412068</v>
      </c>
      <c r="H44" s="269">
        <v>1294477</v>
      </c>
      <c r="I44" s="269">
        <v>1192678</v>
      </c>
      <c r="J44" s="269">
        <v>1081112</v>
      </c>
      <c r="K44" s="269">
        <v>958496</v>
      </c>
      <c r="L44" s="269">
        <v>845420</v>
      </c>
      <c r="M44" s="269">
        <v>737032</v>
      </c>
      <c r="N44" s="269">
        <v>619035</v>
      </c>
      <c r="O44" s="269">
        <v>497521</v>
      </c>
      <c r="P44" s="269">
        <v>386769</v>
      </c>
      <c r="Q44" s="269">
        <v>289321</v>
      </c>
      <c r="R44" s="269">
        <v>202419</v>
      </c>
      <c r="S44" s="269">
        <v>230482</v>
      </c>
      <c r="T44" s="269">
        <v>16278844</v>
      </c>
    </row>
    <row r="45" spans="1:22" ht="15">
      <c r="A45" s="270" t="s">
        <v>10</v>
      </c>
      <c r="B45" s="272">
        <v>15976</v>
      </c>
      <c r="C45" s="272">
        <v>64319</v>
      </c>
      <c r="D45" s="272">
        <v>78951</v>
      </c>
      <c r="E45" s="272">
        <v>77787</v>
      </c>
      <c r="F45" s="272">
        <v>77696</v>
      </c>
      <c r="G45" s="272">
        <v>76926</v>
      </c>
      <c r="H45" s="272">
        <v>71245</v>
      </c>
      <c r="I45" s="272">
        <v>61572</v>
      </c>
      <c r="J45" s="272">
        <v>51661</v>
      </c>
      <c r="K45" s="272">
        <v>43878</v>
      </c>
      <c r="L45" s="272">
        <v>38501</v>
      </c>
      <c r="M45" s="272">
        <v>34039</v>
      </c>
      <c r="N45" s="272">
        <v>29289</v>
      </c>
      <c r="O45" s="272">
        <v>24462</v>
      </c>
      <c r="P45" s="272">
        <v>20223</v>
      </c>
      <c r="Q45" s="272">
        <v>16192</v>
      </c>
      <c r="R45" s="272">
        <v>12065</v>
      </c>
      <c r="S45" s="272">
        <v>15630</v>
      </c>
      <c r="T45" s="269">
        <f>SUM(B45:S45)</f>
        <v>810412</v>
      </c>
    </row>
    <row r="46" spans="1:22" ht="15">
      <c r="A46" s="270" t="s">
        <v>58</v>
      </c>
      <c r="B46" s="272">
        <v>4552</v>
      </c>
      <c r="C46" s="272">
        <v>19590</v>
      </c>
      <c r="D46" s="272">
        <v>24507</v>
      </c>
      <c r="E46" s="272">
        <v>22474</v>
      </c>
      <c r="F46" s="272">
        <v>19858</v>
      </c>
      <c r="G46" s="272">
        <v>16077</v>
      </c>
      <c r="H46" s="272">
        <v>13122</v>
      </c>
      <c r="I46" s="272">
        <v>11543</v>
      </c>
      <c r="J46" s="272">
        <v>10574</v>
      </c>
      <c r="K46" s="272">
        <v>9777</v>
      </c>
      <c r="L46" s="272">
        <v>9068</v>
      </c>
      <c r="M46" s="272">
        <v>8234</v>
      </c>
      <c r="N46" s="272">
        <v>7243</v>
      </c>
      <c r="O46" s="272">
        <v>6317</v>
      </c>
      <c r="P46" s="272">
        <v>5681</v>
      </c>
      <c r="Q46" s="272">
        <v>4940</v>
      </c>
      <c r="R46" s="272">
        <v>3740</v>
      </c>
      <c r="S46" s="272">
        <v>4236</v>
      </c>
      <c r="T46" s="269">
        <f t="shared" ref="T46:T69" si="1">SUM(B46:S46)</f>
        <v>201533</v>
      </c>
    </row>
    <row r="47" spans="1:22" ht="15">
      <c r="A47" s="270" t="s">
        <v>12</v>
      </c>
      <c r="B47" s="272">
        <v>5582</v>
      </c>
      <c r="C47" s="272">
        <v>23019</v>
      </c>
      <c r="D47" s="272">
        <v>28768</v>
      </c>
      <c r="E47" s="272">
        <v>27448</v>
      </c>
      <c r="F47" s="272">
        <v>26291</v>
      </c>
      <c r="G47" s="272">
        <v>24212</v>
      </c>
      <c r="H47" s="272">
        <v>20769</v>
      </c>
      <c r="I47" s="272">
        <v>17013</v>
      </c>
      <c r="J47" s="272">
        <v>14077</v>
      </c>
      <c r="K47" s="272">
        <v>12207</v>
      </c>
      <c r="L47" s="272">
        <v>10984</v>
      </c>
      <c r="M47" s="272">
        <v>9881</v>
      </c>
      <c r="N47" s="272">
        <v>8716</v>
      </c>
      <c r="O47" s="272">
        <v>7595</v>
      </c>
      <c r="P47" s="272">
        <v>6672</v>
      </c>
      <c r="Q47" s="272">
        <v>5660</v>
      </c>
      <c r="R47" s="272">
        <v>4282</v>
      </c>
      <c r="S47" s="272">
        <v>5274</v>
      </c>
      <c r="T47" s="269">
        <f t="shared" si="1"/>
        <v>258450</v>
      </c>
    </row>
    <row r="48" spans="1:22" ht="15">
      <c r="A48" s="270" t="s">
        <v>13</v>
      </c>
      <c r="B48" s="272">
        <v>3350</v>
      </c>
      <c r="C48" s="272">
        <v>13680</v>
      </c>
      <c r="D48" s="272">
        <v>17751</v>
      </c>
      <c r="E48" s="272">
        <v>17938</v>
      </c>
      <c r="F48" s="272">
        <v>16898</v>
      </c>
      <c r="G48" s="272">
        <v>14721</v>
      </c>
      <c r="H48" s="272">
        <v>13312</v>
      </c>
      <c r="I48" s="272">
        <v>12626</v>
      </c>
      <c r="J48" s="272">
        <v>11845</v>
      </c>
      <c r="K48" s="272">
        <v>10966</v>
      </c>
      <c r="L48" s="272">
        <v>9900</v>
      </c>
      <c r="M48" s="272">
        <v>8442</v>
      </c>
      <c r="N48" s="272">
        <v>6895</v>
      </c>
      <c r="O48" s="272">
        <v>5715</v>
      </c>
      <c r="P48" s="272">
        <v>4924</v>
      </c>
      <c r="Q48" s="272">
        <v>4133</v>
      </c>
      <c r="R48" s="272">
        <v>3122</v>
      </c>
      <c r="S48" s="272">
        <v>3550</v>
      </c>
      <c r="T48" s="269">
        <f t="shared" si="1"/>
        <v>179768</v>
      </c>
    </row>
    <row r="49" spans="1:20" ht="15">
      <c r="A49" s="270" t="s">
        <v>14</v>
      </c>
      <c r="B49" s="272">
        <v>10569</v>
      </c>
      <c r="C49" s="272">
        <v>42297</v>
      </c>
      <c r="D49" s="272">
        <v>52316</v>
      </c>
      <c r="E49" s="272">
        <v>49284</v>
      </c>
      <c r="F49" s="272">
        <v>45014</v>
      </c>
      <c r="G49" s="272">
        <v>39643</v>
      </c>
      <c r="H49" s="272">
        <v>34670</v>
      </c>
      <c r="I49" s="272">
        <v>30775</v>
      </c>
      <c r="J49" s="272">
        <v>27221</v>
      </c>
      <c r="K49" s="272">
        <v>23771</v>
      </c>
      <c r="L49" s="272">
        <v>20646</v>
      </c>
      <c r="M49" s="272">
        <v>17875</v>
      </c>
      <c r="N49" s="272">
        <v>15279</v>
      </c>
      <c r="O49" s="272">
        <v>13014</v>
      </c>
      <c r="P49" s="272">
        <v>11176</v>
      </c>
      <c r="Q49" s="272">
        <v>9283</v>
      </c>
      <c r="R49" s="272">
        <v>6941</v>
      </c>
      <c r="S49" s="272">
        <v>7630</v>
      </c>
      <c r="T49" s="269">
        <f t="shared" si="1"/>
        <v>457404</v>
      </c>
    </row>
    <row r="50" spans="1:20" ht="15">
      <c r="A50" s="273" t="s">
        <v>15</v>
      </c>
      <c r="B50" s="272">
        <v>10325</v>
      </c>
      <c r="C50" s="272">
        <v>41884</v>
      </c>
      <c r="D50" s="272">
        <v>53539</v>
      </c>
      <c r="E50" s="272">
        <v>52098</v>
      </c>
      <c r="F50" s="272">
        <v>49465</v>
      </c>
      <c r="G50" s="272">
        <v>44774</v>
      </c>
      <c r="H50" s="272">
        <v>38537</v>
      </c>
      <c r="I50" s="272">
        <v>32900</v>
      </c>
      <c r="J50" s="272">
        <v>28676</v>
      </c>
      <c r="K50" s="272">
        <v>25550</v>
      </c>
      <c r="L50" s="272">
        <v>23187</v>
      </c>
      <c r="M50" s="272">
        <v>20980</v>
      </c>
      <c r="N50" s="272">
        <v>18696</v>
      </c>
      <c r="O50" s="272">
        <v>16482</v>
      </c>
      <c r="P50" s="272">
        <v>14273</v>
      </c>
      <c r="Q50" s="272">
        <v>11745</v>
      </c>
      <c r="R50" s="272">
        <v>8752</v>
      </c>
      <c r="S50" s="272">
        <v>9721</v>
      </c>
      <c r="T50" s="269">
        <f t="shared" si="1"/>
        <v>501584</v>
      </c>
    </row>
    <row r="51" spans="1:20" ht="15">
      <c r="A51" s="273" t="s">
        <v>22</v>
      </c>
      <c r="B51" s="272">
        <v>12868</v>
      </c>
      <c r="C51" s="272">
        <v>52084</v>
      </c>
      <c r="D51" s="272">
        <v>66454</v>
      </c>
      <c r="E51" s="272">
        <v>66036</v>
      </c>
      <c r="F51" s="272">
        <v>62829</v>
      </c>
      <c r="G51" s="272">
        <v>57944</v>
      </c>
      <c r="H51" s="272">
        <v>53726</v>
      </c>
      <c r="I51" s="272">
        <v>50430</v>
      </c>
      <c r="J51" s="272">
        <v>46253</v>
      </c>
      <c r="K51" s="272">
        <v>41441</v>
      </c>
      <c r="L51" s="272">
        <v>36815</v>
      </c>
      <c r="M51" s="272">
        <v>31970</v>
      </c>
      <c r="N51" s="272">
        <v>26577</v>
      </c>
      <c r="O51" s="272">
        <v>21130</v>
      </c>
      <c r="P51" s="272">
        <v>16192</v>
      </c>
      <c r="Q51" s="272">
        <v>11847</v>
      </c>
      <c r="R51" s="272">
        <v>8123</v>
      </c>
      <c r="S51" s="272">
        <v>9098</v>
      </c>
      <c r="T51" s="269">
        <f t="shared" si="1"/>
        <v>671817</v>
      </c>
    </row>
    <row r="52" spans="1:20" ht="15">
      <c r="A52" s="273" t="s">
        <v>23</v>
      </c>
      <c r="B52" s="272">
        <v>13674</v>
      </c>
      <c r="C52" s="272">
        <v>55572</v>
      </c>
      <c r="D52" s="272">
        <v>69503</v>
      </c>
      <c r="E52" s="272">
        <v>64578</v>
      </c>
      <c r="F52" s="272">
        <v>56358</v>
      </c>
      <c r="G52" s="272">
        <v>46787</v>
      </c>
      <c r="H52" s="272">
        <v>40062</v>
      </c>
      <c r="I52" s="272">
        <v>36075</v>
      </c>
      <c r="J52" s="272">
        <v>32072</v>
      </c>
      <c r="K52" s="272">
        <v>27932</v>
      </c>
      <c r="L52" s="272">
        <v>24564</v>
      </c>
      <c r="M52" s="272">
        <v>21528</v>
      </c>
      <c r="N52" s="272">
        <v>18198</v>
      </c>
      <c r="O52" s="272">
        <v>14564</v>
      </c>
      <c r="P52" s="272">
        <v>11153</v>
      </c>
      <c r="Q52" s="272">
        <v>8146</v>
      </c>
      <c r="R52" s="272">
        <v>5355</v>
      </c>
      <c r="S52" s="272">
        <v>5042</v>
      </c>
      <c r="T52" s="269">
        <f t="shared" si="1"/>
        <v>551163</v>
      </c>
    </row>
    <row r="53" spans="1:20" ht="15">
      <c r="A53" s="270" t="s">
        <v>24</v>
      </c>
      <c r="B53" s="272">
        <v>80191</v>
      </c>
      <c r="C53" s="272">
        <v>321436</v>
      </c>
      <c r="D53" s="272">
        <v>404322</v>
      </c>
      <c r="E53" s="272">
        <v>391663</v>
      </c>
      <c r="F53" s="272">
        <v>371142</v>
      </c>
      <c r="G53" s="272">
        <v>348259</v>
      </c>
      <c r="H53" s="272">
        <v>327617</v>
      </c>
      <c r="I53" s="272">
        <v>310593</v>
      </c>
      <c r="J53" s="272">
        <v>287992</v>
      </c>
      <c r="K53" s="272">
        <v>257973</v>
      </c>
      <c r="L53" s="272">
        <v>228224</v>
      </c>
      <c r="M53" s="272">
        <v>199822</v>
      </c>
      <c r="N53" s="272">
        <v>167408</v>
      </c>
      <c r="O53" s="272">
        <v>131092</v>
      </c>
      <c r="P53" s="272">
        <v>96270</v>
      </c>
      <c r="Q53" s="272">
        <v>67029</v>
      </c>
      <c r="R53" s="272">
        <v>44485</v>
      </c>
      <c r="S53" s="272">
        <v>50571</v>
      </c>
      <c r="T53" s="269">
        <f t="shared" si="1"/>
        <v>4086089</v>
      </c>
    </row>
    <row r="54" spans="1:20" ht="15">
      <c r="A54" s="270" t="s">
        <v>16</v>
      </c>
      <c r="B54" s="272">
        <v>9120</v>
      </c>
      <c r="C54" s="272">
        <v>36236</v>
      </c>
      <c r="D54" s="272">
        <v>45762</v>
      </c>
      <c r="E54" s="272">
        <v>46500</v>
      </c>
      <c r="F54" s="272">
        <v>43816</v>
      </c>
      <c r="G54" s="272">
        <v>38862</v>
      </c>
      <c r="H54" s="272">
        <v>34268</v>
      </c>
      <c r="I54" s="272">
        <v>30749</v>
      </c>
      <c r="J54" s="272">
        <v>27597</v>
      </c>
      <c r="K54" s="272">
        <v>24823</v>
      </c>
      <c r="L54" s="272">
        <v>22355</v>
      </c>
      <c r="M54" s="272">
        <v>19499</v>
      </c>
      <c r="N54" s="272">
        <v>16292</v>
      </c>
      <c r="O54" s="272">
        <v>13563</v>
      </c>
      <c r="P54" s="272">
        <v>11471</v>
      </c>
      <c r="Q54" s="272">
        <v>9349</v>
      </c>
      <c r="R54" s="272">
        <v>6935</v>
      </c>
      <c r="S54" s="272">
        <v>7978</v>
      </c>
      <c r="T54" s="269">
        <f t="shared" si="1"/>
        <v>445175</v>
      </c>
    </row>
    <row r="55" spans="1:20" ht="15">
      <c r="A55" s="270" t="s">
        <v>17</v>
      </c>
      <c r="B55" s="272">
        <v>10177</v>
      </c>
      <c r="C55" s="272">
        <v>40579</v>
      </c>
      <c r="D55" s="272">
        <v>51059</v>
      </c>
      <c r="E55" s="272">
        <v>51136</v>
      </c>
      <c r="F55" s="272">
        <v>49084</v>
      </c>
      <c r="G55" s="272">
        <v>43876</v>
      </c>
      <c r="H55" s="272">
        <v>37521</v>
      </c>
      <c r="I55" s="272">
        <v>32359</v>
      </c>
      <c r="J55" s="272">
        <v>28303</v>
      </c>
      <c r="K55" s="272">
        <v>25125</v>
      </c>
      <c r="L55" s="272">
        <v>23029</v>
      </c>
      <c r="M55" s="272">
        <v>21261</v>
      </c>
      <c r="N55" s="272">
        <v>19059</v>
      </c>
      <c r="O55" s="272">
        <v>16543</v>
      </c>
      <c r="P55" s="272">
        <v>14143</v>
      </c>
      <c r="Q55" s="272">
        <v>11772</v>
      </c>
      <c r="R55" s="272">
        <v>9078</v>
      </c>
      <c r="S55" s="272">
        <v>11360</v>
      </c>
      <c r="T55" s="269">
        <f t="shared" si="1"/>
        <v>495464</v>
      </c>
    </row>
    <row r="56" spans="1:20" ht="15">
      <c r="A56" s="273" t="s">
        <v>25</v>
      </c>
      <c r="B56" s="272">
        <v>19266</v>
      </c>
      <c r="C56" s="272">
        <v>76947</v>
      </c>
      <c r="D56" s="272">
        <v>96267</v>
      </c>
      <c r="E56" s="272">
        <v>92553</v>
      </c>
      <c r="F56" s="272">
        <v>84639</v>
      </c>
      <c r="G56" s="272">
        <v>73965</v>
      </c>
      <c r="H56" s="272">
        <v>65112</v>
      </c>
      <c r="I56" s="272">
        <v>59941</v>
      </c>
      <c r="J56" s="272">
        <v>55511</v>
      </c>
      <c r="K56" s="272">
        <v>50204</v>
      </c>
      <c r="L56" s="272">
        <v>44265</v>
      </c>
      <c r="M56" s="272">
        <v>37943</v>
      </c>
      <c r="N56" s="272">
        <v>31346</v>
      </c>
      <c r="O56" s="272">
        <v>24930</v>
      </c>
      <c r="P56" s="272">
        <v>19110</v>
      </c>
      <c r="Q56" s="272">
        <v>13965</v>
      </c>
      <c r="R56" s="272">
        <v>9443</v>
      </c>
      <c r="S56" s="272">
        <v>9933</v>
      </c>
      <c r="T56" s="269">
        <f t="shared" si="1"/>
        <v>865340</v>
      </c>
    </row>
    <row r="57" spans="1:20" ht="15">
      <c r="A57" s="270" t="s">
        <v>26</v>
      </c>
      <c r="B57" s="272">
        <v>30157</v>
      </c>
      <c r="C57" s="272">
        <v>122769</v>
      </c>
      <c r="D57" s="272">
        <v>157711</v>
      </c>
      <c r="E57" s="272">
        <v>157124</v>
      </c>
      <c r="F57" s="272">
        <v>147498</v>
      </c>
      <c r="G57" s="272">
        <v>128137</v>
      </c>
      <c r="H57" s="272">
        <v>111831</v>
      </c>
      <c r="I57" s="272">
        <v>102671</v>
      </c>
      <c r="J57" s="272">
        <v>95680</v>
      </c>
      <c r="K57" s="272">
        <v>87995</v>
      </c>
      <c r="L57" s="272">
        <v>78884</v>
      </c>
      <c r="M57" s="272">
        <v>68423</v>
      </c>
      <c r="N57" s="272">
        <v>57565</v>
      </c>
      <c r="O57" s="272">
        <v>46729</v>
      </c>
      <c r="P57" s="272">
        <v>35996</v>
      </c>
      <c r="Q57" s="272">
        <v>26372</v>
      </c>
      <c r="R57" s="272">
        <v>18612</v>
      </c>
      <c r="S57" s="272">
        <v>22212</v>
      </c>
      <c r="T57" s="269">
        <f t="shared" si="1"/>
        <v>1496366</v>
      </c>
    </row>
    <row r="58" spans="1:20" ht="28.5">
      <c r="A58" s="273" t="s">
        <v>29</v>
      </c>
      <c r="B58" s="272">
        <v>4936</v>
      </c>
      <c r="C58" s="272">
        <v>19866</v>
      </c>
      <c r="D58" s="272">
        <v>24538</v>
      </c>
      <c r="E58" s="272">
        <v>22308</v>
      </c>
      <c r="F58" s="272">
        <v>18918</v>
      </c>
      <c r="G58" s="272">
        <v>15628</v>
      </c>
      <c r="H58" s="272">
        <v>13100</v>
      </c>
      <c r="I58" s="272">
        <v>10980</v>
      </c>
      <c r="J58" s="272">
        <v>9038</v>
      </c>
      <c r="K58" s="272">
        <v>7627</v>
      </c>
      <c r="L58" s="272">
        <v>6620</v>
      </c>
      <c r="M58" s="272">
        <v>5631</v>
      </c>
      <c r="N58" s="272">
        <v>4542</v>
      </c>
      <c r="O58" s="272">
        <v>3568</v>
      </c>
      <c r="P58" s="272">
        <v>2816</v>
      </c>
      <c r="Q58" s="272">
        <v>2150</v>
      </c>
      <c r="R58" s="272">
        <v>1432</v>
      </c>
      <c r="S58" s="272">
        <v>1376</v>
      </c>
      <c r="T58" s="269">
        <f t="shared" si="1"/>
        <v>175074</v>
      </c>
    </row>
    <row r="59" spans="1:20" ht="15">
      <c r="A59" s="273" t="s">
        <v>30</v>
      </c>
      <c r="B59" s="272">
        <v>3251</v>
      </c>
      <c r="C59" s="272">
        <v>12600</v>
      </c>
      <c r="D59" s="272">
        <v>15316</v>
      </c>
      <c r="E59" s="272">
        <v>14732</v>
      </c>
      <c r="F59" s="272">
        <v>12753</v>
      </c>
      <c r="G59" s="272">
        <v>10499</v>
      </c>
      <c r="H59" s="272">
        <v>9059</v>
      </c>
      <c r="I59" s="272">
        <v>8152</v>
      </c>
      <c r="J59" s="272">
        <v>7145</v>
      </c>
      <c r="K59" s="272">
        <v>6012</v>
      </c>
      <c r="L59" s="272">
        <v>5044</v>
      </c>
      <c r="M59" s="272">
        <v>4234</v>
      </c>
      <c r="N59" s="272">
        <v>3432</v>
      </c>
      <c r="O59" s="272">
        <v>2650</v>
      </c>
      <c r="P59" s="272">
        <v>1997</v>
      </c>
      <c r="Q59" s="272">
        <v>1476</v>
      </c>
      <c r="R59" s="272">
        <v>959</v>
      </c>
      <c r="S59" s="272">
        <v>833</v>
      </c>
      <c r="T59" s="269">
        <f t="shared" si="1"/>
        <v>120144</v>
      </c>
    </row>
    <row r="60" spans="1:20" ht="15">
      <c r="A60" s="270" t="s">
        <v>31</v>
      </c>
      <c r="B60" s="272">
        <v>2552</v>
      </c>
      <c r="C60" s="272">
        <v>10006</v>
      </c>
      <c r="D60" s="272">
        <v>12112</v>
      </c>
      <c r="E60" s="272">
        <v>11683</v>
      </c>
      <c r="F60" s="272">
        <v>10593</v>
      </c>
      <c r="G60" s="272">
        <v>9280</v>
      </c>
      <c r="H60" s="272">
        <v>8079</v>
      </c>
      <c r="I60" s="272">
        <v>7020</v>
      </c>
      <c r="J60" s="272">
        <v>6035</v>
      </c>
      <c r="K60" s="272">
        <v>5109</v>
      </c>
      <c r="L60" s="272">
        <v>4229</v>
      </c>
      <c r="M60" s="272">
        <v>3457</v>
      </c>
      <c r="N60" s="272">
        <v>2815</v>
      </c>
      <c r="O60" s="272">
        <v>2244</v>
      </c>
      <c r="P60" s="272">
        <v>1721</v>
      </c>
      <c r="Q60" s="272">
        <v>1262</v>
      </c>
      <c r="R60" s="272">
        <v>815</v>
      </c>
      <c r="S60" s="272">
        <v>843</v>
      </c>
      <c r="T60" s="269">
        <f t="shared" si="1"/>
        <v>99855</v>
      </c>
    </row>
    <row r="61" spans="1:20" ht="15">
      <c r="A61" s="270" t="s">
        <v>18</v>
      </c>
      <c r="B61" s="272">
        <v>55779</v>
      </c>
      <c r="C61" s="272">
        <v>221773</v>
      </c>
      <c r="D61" s="272">
        <v>275582</v>
      </c>
      <c r="E61" s="272">
        <v>264799</v>
      </c>
      <c r="F61" s="272">
        <v>257252</v>
      </c>
      <c r="G61" s="272">
        <v>255715</v>
      </c>
      <c r="H61" s="272">
        <v>249128</v>
      </c>
      <c r="I61" s="272">
        <v>236537</v>
      </c>
      <c r="J61" s="272">
        <v>216372</v>
      </c>
      <c r="K61" s="272">
        <v>189296</v>
      </c>
      <c r="L61" s="272">
        <v>164624</v>
      </c>
      <c r="M61" s="272">
        <v>143159</v>
      </c>
      <c r="N61" s="272">
        <v>119572</v>
      </c>
      <c r="O61" s="272">
        <v>94604</v>
      </c>
      <c r="P61" s="272">
        <v>72212</v>
      </c>
      <c r="Q61" s="272">
        <v>52984</v>
      </c>
      <c r="R61" s="272">
        <v>36420</v>
      </c>
      <c r="S61" s="272">
        <v>41819</v>
      </c>
      <c r="T61" s="269">
        <f t="shared" si="1"/>
        <v>2947627</v>
      </c>
    </row>
    <row r="62" spans="1:20" ht="15">
      <c r="A62" s="273" t="s">
        <v>19</v>
      </c>
      <c r="B62" s="272">
        <v>10354</v>
      </c>
      <c r="C62" s="272">
        <v>41574</v>
      </c>
      <c r="D62" s="272">
        <v>52175</v>
      </c>
      <c r="E62" s="272">
        <v>51591</v>
      </c>
      <c r="F62" s="272">
        <v>50258</v>
      </c>
      <c r="G62" s="272">
        <v>48363</v>
      </c>
      <c r="H62" s="272">
        <v>45794</v>
      </c>
      <c r="I62" s="272">
        <v>42246</v>
      </c>
      <c r="J62" s="272">
        <v>37921</v>
      </c>
      <c r="K62" s="272">
        <v>33515</v>
      </c>
      <c r="L62" s="272">
        <v>29688</v>
      </c>
      <c r="M62" s="272">
        <v>26064</v>
      </c>
      <c r="N62" s="272">
        <v>22176</v>
      </c>
      <c r="O62" s="272">
        <v>18457</v>
      </c>
      <c r="P62" s="272">
        <v>15310</v>
      </c>
      <c r="Q62" s="272">
        <v>12362</v>
      </c>
      <c r="R62" s="272">
        <v>9192</v>
      </c>
      <c r="S62" s="272">
        <v>10523</v>
      </c>
      <c r="T62" s="269">
        <f t="shared" si="1"/>
        <v>557563</v>
      </c>
    </row>
    <row r="63" spans="1:20" s="313" customFormat="1" ht="28.5">
      <c r="A63" s="840" t="s">
        <v>32</v>
      </c>
      <c r="B63" s="272">
        <v>2833</v>
      </c>
      <c r="C63" s="272">
        <v>11563</v>
      </c>
      <c r="D63" s="272">
        <v>13870</v>
      </c>
      <c r="E63" s="272">
        <v>12773</v>
      </c>
      <c r="F63" s="272">
        <v>11398</v>
      </c>
      <c r="G63" s="272">
        <v>9693</v>
      </c>
      <c r="H63" s="272">
        <v>8282</v>
      </c>
      <c r="I63" s="272">
        <v>7039</v>
      </c>
      <c r="J63" s="272">
        <v>5862</v>
      </c>
      <c r="K63" s="272">
        <v>5025</v>
      </c>
      <c r="L63" s="272">
        <v>4461</v>
      </c>
      <c r="M63" s="272">
        <v>3835</v>
      </c>
      <c r="N63" s="272">
        <v>3154</v>
      </c>
      <c r="O63" s="272">
        <v>2510</v>
      </c>
      <c r="P63" s="272">
        <v>1960</v>
      </c>
      <c r="Q63" s="272">
        <v>1480</v>
      </c>
      <c r="R63" s="272">
        <v>1004</v>
      </c>
      <c r="S63" s="272">
        <v>1007</v>
      </c>
      <c r="T63" s="269">
        <f t="shared" si="1"/>
        <v>107749</v>
      </c>
    </row>
    <row r="64" spans="1:20" ht="15">
      <c r="A64" s="273" t="s">
        <v>36</v>
      </c>
      <c r="B64" s="272">
        <v>597</v>
      </c>
      <c r="C64" s="272">
        <v>2471</v>
      </c>
      <c r="D64" s="272">
        <v>2962</v>
      </c>
      <c r="E64" s="272">
        <v>2680</v>
      </c>
      <c r="F64" s="272">
        <v>2420</v>
      </c>
      <c r="G64" s="272">
        <v>2359</v>
      </c>
      <c r="H64" s="272">
        <v>2470</v>
      </c>
      <c r="I64" s="272">
        <v>2472</v>
      </c>
      <c r="J64" s="272">
        <v>2250</v>
      </c>
      <c r="K64" s="272">
        <v>2020</v>
      </c>
      <c r="L64" s="272">
        <v>1815</v>
      </c>
      <c r="M64" s="272">
        <v>1514</v>
      </c>
      <c r="N64" s="272">
        <v>1144</v>
      </c>
      <c r="O64" s="272">
        <v>828</v>
      </c>
      <c r="P64" s="272">
        <v>587</v>
      </c>
      <c r="Q64" s="272">
        <v>383</v>
      </c>
      <c r="R64" s="272">
        <v>236</v>
      </c>
      <c r="S64" s="272">
        <v>245</v>
      </c>
      <c r="T64" s="269">
        <f t="shared" si="1"/>
        <v>29453</v>
      </c>
    </row>
    <row r="65" spans="1:20" ht="15">
      <c r="A65" s="270" t="s">
        <v>33</v>
      </c>
      <c r="B65" s="272">
        <v>4856</v>
      </c>
      <c r="C65" s="272">
        <v>19549</v>
      </c>
      <c r="D65" s="272">
        <v>24270</v>
      </c>
      <c r="E65" s="272">
        <v>23228</v>
      </c>
      <c r="F65" s="272">
        <v>20863</v>
      </c>
      <c r="G65" s="272">
        <v>18384</v>
      </c>
      <c r="H65" s="272">
        <v>16865</v>
      </c>
      <c r="I65" s="272">
        <v>15450</v>
      </c>
      <c r="J65" s="272">
        <v>13511</v>
      </c>
      <c r="K65" s="272">
        <v>11491</v>
      </c>
      <c r="L65" s="272">
        <v>9740</v>
      </c>
      <c r="M65" s="272">
        <v>8017</v>
      </c>
      <c r="N65" s="272">
        <v>6195</v>
      </c>
      <c r="O65" s="272">
        <v>4561</v>
      </c>
      <c r="P65" s="272">
        <v>3348</v>
      </c>
      <c r="Q65" s="272">
        <v>2440</v>
      </c>
      <c r="R65" s="272">
        <v>1576</v>
      </c>
      <c r="S65" s="272">
        <v>1242</v>
      </c>
      <c r="T65" s="269">
        <f t="shared" si="1"/>
        <v>205586</v>
      </c>
    </row>
    <row r="66" spans="1:20" ht="15">
      <c r="A66" s="270" t="s">
        <v>34</v>
      </c>
      <c r="B66" s="272">
        <v>4179</v>
      </c>
      <c r="C66" s="272">
        <v>17355</v>
      </c>
      <c r="D66" s="272">
        <v>21267</v>
      </c>
      <c r="E66" s="272">
        <v>17487</v>
      </c>
      <c r="F66" s="272">
        <v>14910</v>
      </c>
      <c r="G66" s="272">
        <v>12812</v>
      </c>
      <c r="H66" s="272">
        <v>11780</v>
      </c>
      <c r="I66" s="272">
        <v>10737</v>
      </c>
      <c r="J66" s="272">
        <v>9243</v>
      </c>
      <c r="K66" s="272">
        <v>7731</v>
      </c>
      <c r="L66" s="272">
        <v>6397</v>
      </c>
      <c r="M66" s="272">
        <v>5175</v>
      </c>
      <c r="N66" s="272">
        <v>3942</v>
      </c>
      <c r="O66" s="272">
        <v>2847</v>
      </c>
      <c r="P66" s="272">
        <v>2002</v>
      </c>
      <c r="Q66" s="272">
        <v>1433</v>
      </c>
      <c r="R66" s="272">
        <v>952</v>
      </c>
      <c r="S66" s="272">
        <v>728</v>
      </c>
      <c r="T66" s="269">
        <f t="shared" si="1"/>
        <v>150977</v>
      </c>
    </row>
    <row r="67" spans="1:20" ht="42.75">
      <c r="A67" s="273" t="s">
        <v>20</v>
      </c>
      <c r="B67" s="272">
        <v>10395</v>
      </c>
      <c r="C67" s="272">
        <v>40580</v>
      </c>
      <c r="D67" s="272">
        <v>50651</v>
      </c>
      <c r="E67" s="272">
        <v>50421</v>
      </c>
      <c r="F67" s="272">
        <v>46420</v>
      </c>
      <c r="G67" s="272">
        <v>41419</v>
      </c>
      <c r="H67" s="272">
        <v>37788</v>
      </c>
      <c r="I67" s="272">
        <v>34928</v>
      </c>
      <c r="J67" s="272">
        <v>30992</v>
      </c>
      <c r="K67" s="272">
        <v>26679</v>
      </c>
      <c r="L67" s="272">
        <v>23014</v>
      </c>
      <c r="M67" s="272">
        <v>19641</v>
      </c>
      <c r="N67" s="272">
        <v>16076</v>
      </c>
      <c r="O67" s="272">
        <v>12540</v>
      </c>
      <c r="P67" s="272">
        <v>9502</v>
      </c>
      <c r="Q67" s="272">
        <v>7032</v>
      </c>
      <c r="R67" s="272">
        <v>4762</v>
      </c>
      <c r="S67" s="272">
        <v>4729</v>
      </c>
      <c r="T67" s="269">
        <f t="shared" si="1"/>
        <v>467569</v>
      </c>
    </row>
    <row r="68" spans="1:20" ht="15">
      <c r="A68" s="273" t="s">
        <v>27</v>
      </c>
      <c r="B68" s="272">
        <v>8597</v>
      </c>
      <c r="C68" s="272">
        <v>34074</v>
      </c>
      <c r="D68" s="272">
        <v>40928</v>
      </c>
      <c r="E68" s="272">
        <v>37134</v>
      </c>
      <c r="F68" s="272">
        <v>33592</v>
      </c>
      <c r="G68" s="272">
        <v>30567</v>
      </c>
      <c r="H68" s="272">
        <v>28031</v>
      </c>
      <c r="I68" s="272">
        <v>25935</v>
      </c>
      <c r="J68" s="272">
        <v>23484</v>
      </c>
      <c r="K68" s="272">
        <v>20686</v>
      </c>
      <c r="L68" s="272">
        <v>17881</v>
      </c>
      <c r="M68" s="272">
        <v>15103</v>
      </c>
      <c r="N68" s="272">
        <v>12306</v>
      </c>
      <c r="O68" s="272">
        <v>9651</v>
      </c>
      <c r="P68" s="272">
        <v>7288</v>
      </c>
      <c r="Q68" s="272">
        <v>5322</v>
      </c>
      <c r="R68" s="272">
        <v>3760</v>
      </c>
      <c r="S68" s="272">
        <v>4557</v>
      </c>
      <c r="T68" s="269">
        <f t="shared" si="1"/>
        <v>358896</v>
      </c>
    </row>
    <row r="69" spans="1:20" ht="28.5">
      <c r="A69" s="273" t="s">
        <v>37</v>
      </c>
      <c r="B69" s="272">
        <v>967</v>
      </c>
      <c r="C69" s="272">
        <v>3781</v>
      </c>
      <c r="D69" s="272">
        <v>4540</v>
      </c>
      <c r="E69" s="272">
        <v>4443</v>
      </c>
      <c r="F69" s="272">
        <v>4053</v>
      </c>
      <c r="G69" s="272">
        <v>3345</v>
      </c>
      <c r="H69" s="272">
        <v>2705</v>
      </c>
      <c r="I69" s="272">
        <v>2384</v>
      </c>
      <c r="J69" s="272">
        <v>2190</v>
      </c>
      <c r="K69" s="272">
        <v>1973</v>
      </c>
      <c r="L69" s="272">
        <v>1711</v>
      </c>
      <c r="M69" s="272">
        <v>1448</v>
      </c>
      <c r="N69" s="272">
        <v>1184</v>
      </c>
      <c r="O69" s="272">
        <v>945</v>
      </c>
      <c r="P69" s="272">
        <v>746</v>
      </c>
      <c r="Q69" s="272">
        <v>576</v>
      </c>
      <c r="R69" s="272">
        <v>401</v>
      </c>
      <c r="S69" s="272">
        <v>392</v>
      </c>
      <c r="T69" s="269">
        <f t="shared" si="1"/>
        <v>37784</v>
      </c>
    </row>
    <row r="70" spans="1:20">
      <c r="A70" s="274" t="s">
        <v>1290</v>
      </c>
    </row>
  </sheetData>
  <mergeCells count="12">
    <mergeCell ref="A42:A43"/>
    <mergeCell ref="B42:S42"/>
    <mergeCell ref="T42:T43"/>
    <mergeCell ref="A3:T3"/>
    <mergeCell ref="A7:A8"/>
    <mergeCell ref="B7:S7"/>
    <mergeCell ref="T7:T8"/>
    <mergeCell ref="A38:T38"/>
    <mergeCell ref="A5:T5"/>
    <mergeCell ref="A40:T40"/>
    <mergeCell ref="A4:T4"/>
    <mergeCell ref="A39:T39"/>
  </mergeCells>
  <hyperlinks>
    <hyperlink ref="V7" location="ÍNDICE!A8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topLeftCell="G3" zoomScale="85" zoomScaleNormal="85" workbookViewId="0">
      <selection activeCell="V7" sqref="V7"/>
    </sheetView>
  </sheetViews>
  <sheetFormatPr baseColWidth="10" defaultRowHeight="14.25"/>
  <cols>
    <col min="1" max="1" width="17.42578125" style="261" customWidth="1"/>
    <col min="2" max="2" width="11.140625" style="261" bestFit="1" customWidth="1"/>
    <col min="3" max="6" width="13" style="261" bestFit="1" customWidth="1"/>
    <col min="7" max="8" width="12.5703125" style="261" bestFit="1" customWidth="1"/>
    <col min="9" max="9" width="13" style="261" bestFit="1" customWidth="1"/>
    <col min="10" max="10" width="12.140625" style="261" bestFit="1" customWidth="1"/>
    <col min="11" max="11" width="13" style="261" bestFit="1" customWidth="1"/>
    <col min="12" max="12" width="10.7109375" style="261" bestFit="1" customWidth="1"/>
    <col min="13" max="15" width="11.140625" style="261" bestFit="1" customWidth="1"/>
    <col min="16" max="16" width="10.7109375" style="261" bestFit="1" customWidth="1"/>
    <col min="17" max="17" width="11.140625" style="261" bestFit="1" customWidth="1"/>
    <col min="18" max="18" width="10.7109375" style="261" bestFit="1" customWidth="1"/>
    <col min="19" max="19" width="11.42578125" style="261" bestFit="1" customWidth="1"/>
    <col min="20" max="20" width="14.42578125" style="261" bestFit="1" customWidth="1"/>
    <col min="21" max="21" width="7.7109375" style="261" customWidth="1"/>
    <col min="22" max="22" width="10.140625" style="261" bestFit="1" customWidth="1"/>
    <col min="23" max="23" width="9.28515625" style="261" bestFit="1" customWidth="1"/>
    <col min="24" max="24" width="9" style="261" customWidth="1"/>
    <col min="25" max="25" width="8.5703125" style="261" customWidth="1"/>
    <col min="26" max="16384" width="11.42578125" style="261"/>
  </cols>
  <sheetData>
    <row r="1" spans="1:22" ht="6" customHeight="1"/>
    <row r="2" spans="1:22" ht="15">
      <c r="A2" s="262" t="s">
        <v>521</v>
      </c>
    </row>
    <row r="3" spans="1:22" ht="15">
      <c r="A3" s="1895" t="s">
        <v>1302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895"/>
      <c r="N3" s="1895"/>
      <c r="O3" s="1895"/>
      <c r="P3" s="1895"/>
      <c r="Q3" s="1895"/>
      <c r="R3" s="1895"/>
      <c r="S3" s="1895"/>
      <c r="T3" s="1895"/>
    </row>
    <row r="4" spans="1:22" ht="15">
      <c r="A4" s="1895" t="s">
        <v>1743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</row>
    <row r="5" spans="1:22">
      <c r="A5" s="1896" t="s">
        <v>466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</row>
    <row r="7" spans="1:22" s="266" customFormat="1" ht="18.75" customHeight="1">
      <c r="A7" s="1897" t="s">
        <v>149</v>
      </c>
      <c r="B7" s="1899" t="s">
        <v>525</v>
      </c>
      <c r="C7" s="1899"/>
      <c r="D7" s="1899"/>
      <c r="E7" s="1899"/>
      <c r="F7" s="1899"/>
      <c r="G7" s="1899"/>
      <c r="H7" s="1899"/>
      <c r="I7" s="1899"/>
      <c r="J7" s="1899"/>
      <c r="K7" s="1899"/>
      <c r="L7" s="1899"/>
      <c r="M7" s="1899"/>
      <c r="N7" s="1899"/>
      <c r="O7" s="1899"/>
      <c r="P7" s="1899"/>
      <c r="Q7" s="1899"/>
      <c r="R7" s="1899"/>
      <c r="S7" s="1899"/>
      <c r="T7" s="1897" t="s">
        <v>45</v>
      </c>
      <c r="V7" s="1113" t="s">
        <v>675</v>
      </c>
    </row>
    <row r="8" spans="1:22" ht="18" customHeight="1">
      <c r="A8" s="1897"/>
      <c r="B8" s="265" t="s">
        <v>526</v>
      </c>
      <c r="C8" s="264" t="s">
        <v>527</v>
      </c>
      <c r="D8" s="264" t="s">
        <v>528</v>
      </c>
      <c r="E8" s="264" t="s">
        <v>529</v>
      </c>
      <c r="F8" s="264" t="s">
        <v>530</v>
      </c>
      <c r="G8" s="264" t="s">
        <v>531</v>
      </c>
      <c r="H8" s="264" t="s">
        <v>532</v>
      </c>
      <c r="I8" s="264" t="s">
        <v>533</v>
      </c>
      <c r="J8" s="265" t="s">
        <v>534</v>
      </c>
      <c r="K8" s="265" t="s">
        <v>535</v>
      </c>
      <c r="L8" s="265" t="s">
        <v>536</v>
      </c>
      <c r="M8" s="265" t="s">
        <v>537</v>
      </c>
      <c r="N8" s="265" t="s">
        <v>538</v>
      </c>
      <c r="O8" s="265" t="s">
        <v>539</v>
      </c>
      <c r="P8" s="265" t="s">
        <v>540</v>
      </c>
      <c r="Q8" s="265" t="s">
        <v>541</v>
      </c>
      <c r="R8" s="265" t="s">
        <v>542</v>
      </c>
      <c r="S8" s="265" t="s">
        <v>543</v>
      </c>
      <c r="T8" s="1897"/>
    </row>
    <row r="9" spans="1:22" ht="15">
      <c r="A9" s="267" t="s">
        <v>184</v>
      </c>
      <c r="B9" s="269">
        <v>334222</v>
      </c>
      <c r="C9" s="269">
        <v>1341797</v>
      </c>
      <c r="D9" s="269">
        <v>1689023</v>
      </c>
      <c r="E9" s="269">
        <v>1643923</v>
      </c>
      <c r="F9" s="269">
        <v>1553360</v>
      </c>
      <c r="G9" s="269">
        <v>1433761</v>
      </c>
      <c r="H9" s="269">
        <v>1313879</v>
      </c>
      <c r="I9" s="269">
        <v>1211920</v>
      </c>
      <c r="J9" s="269">
        <v>1104371</v>
      </c>
      <c r="K9" s="269">
        <v>981713</v>
      </c>
      <c r="L9" s="269">
        <v>865241</v>
      </c>
      <c r="M9" s="269">
        <v>756514</v>
      </c>
      <c r="N9" s="269">
        <v>639488</v>
      </c>
      <c r="O9" s="269">
        <v>516024</v>
      </c>
      <c r="P9" s="269">
        <v>401157</v>
      </c>
      <c r="Q9" s="269">
        <v>299743</v>
      </c>
      <c r="R9" s="269">
        <v>209014</v>
      </c>
      <c r="S9" s="269">
        <v>233580</v>
      </c>
      <c r="T9" s="269">
        <v>16528730</v>
      </c>
    </row>
    <row r="10" spans="1:22" ht="15">
      <c r="A10" s="270" t="s">
        <v>10</v>
      </c>
      <c r="B10" s="272">
        <v>15924</v>
      </c>
      <c r="C10" s="272">
        <v>64202</v>
      </c>
      <c r="D10" s="272">
        <v>79398</v>
      </c>
      <c r="E10" s="272">
        <v>78087</v>
      </c>
      <c r="F10" s="272">
        <v>77977</v>
      </c>
      <c r="G10" s="272">
        <v>77849</v>
      </c>
      <c r="H10" s="272">
        <v>73007</v>
      </c>
      <c r="I10" s="272">
        <v>63726</v>
      </c>
      <c r="J10" s="272">
        <v>53684</v>
      </c>
      <c r="K10" s="272">
        <v>45352</v>
      </c>
      <c r="L10" s="272">
        <v>39480</v>
      </c>
      <c r="M10" s="272">
        <v>34913</v>
      </c>
      <c r="N10" s="272">
        <v>30180</v>
      </c>
      <c r="O10" s="272">
        <v>25222</v>
      </c>
      <c r="P10" s="272">
        <v>20785</v>
      </c>
      <c r="Q10" s="272">
        <v>16650</v>
      </c>
      <c r="R10" s="272">
        <v>12406</v>
      </c>
      <c r="S10" s="272">
        <v>15804</v>
      </c>
      <c r="T10" s="269">
        <f>SUM(B10:S10)</f>
        <v>824646</v>
      </c>
    </row>
    <row r="11" spans="1:22" ht="15">
      <c r="A11" s="270" t="s">
        <v>58</v>
      </c>
      <c r="B11" s="272">
        <v>4494</v>
      </c>
      <c r="C11" s="272">
        <v>19365</v>
      </c>
      <c r="D11" s="272">
        <v>24742</v>
      </c>
      <c r="E11" s="272">
        <v>22670</v>
      </c>
      <c r="F11" s="272">
        <v>20118</v>
      </c>
      <c r="G11" s="272">
        <v>16320</v>
      </c>
      <c r="H11" s="272">
        <v>13328</v>
      </c>
      <c r="I11" s="272">
        <v>11691</v>
      </c>
      <c r="J11" s="272">
        <v>10691</v>
      </c>
      <c r="K11" s="272">
        <v>9862</v>
      </c>
      <c r="L11" s="272">
        <v>9158</v>
      </c>
      <c r="M11" s="272">
        <v>8361</v>
      </c>
      <c r="N11" s="272">
        <v>7385</v>
      </c>
      <c r="O11" s="272">
        <v>6400</v>
      </c>
      <c r="P11" s="272">
        <v>5701</v>
      </c>
      <c r="Q11" s="272">
        <v>4987</v>
      </c>
      <c r="R11" s="272">
        <v>3814</v>
      </c>
      <c r="S11" s="272">
        <v>4257</v>
      </c>
      <c r="T11" s="269">
        <f t="shared" ref="T11:T34" si="0">SUM(B11:S11)</f>
        <v>203344</v>
      </c>
    </row>
    <row r="12" spans="1:22" ht="15">
      <c r="A12" s="270" t="s">
        <v>12</v>
      </c>
      <c r="B12" s="272">
        <v>5579</v>
      </c>
      <c r="C12" s="272">
        <v>23048</v>
      </c>
      <c r="D12" s="272">
        <v>29019</v>
      </c>
      <c r="E12" s="272">
        <v>27649</v>
      </c>
      <c r="F12" s="272">
        <v>26457</v>
      </c>
      <c r="G12" s="272">
        <v>24657</v>
      </c>
      <c r="H12" s="272">
        <v>21539</v>
      </c>
      <c r="I12" s="272">
        <v>17780</v>
      </c>
      <c r="J12" s="272">
        <v>14621</v>
      </c>
      <c r="K12" s="272">
        <v>12521</v>
      </c>
      <c r="L12" s="272">
        <v>11185</v>
      </c>
      <c r="M12" s="272">
        <v>10070</v>
      </c>
      <c r="N12" s="272">
        <v>8904</v>
      </c>
      <c r="O12" s="272">
        <v>7732</v>
      </c>
      <c r="P12" s="272">
        <v>6759</v>
      </c>
      <c r="Q12" s="272">
        <v>5767</v>
      </c>
      <c r="R12" s="272">
        <v>4403</v>
      </c>
      <c r="S12" s="272">
        <v>5358</v>
      </c>
      <c r="T12" s="269">
        <f t="shared" si="0"/>
        <v>263048</v>
      </c>
    </row>
    <row r="13" spans="1:22" ht="15">
      <c r="A13" s="270" t="s">
        <v>13</v>
      </c>
      <c r="B13" s="272">
        <v>3326</v>
      </c>
      <c r="C13" s="272">
        <v>13574</v>
      </c>
      <c r="D13" s="272">
        <v>17632</v>
      </c>
      <c r="E13" s="272">
        <v>17879</v>
      </c>
      <c r="F13" s="272">
        <v>16997</v>
      </c>
      <c r="G13" s="272">
        <v>14860</v>
      </c>
      <c r="H13" s="272">
        <v>13423</v>
      </c>
      <c r="I13" s="272">
        <v>12762</v>
      </c>
      <c r="J13" s="272">
        <v>11996</v>
      </c>
      <c r="K13" s="272">
        <v>11101</v>
      </c>
      <c r="L13" s="272">
        <v>10094</v>
      </c>
      <c r="M13" s="272">
        <v>8694</v>
      </c>
      <c r="N13" s="272">
        <v>7118</v>
      </c>
      <c r="O13" s="272">
        <v>5841</v>
      </c>
      <c r="P13" s="272">
        <v>4987</v>
      </c>
      <c r="Q13" s="272">
        <v>4195</v>
      </c>
      <c r="R13" s="272">
        <v>3181</v>
      </c>
      <c r="S13" s="272">
        <v>3605</v>
      </c>
      <c r="T13" s="269">
        <f t="shared" si="0"/>
        <v>181265</v>
      </c>
    </row>
    <row r="14" spans="1:22" ht="15">
      <c r="A14" s="270" t="s">
        <v>14</v>
      </c>
      <c r="B14" s="272">
        <v>10514</v>
      </c>
      <c r="C14" s="272">
        <v>42116</v>
      </c>
      <c r="D14" s="272">
        <v>52563</v>
      </c>
      <c r="E14" s="272">
        <v>49763</v>
      </c>
      <c r="F14" s="272">
        <v>45580</v>
      </c>
      <c r="G14" s="272">
        <v>40302</v>
      </c>
      <c r="H14" s="272">
        <v>35297</v>
      </c>
      <c r="I14" s="272">
        <v>31391</v>
      </c>
      <c r="J14" s="272">
        <v>27864</v>
      </c>
      <c r="K14" s="272">
        <v>24364</v>
      </c>
      <c r="L14" s="272">
        <v>21135</v>
      </c>
      <c r="M14" s="272">
        <v>18302</v>
      </c>
      <c r="N14" s="272">
        <v>15661</v>
      </c>
      <c r="O14" s="272">
        <v>13286</v>
      </c>
      <c r="P14" s="272">
        <v>11347</v>
      </c>
      <c r="Q14" s="272">
        <v>9451</v>
      </c>
      <c r="R14" s="272">
        <v>7115</v>
      </c>
      <c r="S14" s="272">
        <v>7768</v>
      </c>
      <c r="T14" s="269">
        <f t="shared" si="0"/>
        <v>463819</v>
      </c>
    </row>
    <row r="15" spans="1:22" ht="15">
      <c r="A15" s="273" t="s">
        <v>15</v>
      </c>
      <c r="B15" s="272">
        <v>10201</v>
      </c>
      <c r="C15" s="272">
        <v>41367</v>
      </c>
      <c r="D15" s="272">
        <v>53361</v>
      </c>
      <c r="E15" s="272">
        <v>52265</v>
      </c>
      <c r="F15" s="272">
        <v>49716</v>
      </c>
      <c r="G15" s="272">
        <v>45338</v>
      </c>
      <c r="H15" s="272">
        <v>39315</v>
      </c>
      <c r="I15" s="272">
        <v>33658</v>
      </c>
      <c r="J15" s="272">
        <v>29320</v>
      </c>
      <c r="K15" s="272">
        <v>26003</v>
      </c>
      <c r="L15" s="272">
        <v>23515</v>
      </c>
      <c r="M15" s="272">
        <v>21300</v>
      </c>
      <c r="N15" s="272">
        <v>19002</v>
      </c>
      <c r="O15" s="272">
        <v>16730</v>
      </c>
      <c r="P15" s="272">
        <v>14493</v>
      </c>
      <c r="Q15" s="272">
        <v>11971</v>
      </c>
      <c r="R15" s="272">
        <v>8942</v>
      </c>
      <c r="S15" s="272">
        <v>9828</v>
      </c>
      <c r="T15" s="269">
        <f t="shared" si="0"/>
        <v>506325</v>
      </c>
    </row>
    <row r="16" spans="1:22" ht="15">
      <c r="A16" s="273" t="s">
        <v>22</v>
      </c>
      <c r="B16" s="272">
        <v>12768</v>
      </c>
      <c r="C16" s="272">
        <v>51565</v>
      </c>
      <c r="D16" s="272">
        <v>66340</v>
      </c>
      <c r="E16" s="272">
        <v>66359</v>
      </c>
      <c r="F16" s="272">
        <v>63466</v>
      </c>
      <c r="G16" s="272">
        <v>58662</v>
      </c>
      <c r="H16" s="272">
        <v>54333</v>
      </c>
      <c r="I16" s="272">
        <v>51162</v>
      </c>
      <c r="J16" s="272">
        <v>47197</v>
      </c>
      <c r="K16" s="272">
        <v>42350</v>
      </c>
      <c r="L16" s="272">
        <v>37640</v>
      </c>
      <c r="M16" s="272">
        <v>32844</v>
      </c>
      <c r="N16" s="272">
        <v>27486</v>
      </c>
      <c r="O16" s="272">
        <v>21937</v>
      </c>
      <c r="P16" s="272">
        <v>16821</v>
      </c>
      <c r="Q16" s="272">
        <v>12300</v>
      </c>
      <c r="R16" s="272">
        <v>8387</v>
      </c>
      <c r="S16" s="272">
        <v>9228</v>
      </c>
      <c r="T16" s="269">
        <f t="shared" si="0"/>
        <v>680845</v>
      </c>
    </row>
    <row r="17" spans="1:20" ht="15">
      <c r="A17" s="273" t="s">
        <v>23</v>
      </c>
      <c r="B17" s="272">
        <v>13572</v>
      </c>
      <c r="C17" s="272">
        <v>55131</v>
      </c>
      <c r="D17" s="272">
        <v>69743</v>
      </c>
      <c r="E17" s="272">
        <v>65450</v>
      </c>
      <c r="F17" s="272">
        <v>57538</v>
      </c>
      <c r="G17" s="272">
        <v>47758</v>
      </c>
      <c r="H17" s="272">
        <v>40693</v>
      </c>
      <c r="I17" s="272">
        <v>36664</v>
      </c>
      <c r="J17" s="272">
        <v>32816</v>
      </c>
      <c r="K17" s="272">
        <v>28582</v>
      </c>
      <c r="L17" s="272">
        <v>25049</v>
      </c>
      <c r="M17" s="272">
        <v>21991</v>
      </c>
      <c r="N17" s="272">
        <v>18724</v>
      </c>
      <c r="O17" s="272">
        <v>15081</v>
      </c>
      <c r="P17" s="272">
        <v>11539</v>
      </c>
      <c r="Q17" s="272">
        <v>8420</v>
      </c>
      <c r="R17" s="272">
        <v>5564</v>
      </c>
      <c r="S17" s="272">
        <v>5156</v>
      </c>
      <c r="T17" s="269">
        <f t="shared" si="0"/>
        <v>559471</v>
      </c>
    </row>
    <row r="18" spans="1:20" ht="15">
      <c r="A18" s="270" t="s">
        <v>24</v>
      </c>
      <c r="B18" s="272">
        <v>80000</v>
      </c>
      <c r="C18" s="272">
        <v>320434</v>
      </c>
      <c r="D18" s="272">
        <v>404735</v>
      </c>
      <c r="E18" s="272">
        <v>395277</v>
      </c>
      <c r="F18" s="272">
        <v>376026</v>
      </c>
      <c r="G18" s="272">
        <v>353157</v>
      </c>
      <c r="H18" s="272">
        <v>331059</v>
      </c>
      <c r="I18" s="272">
        <v>313721</v>
      </c>
      <c r="J18" s="272">
        <v>292916</v>
      </c>
      <c r="K18" s="272">
        <v>263797</v>
      </c>
      <c r="L18" s="272">
        <v>233328</v>
      </c>
      <c r="M18" s="272">
        <v>204804</v>
      </c>
      <c r="N18" s="272">
        <v>173072</v>
      </c>
      <c r="O18" s="272">
        <v>136774</v>
      </c>
      <c r="P18" s="272">
        <v>100914</v>
      </c>
      <c r="Q18" s="272">
        <v>70106</v>
      </c>
      <c r="R18" s="272">
        <v>45994</v>
      </c>
      <c r="S18" s="272">
        <v>50882</v>
      </c>
      <c r="T18" s="269">
        <f t="shared" si="0"/>
        <v>4146996</v>
      </c>
    </row>
    <row r="19" spans="1:20" ht="15">
      <c r="A19" s="270" t="s">
        <v>16</v>
      </c>
      <c r="B19" s="272">
        <v>9087</v>
      </c>
      <c r="C19" s="272">
        <v>36105</v>
      </c>
      <c r="D19" s="272">
        <v>45526</v>
      </c>
      <c r="E19" s="272">
        <v>46623</v>
      </c>
      <c r="F19" s="272">
        <v>44425</v>
      </c>
      <c r="G19" s="272">
        <v>39625</v>
      </c>
      <c r="H19" s="272">
        <v>34956</v>
      </c>
      <c r="I19" s="272">
        <v>31411</v>
      </c>
      <c r="J19" s="272">
        <v>28241</v>
      </c>
      <c r="K19" s="272">
        <v>25348</v>
      </c>
      <c r="L19" s="272">
        <v>22851</v>
      </c>
      <c r="M19" s="272">
        <v>20076</v>
      </c>
      <c r="N19" s="272">
        <v>16835</v>
      </c>
      <c r="O19" s="272">
        <v>13924</v>
      </c>
      <c r="P19" s="272">
        <v>11701</v>
      </c>
      <c r="Q19" s="272">
        <v>9558</v>
      </c>
      <c r="R19" s="272">
        <v>7103</v>
      </c>
      <c r="S19" s="272">
        <v>8081</v>
      </c>
      <c r="T19" s="269">
        <f t="shared" si="0"/>
        <v>451476</v>
      </c>
    </row>
    <row r="20" spans="1:20" ht="15">
      <c r="A20" s="270" t="s">
        <v>17</v>
      </c>
      <c r="B20" s="272">
        <v>10131</v>
      </c>
      <c r="C20" s="272">
        <v>40416</v>
      </c>
      <c r="D20" s="272">
        <v>50857</v>
      </c>
      <c r="E20" s="272">
        <v>51101</v>
      </c>
      <c r="F20" s="272">
        <v>49355</v>
      </c>
      <c r="G20" s="272">
        <v>44498</v>
      </c>
      <c r="H20" s="272">
        <v>38273</v>
      </c>
      <c r="I20" s="272">
        <v>33119</v>
      </c>
      <c r="J20" s="272">
        <v>29026</v>
      </c>
      <c r="K20" s="272">
        <v>25625</v>
      </c>
      <c r="L20" s="272">
        <v>23314</v>
      </c>
      <c r="M20" s="272">
        <v>21548</v>
      </c>
      <c r="N20" s="272">
        <v>19435</v>
      </c>
      <c r="O20" s="272">
        <v>16900</v>
      </c>
      <c r="P20" s="272">
        <v>14419</v>
      </c>
      <c r="Q20" s="272">
        <v>11990</v>
      </c>
      <c r="R20" s="272">
        <v>9272</v>
      </c>
      <c r="S20" s="272">
        <v>11515</v>
      </c>
      <c r="T20" s="269">
        <f t="shared" si="0"/>
        <v>500794</v>
      </c>
    </row>
    <row r="21" spans="1:20" ht="15">
      <c r="A21" s="273" t="s">
        <v>25</v>
      </c>
      <c r="B21" s="272">
        <v>19165</v>
      </c>
      <c r="C21" s="272">
        <v>76463</v>
      </c>
      <c r="D21" s="272">
        <v>96256</v>
      </c>
      <c r="E21" s="272">
        <v>93393</v>
      </c>
      <c r="F21" s="272">
        <v>85981</v>
      </c>
      <c r="G21" s="272">
        <v>75350</v>
      </c>
      <c r="H21" s="272">
        <v>66060</v>
      </c>
      <c r="I21" s="272">
        <v>60578</v>
      </c>
      <c r="J21" s="272">
        <v>56297</v>
      </c>
      <c r="K21" s="272">
        <v>51154</v>
      </c>
      <c r="L21" s="272">
        <v>45268</v>
      </c>
      <c r="M21" s="272">
        <v>38978</v>
      </c>
      <c r="N21" s="272">
        <v>32348</v>
      </c>
      <c r="O21" s="272">
        <v>25772</v>
      </c>
      <c r="P21" s="272">
        <v>19734</v>
      </c>
      <c r="Q21" s="272">
        <v>14391</v>
      </c>
      <c r="R21" s="272">
        <v>9700</v>
      </c>
      <c r="S21" s="272">
        <v>10024</v>
      </c>
      <c r="T21" s="269">
        <f t="shared" si="0"/>
        <v>876912</v>
      </c>
    </row>
    <row r="22" spans="1:20" ht="15">
      <c r="A22" s="270" t="s">
        <v>26</v>
      </c>
      <c r="B22" s="272">
        <v>29817</v>
      </c>
      <c r="C22" s="272">
        <v>121214</v>
      </c>
      <c r="D22" s="272">
        <v>156668</v>
      </c>
      <c r="E22" s="272">
        <v>156919</v>
      </c>
      <c r="F22" s="272">
        <v>148925</v>
      </c>
      <c r="G22" s="272">
        <v>130231</v>
      </c>
      <c r="H22" s="272">
        <v>113123</v>
      </c>
      <c r="I22" s="272">
        <v>103519</v>
      </c>
      <c r="J22" s="272">
        <v>96651</v>
      </c>
      <c r="K22" s="272">
        <v>89222</v>
      </c>
      <c r="L22" s="272">
        <v>80441</v>
      </c>
      <c r="M22" s="272">
        <v>70147</v>
      </c>
      <c r="N22" s="272">
        <v>59233</v>
      </c>
      <c r="O22" s="272">
        <v>48273</v>
      </c>
      <c r="P22" s="272">
        <v>37344</v>
      </c>
      <c r="Q22" s="272">
        <v>27268</v>
      </c>
      <c r="R22" s="272">
        <v>19042</v>
      </c>
      <c r="S22" s="272">
        <v>22338</v>
      </c>
      <c r="T22" s="269">
        <f t="shared" si="0"/>
        <v>1510375</v>
      </c>
    </row>
    <row r="23" spans="1:20" ht="28.5">
      <c r="A23" s="273" t="s">
        <v>29</v>
      </c>
      <c r="B23" s="272">
        <v>4920</v>
      </c>
      <c r="C23" s="272">
        <v>19837</v>
      </c>
      <c r="D23" s="272">
        <v>24704</v>
      </c>
      <c r="E23" s="272">
        <v>22814</v>
      </c>
      <c r="F23" s="272">
        <v>19471</v>
      </c>
      <c r="G23" s="272">
        <v>16140</v>
      </c>
      <c r="H23" s="272">
        <v>13582</v>
      </c>
      <c r="I23" s="272">
        <v>11457</v>
      </c>
      <c r="J23" s="272">
        <v>9424</v>
      </c>
      <c r="K23" s="272">
        <v>7891</v>
      </c>
      <c r="L23" s="272">
        <v>6825</v>
      </c>
      <c r="M23" s="272">
        <v>5841</v>
      </c>
      <c r="N23" s="272">
        <v>4745</v>
      </c>
      <c r="O23" s="272">
        <v>3710</v>
      </c>
      <c r="P23" s="272">
        <v>2903</v>
      </c>
      <c r="Q23" s="272">
        <v>2227</v>
      </c>
      <c r="R23" s="272">
        <v>1507</v>
      </c>
      <c r="S23" s="272">
        <v>1408</v>
      </c>
      <c r="T23" s="269">
        <f t="shared" si="0"/>
        <v>179406</v>
      </c>
    </row>
    <row r="24" spans="1:20" ht="15">
      <c r="A24" s="273" t="s">
        <v>30</v>
      </c>
      <c r="B24" s="272">
        <v>3275</v>
      </c>
      <c r="C24" s="272">
        <v>12710</v>
      </c>
      <c r="D24" s="272">
        <v>15365</v>
      </c>
      <c r="E24" s="272">
        <v>14953</v>
      </c>
      <c r="F24" s="272">
        <v>13091</v>
      </c>
      <c r="G24" s="272">
        <v>10780</v>
      </c>
      <c r="H24" s="272">
        <v>9262</v>
      </c>
      <c r="I24" s="272">
        <v>8346</v>
      </c>
      <c r="J24" s="272">
        <v>7370</v>
      </c>
      <c r="K24" s="272">
        <v>6227</v>
      </c>
      <c r="L24" s="272">
        <v>5214</v>
      </c>
      <c r="M24" s="272">
        <v>4386</v>
      </c>
      <c r="N24" s="272">
        <v>3578</v>
      </c>
      <c r="O24" s="272">
        <v>2770</v>
      </c>
      <c r="P24" s="272">
        <v>2081</v>
      </c>
      <c r="Q24" s="272">
        <v>1541</v>
      </c>
      <c r="R24" s="272">
        <v>1018</v>
      </c>
      <c r="S24" s="272">
        <v>871</v>
      </c>
      <c r="T24" s="269">
        <f t="shared" si="0"/>
        <v>122838</v>
      </c>
    </row>
    <row r="25" spans="1:20" ht="15">
      <c r="A25" s="270" t="s">
        <v>31</v>
      </c>
      <c r="B25" s="272">
        <v>2574</v>
      </c>
      <c r="C25" s="272">
        <v>10101</v>
      </c>
      <c r="D25" s="272">
        <v>12233</v>
      </c>
      <c r="E25" s="272">
        <v>11877</v>
      </c>
      <c r="F25" s="272">
        <v>10896</v>
      </c>
      <c r="G25" s="272">
        <v>9604</v>
      </c>
      <c r="H25" s="272">
        <v>8372</v>
      </c>
      <c r="I25" s="272">
        <v>7284</v>
      </c>
      <c r="J25" s="272">
        <v>6266</v>
      </c>
      <c r="K25" s="272">
        <v>5317</v>
      </c>
      <c r="L25" s="272">
        <v>4404</v>
      </c>
      <c r="M25" s="272">
        <v>3602</v>
      </c>
      <c r="N25" s="272">
        <v>2939</v>
      </c>
      <c r="O25" s="272">
        <v>2345</v>
      </c>
      <c r="P25" s="272">
        <v>1799</v>
      </c>
      <c r="Q25" s="272">
        <v>1328</v>
      </c>
      <c r="R25" s="272">
        <v>856</v>
      </c>
      <c r="S25" s="272">
        <v>858</v>
      </c>
      <c r="T25" s="269">
        <f t="shared" si="0"/>
        <v>102655</v>
      </c>
    </row>
    <row r="26" spans="1:20" ht="15">
      <c r="A26" s="270" t="s">
        <v>18</v>
      </c>
      <c r="B26" s="272">
        <v>55997</v>
      </c>
      <c r="C26" s="272">
        <v>222561</v>
      </c>
      <c r="D26" s="272">
        <v>276816</v>
      </c>
      <c r="E26" s="272">
        <v>268106</v>
      </c>
      <c r="F26" s="272">
        <v>260388</v>
      </c>
      <c r="G26" s="272">
        <v>259206</v>
      </c>
      <c r="H26" s="272">
        <v>252547</v>
      </c>
      <c r="I26" s="272">
        <v>239955</v>
      </c>
      <c r="J26" s="272">
        <v>221509</v>
      </c>
      <c r="K26" s="272">
        <v>195109</v>
      </c>
      <c r="L26" s="272">
        <v>169248</v>
      </c>
      <c r="M26" s="272">
        <v>147419</v>
      </c>
      <c r="N26" s="272">
        <v>124187</v>
      </c>
      <c r="O26" s="272">
        <v>98914</v>
      </c>
      <c r="P26" s="272">
        <v>75588</v>
      </c>
      <c r="Q26" s="272">
        <v>55485</v>
      </c>
      <c r="R26" s="272">
        <v>38039</v>
      </c>
      <c r="S26" s="272">
        <v>42725</v>
      </c>
      <c r="T26" s="269">
        <f t="shared" si="0"/>
        <v>3003799</v>
      </c>
    </row>
    <row r="27" spans="1:20" ht="12.75" customHeight="1">
      <c r="A27" s="273" t="s">
        <v>19</v>
      </c>
      <c r="B27" s="272">
        <v>10305</v>
      </c>
      <c r="C27" s="272">
        <v>41403</v>
      </c>
      <c r="D27" s="272">
        <v>52194</v>
      </c>
      <c r="E27" s="272">
        <v>51757</v>
      </c>
      <c r="F27" s="272">
        <v>50444</v>
      </c>
      <c r="G27" s="272">
        <v>48619</v>
      </c>
      <c r="H27" s="272">
        <v>46237</v>
      </c>
      <c r="I27" s="272">
        <v>42953</v>
      </c>
      <c r="J27" s="272">
        <v>38792</v>
      </c>
      <c r="K27" s="272">
        <v>34312</v>
      </c>
      <c r="L27" s="272">
        <v>30337</v>
      </c>
      <c r="M27" s="272">
        <v>26708</v>
      </c>
      <c r="N27" s="272">
        <v>22821</v>
      </c>
      <c r="O27" s="272">
        <v>18984</v>
      </c>
      <c r="P27" s="272">
        <v>15689</v>
      </c>
      <c r="Q27" s="272">
        <v>12674</v>
      </c>
      <c r="R27" s="272">
        <v>9426</v>
      </c>
      <c r="S27" s="272">
        <v>10605</v>
      </c>
      <c r="T27" s="269">
        <f t="shared" si="0"/>
        <v>564260</v>
      </c>
    </row>
    <row r="28" spans="1:20" ht="28.5">
      <c r="A28" s="273" t="s">
        <v>32</v>
      </c>
      <c r="B28" s="272">
        <v>2838</v>
      </c>
      <c r="C28" s="272">
        <v>11605</v>
      </c>
      <c r="D28" s="272">
        <v>14105</v>
      </c>
      <c r="E28" s="272">
        <v>12956</v>
      </c>
      <c r="F28" s="272">
        <v>11622</v>
      </c>
      <c r="G28" s="272">
        <v>9941</v>
      </c>
      <c r="H28" s="272">
        <v>8557</v>
      </c>
      <c r="I28" s="272">
        <v>7342</v>
      </c>
      <c r="J28" s="272">
        <v>6108</v>
      </c>
      <c r="K28" s="272">
        <v>5180</v>
      </c>
      <c r="L28" s="272">
        <v>4580</v>
      </c>
      <c r="M28" s="272">
        <v>3963</v>
      </c>
      <c r="N28" s="272">
        <v>3273</v>
      </c>
      <c r="O28" s="272">
        <v>2595</v>
      </c>
      <c r="P28" s="272">
        <v>2022</v>
      </c>
      <c r="Q28" s="272">
        <v>1531</v>
      </c>
      <c r="R28" s="272">
        <v>1045</v>
      </c>
      <c r="S28" s="272">
        <v>1033</v>
      </c>
      <c r="T28" s="269">
        <f t="shared" si="0"/>
        <v>110296</v>
      </c>
    </row>
    <row r="29" spans="1:20" ht="15">
      <c r="A29" s="273" t="s">
        <v>36</v>
      </c>
      <c r="B29" s="272">
        <v>604</v>
      </c>
      <c r="C29" s="272">
        <v>2503</v>
      </c>
      <c r="D29" s="272">
        <v>3051</v>
      </c>
      <c r="E29" s="272">
        <v>2738</v>
      </c>
      <c r="F29" s="272">
        <v>2470</v>
      </c>
      <c r="G29" s="272">
        <v>2380</v>
      </c>
      <c r="H29" s="272">
        <v>2494</v>
      </c>
      <c r="I29" s="272">
        <v>2526</v>
      </c>
      <c r="J29" s="272">
        <v>2305</v>
      </c>
      <c r="K29" s="272">
        <v>2065</v>
      </c>
      <c r="L29" s="272">
        <v>1860</v>
      </c>
      <c r="M29" s="272">
        <v>1578</v>
      </c>
      <c r="N29" s="272">
        <v>1209</v>
      </c>
      <c r="O29" s="272">
        <v>870</v>
      </c>
      <c r="P29" s="272">
        <v>617</v>
      </c>
      <c r="Q29" s="272">
        <v>399</v>
      </c>
      <c r="R29" s="272">
        <v>249</v>
      </c>
      <c r="S29" s="272">
        <v>254</v>
      </c>
      <c r="T29" s="269">
        <f t="shared" si="0"/>
        <v>30172</v>
      </c>
    </row>
    <row r="30" spans="1:20" ht="15">
      <c r="A30" s="270" t="s">
        <v>33</v>
      </c>
      <c r="B30" s="272">
        <v>4878</v>
      </c>
      <c r="C30" s="272">
        <v>19647</v>
      </c>
      <c r="D30" s="272">
        <v>24452</v>
      </c>
      <c r="E30" s="272">
        <v>23539</v>
      </c>
      <c r="F30" s="272">
        <v>21351</v>
      </c>
      <c r="G30" s="272">
        <v>18836</v>
      </c>
      <c r="H30" s="272">
        <v>17234</v>
      </c>
      <c r="I30" s="272">
        <v>15879</v>
      </c>
      <c r="J30" s="272">
        <v>13976</v>
      </c>
      <c r="K30" s="272">
        <v>11896</v>
      </c>
      <c r="L30" s="272">
        <v>10085</v>
      </c>
      <c r="M30" s="272">
        <v>8372</v>
      </c>
      <c r="N30" s="272">
        <v>6531</v>
      </c>
      <c r="O30" s="272">
        <v>4811</v>
      </c>
      <c r="P30" s="272">
        <v>3501</v>
      </c>
      <c r="Q30" s="272">
        <v>2549</v>
      </c>
      <c r="R30" s="272">
        <v>1678</v>
      </c>
      <c r="S30" s="272">
        <v>1317</v>
      </c>
      <c r="T30" s="269">
        <f t="shared" si="0"/>
        <v>210532</v>
      </c>
    </row>
    <row r="31" spans="1:20" ht="15">
      <c r="A31" s="270" t="s">
        <v>34</v>
      </c>
      <c r="B31" s="272">
        <v>4100</v>
      </c>
      <c r="C31" s="272">
        <v>17018</v>
      </c>
      <c r="D31" s="272">
        <v>21654</v>
      </c>
      <c r="E31" s="272">
        <v>17910</v>
      </c>
      <c r="F31" s="272">
        <v>15137</v>
      </c>
      <c r="G31" s="272">
        <v>12955</v>
      </c>
      <c r="H31" s="272">
        <v>11856</v>
      </c>
      <c r="I31" s="272">
        <v>10886</v>
      </c>
      <c r="J31" s="272">
        <v>9452</v>
      </c>
      <c r="K31" s="272">
        <v>7942</v>
      </c>
      <c r="L31" s="272">
        <v>6582</v>
      </c>
      <c r="M31" s="272">
        <v>5349</v>
      </c>
      <c r="N31" s="272">
        <v>4110</v>
      </c>
      <c r="O31" s="272">
        <v>2980</v>
      </c>
      <c r="P31" s="272">
        <v>2085</v>
      </c>
      <c r="Q31" s="272">
        <v>1476</v>
      </c>
      <c r="R31" s="272">
        <v>1000</v>
      </c>
      <c r="S31" s="272">
        <v>777</v>
      </c>
      <c r="T31" s="269">
        <f t="shared" si="0"/>
        <v>153269</v>
      </c>
    </row>
    <row r="32" spans="1:20" ht="42.75">
      <c r="A32" s="273" t="s">
        <v>20</v>
      </c>
      <c r="B32" s="272">
        <v>10406</v>
      </c>
      <c r="C32" s="272">
        <v>40651</v>
      </c>
      <c r="D32" s="272">
        <v>50494</v>
      </c>
      <c r="E32" s="272">
        <v>50890</v>
      </c>
      <c r="F32" s="272">
        <v>47251</v>
      </c>
      <c r="G32" s="272">
        <v>42135</v>
      </c>
      <c r="H32" s="272">
        <v>38353</v>
      </c>
      <c r="I32" s="272">
        <v>35695</v>
      </c>
      <c r="J32" s="272">
        <v>31968</v>
      </c>
      <c r="K32" s="272">
        <v>27519</v>
      </c>
      <c r="L32" s="272">
        <v>23689</v>
      </c>
      <c r="M32" s="272">
        <v>20286</v>
      </c>
      <c r="N32" s="272">
        <v>16744</v>
      </c>
      <c r="O32" s="272">
        <v>13117</v>
      </c>
      <c r="P32" s="272">
        <v>9923</v>
      </c>
      <c r="Q32" s="272">
        <v>7341</v>
      </c>
      <c r="R32" s="272">
        <v>4995</v>
      </c>
      <c r="S32" s="272">
        <v>4887</v>
      </c>
      <c r="T32" s="269">
        <f t="shared" si="0"/>
        <v>476344</v>
      </c>
    </row>
    <row r="33" spans="1:22" ht="15">
      <c r="A33" s="840" t="s">
        <v>27</v>
      </c>
      <c r="B33" s="272">
        <v>8654</v>
      </c>
      <c r="C33" s="272">
        <v>34301</v>
      </c>
      <c r="D33" s="272">
        <v>41619</v>
      </c>
      <c r="E33" s="272">
        <v>37972</v>
      </c>
      <c r="F33" s="272">
        <v>34334</v>
      </c>
      <c r="G33" s="272">
        <v>31217</v>
      </c>
      <c r="H33" s="272">
        <v>28559</v>
      </c>
      <c r="I33" s="272">
        <v>26448</v>
      </c>
      <c r="J33" s="272">
        <v>24074</v>
      </c>
      <c r="K33" s="272">
        <v>21289</v>
      </c>
      <c r="L33" s="272">
        <v>18443</v>
      </c>
      <c r="M33" s="272">
        <v>15650</v>
      </c>
      <c r="N33" s="272">
        <v>12825</v>
      </c>
      <c r="O33" s="272">
        <v>10107</v>
      </c>
      <c r="P33" s="272">
        <v>7648</v>
      </c>
      <c r="Q33" s="272">
        <v>5561</v>
      </c>
      <c r="R33" s="272">
        <v>3887</v>
      </c>
      <c r="S33" s="272">
        <v>4647</v>
      </c>
      <c r="T33" s="269">
        <f t="shared" si="0"/>
        <v>367235</v>
      </c>
    </row>
    <row r="34" spans="1:22" ht="28.5">
      <c r="A34" s="273" t="s">
        <v>37</v>
      </c>
      <c r="B34" s="272">
        <v>974</v>
      </c>
      <c r="C34" s="272">
        <v>3808</v>
      </c>
      <c r="D34" s="272">
        <v>4574</v>
      </c>
      <c r="E34" s="272">
        <v>4474</v>
      </c>
      <c r="F34" s="272">
        <v>4164</v>
      </c>
      <c r="G34" s="272">
        <v>3494</v>
      </c>
      <c r="H34" s="272">
        <v>2804</v>
      </c>
      <c r="I34" s="272">
        <v>2431</v>
      </c>
      <c r="J34" s="272">
        <v>2225</v>
      </c>
      <c r="K34" s="272">
        <v>2016</v>
      </c>
      <c r="L34" s="272">
        <v>1761</v>
      </c>
      <c r="M34" s="272">
        <v>1494</v>
      </c>
      <c r="N34" s="272">
        <v>1227</v>
      </c>
      <c r="O34" s="272">
        <v>977</v>
      </c>
      <c r="P34" s="272">
        <v>767</v>
      </c>
      <c r="Q34" s="272">
        <v>595</v>
      </c>
      <c r="R34" s="272">
        <v>417</v>
      </c>
      <c r="S34" s="272">
        <v>405</v>
      </c>
      <c r="T34" s="269">
        <f t="shared" si="0"/>
        <v>38607</v>
      </c>
    </row>
    <row r="35" spans="1:22">
      <c r="A35" s="274" t="s">
        <v>1293</v>
      </c>
    </row>
    <row r="37" spans="1:22" ht="15">
      <c r="A37" s="262" t="s">
        <v>521</v>
      </c>
    </row>
    <row r="38" spans="1:22" ht="15">
      <c r="A38" s="1895" t="s">
        <v>1303</v>
      </c>
      <c r="B38" s="1895"/>
      <c r="C38" s="1895"/>
      <c r="D38" s="1895"/>
      <c r="E38" s="1895"/>
      <c r="F38" s="1895"/>
      <c r="G38" s="1895"/>
      <c r="H38" s="1895"/>
      <c r="I38" s="1895"/>
      <c r="J38" s="1895"/>
      <c r="K38" s="1895"/>
      <c r="L38" s="1895"/>
      <c r="M38" s="1895"/>
      <c r="N38" s="1895"/>
      <c r="O38" s="1895"/>
      <c r="P38" s="1895"/>
      <c r="Q38" s="1895"/>
      <c r="R38" s="1895"/>
      <c r="S38" s="1895"/>
      <c r="T38" s="1895"/>
    </row>
    <row r="39" spans="1:22" ht="15">
      <c r="A39" s="1895" t="s">
        <v>1743</v>
      </c>
      <c r="B39" s="1895"/>
      <c r="C39" s="1895"/>
      <c r="D39" s="1895"/>
      <c r="E39" s="1895"/>
      <c r="F39" s="1895"/>
      <c r="G39" s="1895"/>
      <c r="H39" s="1895"/>
      <c r="I39" s="1895"/>
      <c r="J39" s="1895"/>
      <c r="K39" s="1895"/>
      <c r="L39" s="1895"/>
      <c r="M39" s="1895"/>
      <c r="N39" s="1895"/>
      <c r="O39" s="1895"/>
      <c r="P39" s="1895"/>
      <c r="Q39" s="1895"/>
      <c r="R39" s="1895"/>
      <c r="S39" s="1895"/>
      <c r="T39" s="1895"/>
    </row>
    <row r="40" spans="1:22">
      <c r="A40" s="1896" t="s">
        <v>466</v>
      </c>
      <c r="B40" s="1896"/>
      <c r="C40" s="1896"/>
      <c r="D40" s="1896"/>
      <c r="E40" s="1896"/>
      <c r="F40" s="1896"/>
      <c r="G40" s="1896"/>
      <c r="H40" s="1896"/>
      <c r="I40" s="1896"/>
      <c r="J40" s="1896"/>
      <c r="K40" s="1896"/>
      <c r="L40" s="1896"/>
      <c r="M40" s="1896"/>
      <c r="N40" s="1896"/>
      <c r="O40" s="1896"/>
      <c r="P40" s="1896"/>
      <c r="Q40" s="1896"/>
      <c r="R40" s="1896"/>
      <c r="S40" s="1896"/>
      <c r="T40" s="1896"/>
    </row>
    <row r="41" spans="1:22" ht="20.25" customHeight="1">
      <c r="A41" s="1174"/>
      <c r="B41" s="1174"/>
      <c r="C41" s="1174"/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</row>
    <row r="42" spans="1:22" ht="15">
      <c r="A42" s="1897" t="s">
        <v>149</v>
      </c>
      <c r="B42" s="1899" t="s">
        <v>525</v>
      </c>
      <c r="C42" s="1899"/>
      <c r="D42" s="1899"/>
      <c r="E42" s="1899"/>
      <c r="F42" s="1899"/>
      <c r="G42" s="1899"/>
      <c r="H42" s="1899"/>
      <c r="I42" s="1899"/>
      <c r="J42" s="1899"/>
      <c r="K42" s="1899"/>
      <c r="L42" s="1899"/>
      <c r="M42" s="1899"/>
      <c r="N42" s="1899"/>
      <c r="O42" s="1899"/>
      <c r="P42" s="1899"/>
      <c r="Q42" s="1899"/>
      <c r="R42" s="1899"/>
      <c r="S42" s="1899"/>
      <c r="T42" s="1897" t="s">
        <v>45</v>
      </c>
      <c r="V42" s="1113" t="s">
        <v>675</v>
      </c>
    </row>
    <row r="43" spans="1:22" ht="15">
      <c r="A43" s="1897"/>
      <c r="B43" s="265" t="s">
        <v>526</v>
      </c>
      <c r="C43" s="264" t="s">
        <v>527</v>
      </c>
      <c r="D43" s="264" t="s">
        <v>528</v>
      </c>
      <c r="E43" s="264" t="s">
        <v>529</v>
      </c>
      <c r="F43" s="264" t="s">
        <v>530</v>
      </c>
      <c r="G43" s="264" t="s">
        <v>531</v>
      </c>
      <c r="H43" s="264" t="s">
        <v>532</v>
      </c>
      <c r="I43" s="264" t="s">
        <v>533</v>
      </c>
      <c r="J43" s="265" t="s">
        <v>534</v>
      </c>
      <c r="K43" s="265" t="s">
        <v>535</v>
      </c>
      <c r="L43" s="265" t="s">
        <v>536</v>
      </c>
      <c r="M43" s="265" t="s">
        <v>537</v>
      </c>
      <c r="N43" s="265" t="s">
        <v>538</v>
      </c>
      <c r="O43" s="265" t="s">
        <v>539</v>
      </c>
      <c r="P43" s="265" t="s">
        <v>540</v>
      </c>
      <c r="Q43" s="265" t="s">
        <v>541</v>
      </c>
      <c r="R43" s="265" t="s">
        <v>542</v>
      </c>
      <c r="S43" s="265" t="s">
        <v>543</v>
      </c>
      <c r="T43" s="1897"/>
    </row>
    <row r="44" spans="1:22" ht="15">
      <c r="A44" s="267" t="s">
        <v>184</v>
      </c>
      <c r="B44" s="269">
        <v>333325</v>
      </c>
      <c r="C44" s="269">
        <v>1337525</v>
      </c>
      <c r="D44" s="269">
        <v>1688923</v>
      </c>
      <c r="E44" s="269">
        <v>1656326</v>
      </c>
      <c r="F44" s="269">
        <v>1571587</v>
      </c>
      <c r="G44" s="269">
        <v>1455114</v>
      </c>
      <c r="H44" s="269">
        <v>1333918</v>
      </c>
      <c r="I44" s="269">
        <v>1230770</v>
      </c>
      <c r="J44" s="269">
        <v>1126901</v>
      </c>
      <c r="K44" s="269">
        <v>1005358</v>
      </c>
      <c r="L44" s="269">
        <v>885641</v>
      </c>
      <c r="M44" s="269">
        <v>775775</v>
      </c>
      <c r="N44" s="269">
        <v>659812</v>
      </c>
      <c r="O44" s="269">
        <v>535058</v>
      </c>
      <c r="P44" s="269">
        <v>416270</v>
      </c>
      <c r="Q44" s="269">
        <v>310756</v>
      </c>
      <c r="R44" s="269">
        <v>216192</v>
      </c>
      <c r="S44" s="269">
        <v>237726</v>
      </c>
      <c r="T44" s="269">
        <v>16776977</v>
      </c>
    </row>
    <row r="45" spans="1:22" ht="15">
      <c r="A45" s="270" t="s">
        <v>10</v>
      </c>
      <c r="B45" s="272">
        <v>15882</v>
      </c>
      <c r="C45" s="272">
        <v>63968</v>
      </c>
      <c r="D45" s="272">
        <v>79860</v>
      </c>
      <c r="E45" s="272">
        <v>78386</v>
      </c>
      <c r="F45" s="272">
        <v>78230</v>
      </c>
      <c r="G45" s="272">
        <v>78608</v>
      </c>
      <c r="H45" s="272">
        <v>74630</v>
      </c>
      <c r="I45" s="272">
        <v>65853</v>
      </c>
      <c r="J45" s="272">
        <v>55783</v>
      </c>
      <c r="K45" s="272">
        <v>46948</v>
      </c>
      <c r="L45" s="272">
        <v>40531</v>
      </c>
      <c r="M45" s="272">
        <v>35790</v>
      </c>
      <c r="N45" s="272">
        <v>31070</v>
      </c>
      <c r="O45" s="272">
        <v>26022</v>
      </c>
      <c r="P45" s="272">
        <v>21376</v>
      </c>
      <c r="Q45" s="272">
        <v>17118</v>
      </c>
      <c r="R45" s="272">
        <v>12768</v>
      </c>
      <c r="S45" s="272">
        <v>16036</v>
      </c>
      <c r="T45" s="269">
        <f>SUM(B45:S45)</f>
        <v>838859</v>
      </c>
    </row>
    <row r="46" spans="1:22" ht="15">
      <c r="A46" s="270" t="s">
        <v>58</v>
      </c>
      <c r="B46" s="272">
        <v>4440</v>
      </c>
      <c r="C46" s="272">
        <v>19114</v>
      </c>
      <c r="D46" s="272">
        <v>24881</v>
      </c>
      <c r="E46" s="272">
        <v>22898</v>
      </c>
      <c r="F46" s="272">
        <v>20349</v>
      </c>
      <c r="G46" s="272">
        <v>16569</v>
      </c>
      <c r="H46" s="272">
        <v>13545</v>
      </c>
      <c r="I46" s="272">
        <v>11847</v>
      </c>
      <c r="J46" s="272">
        <v>10812</v>
      </c>
      <c r="K46" s="272">
        <v>9953</v>
      </c>
      <c r="L46" s="272">
        <v>9243</v>
      </c>
      <c r="M46" s="272">
        <v>8481</v>
      </c>
      <c r="N46" s="272">
        <v>7526</v>
      </c>
      <c r="O46" s="272">
        <v>6501</v>
      </c>
      <c r="P46" s="272">
        <v>5729</v>
      </c>
      <c r="Q46" s="272">
        <v>5023</v>
      </c>
      <c r="R46" s="272">
        <v>3885</v>
      </c>
      <c r="S46" s="272">
        <v>4298</v>
      </c>
      <c r="T46" s="269">
        <f t="shared" ref="T46:T69" si="1">SUM(B46:S46)</f>
        <v>205094</v>
      </c>
    </row>
    <row r="47" spans="1:22" ht="15">
      <c r="A47" s="270" t="s">
        <v>12</v>
      </c>
      <c r="B47" s="272">
        <v>5574</v>
      </c>
      <c r="C47" s="272">
        <v>23062</v>
      </c>
      <c r="D47" s="272">
        <v>29228</v>
      </c>
      <c r="E47" s="272">
        <v>27876</v>
      </c>
      <c r="F47" s="272">
        <v>26607</v>
      </c>
      <c r="G47" s="272">
        <v>25033</v>
      </c>
      <c r="H47" s="272">
        <v>22263</v>
      </c>
      <c r="I47" s="272">
        <v>18576</v>
      </c>
      <c r="J47" s="272">
        <v>15218</v>
      </c>
      <c r="K47" s="272">
        <v>12875</v>
      </c>
      <c r="L47" s="272">
        <v>11398</v>
      </c>
      <c r="M47" s="272">
        <v>10259</v>
      </c>
      <c r="N47" s="272">
        <v>9096</v>
      </c>
      <c r="O47" s="272">
        <v>7882</v>
      </c>
      <c r="P47" s="272">
        <v>6850</v>
      </c>
      <c r="Q47" s="272">
        <v>5862</v>
      </c>
      <c r="R47" s="272">
        <v>4524</v>
      </c>
      <c r="S47" s="272">
        <v>5460</v>
      </c>
      <c r="T47" s="269">
        <f t="shared" si="1"/>
        <v>267643</v>
      </c>
    </row>
    <row r="48" spans="1:22" ht="15">
      <c r="A48" s="270" t="s">
        <v>13</v>
      </c>
      <c r="B48" s="272">
        <v>3302</v>
      </c>
      <c r="C48" s="272">
        <v>13473</v>
      </c>
      <c r="D48" s="272">
        <v>17497</v>
      </c>
      <c r="E48" s="272">
        <v>17810</v>
      </c>
      <c r="F48" s="272">
        <v>17062</v>
      </c>
      <c r="G48" s="272">
        <v>15001</v>
      </c>
      <c r="H48" s="272">
        <v>13537</v>
      </c>
      <c r="I48" s="272">
        <v>12890</v>
      </c>
      <c r="J48" s="272">
        <v>12147</v>
      </c>
      <c r="K48" s="272">
        <v>11234</v>
      </c>
      <c r="L48" s="272">
        <v>10269</v>
      </c>
      <c r="M48" s="272">
        <v>8939</v>
      </c>
      <c r="N48" s="272">
        <v>7352</v>
      </c>
      <c r="O48" s="272">
        <v>5985</v>
      </c>
      <c r="P48" s="272">
        <v>5057</v>
      </c>
      <c r="Q48" s="272">
        <v>4254</v>
      </c>
      <c r="R48" s="272">
        <v>3245</v>
      </c>
      <c r="S48" s="272">
        <v>3665</v>
      </c>
      <c r="T48" s="269">
        <f t="shared" si="1"/>
        <v>182719</v>
      </c>
    </row>
    <row r="49" spans="1:20" ht="15">
      <c r="A49" s="270" t="s">
        <v>14</v>
      </c>
      <c r="B49" s="272">
        <v>10461</v>
      </c>
      <c r="C49" s="272">
        <v>41931</v>
      </c>
      <c r="D49" s="272">
        <v>52643</v>
      </c>
      <c r="E49" s="272">
        <v>50249</v>
      </c>
      <c r="F49" s="272">
        <v>46144</v>
      </c>
      <c r="G49" s="272">
        <v>40937</v>
      </c>
      <c r="H49" s="272">
        <v>35926</v>
      </c>
      <c r="I49" s="272">
        <v>32005</v>
      </c>
      <c r="J49" s="272">
        <v>28507</v>
      </c>
      <c r="K49" s="272">
        <v>24968</v>
      </c>
      <c r="L49" s="272">
        <v>21645</v>
      </c>
      <c r="M49" s="272">
        <v>18737</v>
      </c>
      <c r="N49" s="272">
        <v>16056</v>
      </c>
      <c r="O49" s="272">
        <v>13581</v>
      </c>
      <c r="P49" s="272">
        <v>11534</v>
      </c>
      <c r="Q49" s="272">
        <v>9613</v>
      </c>
      <c r="R49" s="272">
        <v>7291</v>
      </c>
      <c r="S49" s="272">
        <v>7939</v>
      </c>
      <c r="T49" s="269">
        <f t="shared" si="1"/>
        <v>470167</v>
      </c>
    </row>
    <row r="50" spans="1:20" ht="15">
      <c r="A50" s="273" t="s">
        <v>15</v>
      </c>
      <c r="B50" s="272">
        <v>10083</v>
      </c>
      <c r="C50" s="272">
        <v>40873</v>
      </c>
      <c r="D50" s="272">
        <v>53005</v>
      </c>
      <c r="E50" s="272">
        <v>52426</v>
      </c>
      <c r="F50" s="272">
        <v>49943</v>
      </c>
      <c r="G50" s="272">
        <v>45826</v>
      </c>
      <c r="H50" s="272">
        <v>40056</v>
      </c>
      <c r="I50" s="272">
        <v>34429</v>
      </c>
      <c r="J50" s="272">
        <v>29992</v>
      </c>
      <c r="K50" s="272">
        <v>26493</v>
      </c>
      <c r="L50" s="272">
        <v>23858</v>
      </c>
      <c r="M50" s="272">
        <v>21618</v>
      </c>
      <c r="N50" s="272">
        <v>19314</v>
      </c>
      <c r="O50" s="272">
        <v>16989</v>
      </c>
      <c r="P50" s="272">
        <v>14714</v>
      </c>
      <c r="Q50" s="272">
        <v>12197</v>
      </c>
      <c r="R50" s="272">
        <v>9143</v>
      </c>
      <c r="S50" s="272">
        <v>9976</v>
      </c>
      <c r="T50" s="269">
        <f t="shared" si="1"/>
        <v>510935</v>
      </c>
    </row>
    <row r="51" spans="1:20" ht="15">
      <c r="A51" s="273" t="s">
        <v>22</v>
      </c>
      <c r="B51" s="272">
        <v>12678</v>
      </c>
      <c r="C51" s="272">
        <v>51102</v>
      </c>
      <c r="D51" s="272">
        <v>66053</v>
      </c>
      <c r="E51" s="272">
        <v>66605</v>
      </c>
      <c r="F51" s="272">
        <v>64065</v>
      </c>
      <c r="G51" s="272">
        <v>59369</v>
      </c>
      <c r="H51" s="272">
        <v>54963</v>
      </c>
      <c r="I51" s="272">
        <v>51853</v>
      </c>
      <c r="J51" s="272">
        <v>48115</v>
      </c>
      <c r="K51" s="272">
        <v>43282</v>
      </c>
      <c r="L51" s="272">
        <v>38474</v>
      </c>
      <c r="M51" s="272">
        <v>33701</v>
      </c>
      <c r="N51" s="272">
        <v>28397</v>
      </c>
      <c r="O51" s="272">
        <v>22767</v>
      </c>
      <c r="P51" s="272">
        <v>17482</v>
      </c>
      <c r="Q51" s="272">
        <v>12783</v>
      </c>
      <c r="R51" s="272">
        <v>8678</v>
      </c>
      <c r="S51" s="272">
        <v>9393</v>
      </c>
      <c r="T51" s="269">
        <f t="shared" si="1"/>
        <v>689760</v>
      </c>
    </row>
    <row r="52" spans="1:20" ht="15">
      <c r="A52" s="273" t="s">
        <v>23</v>
      </c>
      <c r="B52" s="272">
        <v>13475</v>
      </c>
      <c r="C52" s="272">
        <v>54703</v>
      </c>
      <c r="D52" s="272">
        <v>69713</v>
      </c>
      <c r="E52" s="272">
        <v>66278</v>
      </c>
      <c r="F52" s="272">
        <v>58672</v>
      </c>
      <c r="G52" s="272">
        <v>48765</v>
      </c>
      <c r="H52" s="272">
        <v>41387</v>
      </c>
      <c r="I52" s="272">
        <v>37228</v>
      </c>
      <c r="J52" s="272">
        <v>33539</v>
      </c>
      <c r="K52" s="272">
        <v>29263</v>
      </c>
      <c r="L52" s="272">
        <v>25559</v>
      </c>
      <c r="M52" s="272">
        <v>22450</v>
      </c>
      <c r="N52" s="272">
        <v>19234</v>
      </c>
      <c r="O52" s="272">
        <v>15602</v>
      </c>
      <c r="P52" s="272">
        <v>11952</v>
      </c>
      <c r="Q52" s="272">
        <v>8707</v>
      </c>
      <c r="R52" s="272">
        <v>5777</v>
      </c>
      <c r="S52" s="272">
        <v>5307</v>
      </c>
      <c r="T52" s="269">
        <f t="shared" si="1"/>
        <v>567611</v>
      </c>
    </row>
    <row r="53" spans="1:20" ht="15">
      <c r="A53" s="270" t="s">
        <v>24</v>
      </c>
      <c r="B53" s="272">
        <v>79838</v>
      </c>
      <c r="C53" s="272">
        <v>319547</v>
      </c>
      <c r="D53" s="272">
        <v>404378</v>
      </c>
      <c r="E53" s="272">
        <v>398565</v>
      </c>
      <c r="F53" s="272">
        <v>380720</v>
      </c>
      <c r="G53" s="272">
        <v>358140</v>
      </c>
      <c r="H53" s="272">
        <v>334865</v>
      </c>
      <c r="I53" s="272">
        <v>316702</v>
      </c>
      <c r="J53" s="272">
        <v>297439</v>
      </c>
      <c r="K53" s="272">
        <v>269607</v>
      </c>
      <c r="L53" s="272">
        <v>238597</v>
      </c>
      <c r="M53" s="272">
        <v>209691</v>
      </c>
      <c r="N53" s="272">
        <v>178590</v>
      </c>
      <c r="O53" s="272">
        <v>142509</v>
      </c>
      <c r="P53" s="272">
        <v>105777</v>
      </c>
      <c r="Q53" s="272">
        <v>73450</v>
      </c>
      <c r="R53" s="272">
        <v>47741</v>
      </c>
      <c r="S53" s="272">
        <v>51454</v>
      </c>
      <c r="T53" s="269">
        <f t="shared" si="1"/>
        <v>4207610</v>
      </c>
    </row>
    <row r="54" spans="1:20" ht="15">
      <c r="A54" s="270" t="s">
        <v>16</v>
      </c>
      <c r="B54" s="272">
        <v>9057</v>
      </c>
      <c r="C54" s="272">
        <v>35978</v>
      </c>
      <c r="D54" s="272">
        <v>45300</v>
      </c>
      <c r="E54" s="272">
        <v>46620</v>
      </c>
      <c r="F54" s="272">
        <v>44968</v>
      </c>
      <c r="G54" s="272">
        <v>40372</v>
      </c>
      <c r="H54" s="272">
        <v>35657</v>
      </c>
      <c r="I54" s="272">
        <v>32075</v>
      </c>
      <c r="J54" s="272">
        <v>28897</v>
      </c>
      <c r="K54" s="272">
        <v>25895</v>
      </c>
      <c r="L54" s="272">
        <v>23342</v>
      </c>
      <c r="M54" s="272">
        <v>20636</v>
      </c>
      <c r="N54" s="272">
        <v>17400</v>
      </c>
      <c r="O54" s="272">
        <v>14323</v>
      </c>
      <c r="P54" s="272">
        <v>11947</v>
      </c>
      <c r="Q54" s="272">
        <v>9770</v>
      </c>
      <c r="R54" s="272">
        <v>7285</v>
      </c>
      <c r="S54" s="272">
        <v>8215</v>
      </c>
      <c r="T54" s="269">
        <f t="shared" si="1"/>
        <v>457737</v>
      </c>
    </row>
    <row r="55" spans="1:20" ht="15">
      <c r="A55" s="270" t="s">
        <v>17</v>
      </c>
      <c r="B55" s="272">
        <v>10082</v>
      </c>
      <c r="C55" s="272">
        <v>40247</v>
      </c>
      <c r="D55" s="272">
        <v>50644</v>
      </c>
      <c r="E55" s="272">
        <v>51025</v>
      </c>
      <c r="F55" s="272">
        <v>49554</v>
      </c>
      <c r="G55" s="272">
        <v>45054</v>
      </c>
      <c r="H55" s="272">
        <v>39010</v>
      </c>
      <c r="I55" s="272">
        <v>33876</v>
      </c>
      <c r="J55" s="272">
        <v>29767</v>
      </c>
      <c r="K55" s="272">
        <v>26177</v>
      </c>
      <c r="L55" s="272">
        <v>23629</v>
      </c>
      <c r="M55" s="272">
        <v>21822</v>
      </c>
      <c r="N55" s="272">
        <v>19792</v>
      </c>
      <c r="O55" s="272">
        <v>17270</v>
      </c>
      <c r="P55" s="272">
        <v>14708</v>
      </c>
      <c r="Q55" s="272">
        <v>12214</v>
      </c>
      <c r="R55" s="272">
        <v>9464</v>
      </c>
      <c r="S55" s="272">
        <v>11700</v>
      </c>
      <c r="T55" s="269">
        <f t="shared" si="1"/>
        <v>506035</v>
      </c>
    </row>
    <row r="56" spans="1:20" ht="15">
      <c r="A56" s="273" t="s">
        <v>25</v>
      </c>
      <c r="B56" s="272">
        <v>19072</v>
      </c>
      <c r="C56" s="272">
        <v>76023</v>
      </c>
      <c r="D56" s="272">
        <v>95987</v>
      </c>
      <c r="E56" s="272">
        <v>94157</v>
      </c>
      <c r="F56" s="272">
        <v>87232</v>
      </c>
      <c r="G56" s="272">
        <v>76724</v>
      </c>
      <c r="H56" s="272">
        <v>67132</v>
      </c>
      <c r="I56" s="272">
        <v>61237</v>
      </c>
      <c r="J56" s="272">
        <v>57033</v>
      </c>
      <c r="K56" s="272">
        <v>52078</v>
      </c>
      <c r="L56" s="272">
        <v>46268</v>
      </c>
      <c r="M56" s="272">
        <v>40006</v>
      </c>
      <c r="N56" s="272">
        <v>33364</v>
      </c>
      <c r="O56" s="272">
        <v>26649</v>
      </c>
      <c r="P56" s="272">
        <v>20393</v>
      </c>
      <c r="Q56" s="272">
        <v>14846</v>
      </c>
      <c r="R56" s="272">
        <v>9984</v>
      </c>
      <c r="S56" s="272">
        <v>10166</v>
      </c>
      <c r="T56" s="269">
        <f t="shared" si="1"/>
        <v>888351</v>
      </c>
    </row>
    <row r="57" spans="1:20" ht="15">
      <c r="A57" s="270" t="s">
        <v>26</v>
      </c>
      <c r="B57" s="272">
        <v>29493</v>
      </c>
      <c r="C57" s="272">
        <v>119756</v>
      </c>
      <c r="D57" s="272">
        <v>155303</v>
      </c>
      <c r="E57" s="272">
        <v>156595</v>
      </c>
      <c r="F57" s="272">
        <v>149965</v>
      </c>
      <c r="G57" s="272">
        <v>132290</v>
      </c>
      <c r="H57" s="272">
        <v>114612</v>
      </c>
      <c r="I57" s="272">
        <v>104394</v>
      </c>
      <c r="J57" s="272">
        <v>97566</v>
      </c>
      <c r="K57" s="272">
        <v>90389</v>
      </c>
      <c r="L57" s="272">
        <v>81932</v>
      </c>
      <c r="M57" s="272">
        <v>71852</v>
      </c>
      <c r="N57" s="272">
        <v>60913</v>
      </c>
      <c r="O57" s="272">
        <v>49829</v>
      </c>
      <c r="P57" s="272">
        <v>38732</v>
      </c>
      <c r="Q57" s="272">
        <v>28250</v>
      </c>
      <c r="R57" s="272">
        <v>19539</v>
      </c>
      <c r="S57" s="272">
        <v>22540</v>
      </c>
      <c r="T57" s="269">
        <f t="shared" si="1"/>
        <v>1523950</v>
      </c>
    </row>
    <row r="58" spans="1:20" ht="28.5">
      <c r="A58" s="273" t="s">
        <v>29</v>
      </c>
      <c r="B58" s="272">
        <v>4904</v>
      </c>
      <c r="C58" s="272">
        <v>19800</v>
      </c>
      <c r="D58" s="272">
        <v>24796</v>
      </c>
      <c r="E58" s="272">
        <v>23270</v>
      </c>
      <c r="F58" s="272">
        <v>20027</v>
      </c>
      <c r="G58" s="272">
        <v>16659</v>
      </c>
      <c r="H58" s="272">
        <v>14067</v>
      </c>
      <c r="I58" s="272">
        <v>11944</v>
      </c>
      <c r="J58" s="272">
        <v>9840</v>
      </c>
      <c r="K58" s="272">
        <v>8176</v>
      </c>
      <c r="L58" s="272">
        <v>7038</v>
      </c>
      <c r="M58" s="272">
        <v>6049</v>
      </c>
      <c r="N58" s="272">
        <v>4955</v>
      </c>
      <c r="O58" s="272">
        <v>3865</v>
      </c>
      <c r="P58" s="272">
        <v>2997</v>
      </c>
      <c r="Q58" s="272">
        <v>2304</v>
      </c>
      <c r="R58" s="272">
        <v>1584</v>
      </c>
      <c r="S58" s="272">
        <v>1453</v>
      </c>
      <c r="T58" s="269">
        <f t="shared" si="1"/>
        <v>183728</v>
      </c>
    </row>
    <row r="59" spans="1:20" ht="15">
      <c r="A59" s="273" t="s">
        <v>30</v>
      </c>
      <c r="B59" s="272">
        <v>3298</v>
      </c>
      <c r="C59" s="272">
        <v>12815</v>
      </c>
      <c r="D59" s="272">
        <v>15431</v>
      </c>
      <c r="E59" s="272">
        <v>15121</v>
      </c>
      <c r="F59" s="272">
        <v>13424</v>
      </c>
      <c r="G59" s="272">
        <v>11080</v>
      </c>
      <c r="H59" s="272">
        <v>9473</v>
      </c>
      <c r="I59" s="272">
        <v>8538</v>
      </c>
      <c r="J59" s="272">
        <v>7590</v>
      </c>
      <c r="K59" s="272">
        <v>6448</v>
      </c>
      <c r="L59" s="272">
        <v>5392</v>
      </c>
      <c r="M59" s="272">
        <v>4540</v>
      </c>
      <c r="N59" s="272">
        <v>3724</v>
      </c>
      <c r="O59" s="272">
        <v>2898</v>
      </c>
      <c r="P59" s="272">
        <v>2170</v>
      </c>
      <c r="Q59" s="272">
        <v>1610</v>
      </c>
      <c r="R59" s="272">
        <v>1075</v>
      </c>
      <c r="S59" s="272">
        <v>911</v>
      </c>
      <c r="T59" s="269">
        <f t="shared" si="1"/>
        <v>125538</v>
      </c>
    </row>
    <row r="60" spans="1:20" ht="15">
      <c r="A60" s="270" t="s">
        <v>31</v>
      </c>
      <c r="B60" s="272">
        <v>2596</v>
      </c>
      <c r="C60" s="272">
        <v>10194</v>
      </c>
      <c r="D60" s="272">
        <v>12358</v>
      </c>
      <c r="E60" s="272">
        <v>12039</v>
      </c>
      <c r="F60" s="272">
        <v>11191</v>
      </c>
      <c r="G60" s="272">
        <v>9933</v>
      </c>
      <c r="H60" s="272">
        <v>8679</v>
      </c>
      <c r="I60" s="272">
        <v>7556</v>
      </c>
      <c r="J60" s="272">
        <v>6505</v>
      </c>
      <c r="K60" s="272">
        <v>5528</v>
      </c>
      <c r="L60" s="272">
        <v>4588</v>
      </c>
      <c r="M60" s="272">
        <v>3755</v>
      </c>
      <c r="N60" s="272">
        <v>3066</v>
      </c>
      <c r="O60" s="272">
        <v>2450</v>
      </c>
      <c r="P60" s="272">
        <v>1882</v>
      </c>
      <c r="Q60" s="272">
        <v>1392</v>
      </c>
      <c r="R60" s="272">
        <v>905</v>
      </c>
      <c r="S60" s="272">
        <v>877</v>
      </c>
      <c r="T60" s="269">
        <f t="shared" si="1"/>
        <v>105494</v>
      </c>
    </row>
    <row r="61" spans="1:20" ht="15">
      <c r="A61" s="270" t="s">
        <v>18</v>
      </c>
      <c r="B61" s="272">
        <v>56235</v>
      </c>
      <c r="C61" s="272">
        <v>223410</v>
      </c>
      <c r="D61" s="272">
        <v>277694</v>
      </c>
      <c r="E61" s="272">
        <v>271227</v>
      </c>
      <c r="F61" s="272">
        <v>263636</v>
      </c>
      <c r="G61" s="272">
        <v>262597</v>
      </c>
      <c r="H61" s="272">
        <v>256011</v>
      </c>
      <c r="I61" s="272">
        <v>243256</v>
      </c>
      <c r="J61" s="272">
        <v>226269</v>
      </c>
      <c r="K61" s="272">
        <v>200969</v>
      </c>
      <c r="L61" s="272">
        <v>174106</v>
      </c>
      <c r="M61" s="272">
        <v>151640</v>
      </c>
      <c r="N61" s="272">
        <v>128730</v>
      </c>
      <c r="O61" s="272">
        <v>103323</v>
      </c>
      <c r="P61" s="272">
        <v>79126</v>
      </c>
      <c r="Q61" s="272">
        <v>58118</v>
      </c>
      <c r="R61" s="272">
        <v>39784</v>
      </c>
      <c r="S61" s="272">
        <v>43840</v>
      </c>
      <c r="T61" s="269">
        <f t="shared" si="1"/>
        <v>3059971</v>
      </c>
    </row>
    <row r="62" spans="1:20" ht="15">
      <c r="A62" s="273" t="s">
        <v>19</v>
      </c>
      <c r="B62" s="272">
        <v>10257</v>
      </c>
      <c r="C62" s="272">
        <v>41225</v>
      </c>
      <c r="D62" s="272">
        <v>52159</v>
      </c>
      <c r="E62" s="272">
        <v>51892</v>
      </c>
      <c r="F62" s="272">
        <v>50638</v>
      </c>
      <c r="G62" s="272">
        <v>48858</v>
      </c>
      <c r="H62" s="272">
        <v>46625</v>
      </c>
      <c r="I62" s="272">
        <v>43619</v>
      </c>
      <c r="J62" s="272">
        <v>39646</v>
      </c>
      <c r="K62" s="272">
        <v>35132</v>
      </c>
      <c r="L62" s="272">
        <v>31008</v>
      </c>
      <c r="M62" s="272">
        <v>27347</v>
      </c>
      <c r="N62" s="272">
        <v>23472</v>
      </c>
      <c r="O62" s="272">
        <v>19542</v>
      </c>
      <c r="P62" s="272">
        <v>16091</v>
      </c>
      <c r="Q62" s="272">
        <v>12994</v>
      </c>
      <c r="R62" s="272">
        <v>9679</v>
      </c>
      <c r="S62" s="272">
        <v>10749</v>
      </c>
      <c r="T62" s="269">
        <f t="shared" si="1"/>
        <v>570933</v>
      </c>
    </row>
    <row r="63" spans="1:20" ht="28.5">
      <c r="A63" s="273" t="s">
        <v>32</v>
      </c>
      <c r="B63" s="272">
        <v>2840</v>
      </c>
      <c r="C63" s="272">
        <v>11635</v>
      </c>
      <c r="D63" s="272">
        <v>14315</v>
      </c>
      <c r="E63" s="272">
        <v>13147</v>
      </c>
      <c r="F63" s="272">
        <v>11830</v>
      </c>
      <c r="G63" s="272">
        <v>10184</v>
      </c>
      <c r="H63" s="272">
        <v>8827</v>
      </c>
      <c r="I63" s="272">
        <v>7644</v>
      </c>
      <c r="J63" s="272">
        <v>6372</v>
      </c>
      <c r="K63" s="272">
        <v>5353</v>
      </c>
      <c r="L63" s="272">
        <v>4700</v>
      </c>
      <c r="M63" s="272">
        <v>4090</v>
      </c>
      <c r="N63" s="272">
        <v>3395</v>
      </c>
      <c r="O63" s="272">
        <v>2687</v>
      </c>
      <c r="P63" s="272">
        <v>2086</v>
      </c>
      <c r="Q63" s="272">
        <v>1581</v>
      </c>
      <c r="R63" s="272">
        <v>1088</v>
      </c>
      <c r="S63" s="272">
        <v>1061</v>
      </c>
      <c r="T63" s="269">
        <f t="shared" si="1"/>
        <v>112835</v>
      </c>
    </row>
    <row r="64" spans="1:20" ht="15">
      <c r="A64" s="273" t="s">
        <v>36</v>
      </c>
      <c r="B64" s="272">
        <v>612</v>
      </c>
      <c r="C64" s="272">
        <v>2530</v>
      </c>
      <c r="D64" s="272">
        <v>3135</v>
      </c>
      <c r="E64" s="272">
        <v>2800</v>
      </c>
      <c r="F64" s="272">
        <v>2524</v>
      </c>
      <c r="G64" s="272">
        <v>2406</v>
      </c>
      <c r="H64" s="272">
        <v>2513</v>
      </c>
      <c r="I64" s="272">
        <v>2573</v>
      </c>
      <c r="J64" s="272">
        <v>2363</v>
      </c>
      <c r="K64" s="272">
        <v>2115</v>
      </c>
      <c r="L64" s="272">
        <v>1901</v>
      </c>
      <c r="M64" s="272">
        <v>1638</v>
      </c>
      <c r="N64" s="272">
        <v>1275</v>
      </c>
      <c r="O64" s="272">
        <v>916</v>
      </c>
      <c r="P64" s="272">
        <v>646</v>
      </c>
      <c r="Q64" s="272">
        <v>415</v>
      </c>
      <c r="R64" s="272">
        <v>263</v>
      </c>
      <c r="S64" s="272">
        <v>265</v>
      </c>
      <c r="T64" s="269">
        <f t="shared" si="1"/>
        <v>30890</v>
      </c>
    </row>
    <row r="65" spans="1:20" ht="15">
      <c r="A65" s="270" t="s">
        <v>33</v>
      </c>
      <c r="B65" s="272">
        <v>4899</v>
      </c>
      <c r="C65" s="272">
        <v>19742</v>
      </c>
      <c r="D65" s="272">
        <v>24621</v>
      </c>
      <c r="E65" s="272">
        <v>23807</v>
      </c>
      <c r="F65" s="272">
        <v>21820</v>
      </c>
      <c r="G65" s="272">
        <v>19309</v>
      </c>
      <c r="H65" s="272">
        <v>17612</v>
      </c>
      <c r="I65" s="272">
        <v>16299</v>
      </c>
      <c r="J65" s="272">
        <v>14443</v>
      </c>
      <c r="K65" s="272">
        <v>12318</v>
      </c>
      <c r="L65" s="272">
        <v>10440</v>
      </c>
      <c r="M65" s="272">
        <v>8725</v>
      </c>
      <c r="N65" s="272">
        <v>6877</v>
      </c>
      <c r="O65" s="272">
        <v>5079</v>
      </c>
      <c r="P65" s="272">
        <v>3668</v>
      </c>
      <c r="Q65" s="272">
        <v>2659</v>
      </c>
      <c r="R65" s="272">
        <v>1775</v>
      </c>
      <c r="S65" s="272">
        <v>1406</v>
      </c>
      <c r="T65" s="269">
        <f t="shared" si="1"/>
        <v>215499</v>
      </c>
    </row>
    <row r="66" spans="1:20" ht="15">
      <c r="A66" s="270" t="s">
        <v>34</v>
      </c>
      <c r="B66" s="272">
        <v>4024</v>
      </c>
      <c r="C66" s="272">
        <v>16698</v>
      </c>
      <c r="D66" s="272">
        <v>21806</v>
      </c>
      <c r="E66" s="272">
        <v>18424</v>
      </c>
      <c r="F66" s="272">
        <v>15351</v>
      </c>
      <c r="G66" s="272">
        <v>13129</v>
      </c>
      <c r="H66" s="272">
        <v>11931</v>
      </c>
      <c r="I66" s="272">
        <v>11012</v>
      </c>
      <c r="J66" s="272">
        <v>9657</v>
      </c>
      <c r="K66" s="272">
        <v>8151</v>
      </c>
      <c r="L66" s="272">
        <v>6771</v>
      </c>
      <c r="M66" s="272">
        <v>5523</v>
      </c>
      <c r="N66" s="272">
        <v>4281</v>
      </c>
      <c r="O66" s="272">
        <v>3120</v>
      </c>
      <c r="P66" s="272">
        <v>2176</v>
      </c>
      <c r="Q66" s="272">
        <v>1522</v>
      </c>
      <c r="R66" s="272">
        <v>1045</v>
      </c>
      <c r="S66" s="272">
        <v>832</v>
      </c>
      <c r="T66" s="269">
        <f t="shared" si="1"/>
        <v>155453</v>
      </c>
    </row>
    <row r="67" spans="1:20" ht="42.75">
      <c r="A67" s="273" t="s">
        <v>20</v>
      </c>
      <c r="B67" s="272">
        <v>10415</v>
      </c>
      <c r="C67" s="272">
        <v>40705</v>
      </c>
      <c r="D67" s="272">
        <v>50366</v>
      </c>
      <c r="E67" s="272">
        <v>51210</v>
      </c>
      <c r="F67" s="272">
        <v>48060</v>
      </c>
      <c r="G67" s="272">
        <v>42880</v>
      </c>
      <c r="H67" s="272">
        <v>38928</v>
      </c>
      <c r="I67" s="272">
        <v>36406</v>
      </c>
      <c r="J67" s="272">
        <v>32928</v>
      </c>
      <c r="K67" s="272">
        <v>28405</v>
      </c>
      <c r="L67" s="272">
        <v>24388</v>
      </c>
      <c r="M67" s="272">
        <v>20925</v>
      </c>
      <c r="N67" s="272">
        <v>17411</v>
      </c>
      <c r="O67" s="272">
        <v>13716</v>
      </c>
      <c r="P67" s="272">
        <v>10373</v>
      </c>
      <c r="Q67" s="272">
        <v>7660</v>
      </c>
      <c r="R67" s="272">
        <v>5241</v>
      </c>
      <c r="S67" s="272">
        <v>5073</v>
      </c>
      <c r="T67" s="269">
        <f t="shared" si="1"/>
        <v>485090</v>
      </c>
    </row>
    <row r="68" spans="1:20" ht="15">
      <c r="A68" s="273" t="s">
        <v>27</v>
      </c>
      <c r="B68" s="272">
        <v>8713</v>
      </c>
      <c r="C68" s="272">
        <v>34531</v>
      </c>
      <c r="D68" s="272">
        <v>42183</v>
      </c>
      <c r="E68" s="272">
        <v>38843</v>
      </c>
      <c r="F68" s="272">
        <v>35101</v>
      </c>
      <c r="G68" s="272">
        <v>31874</v>
      </c>
      <c r="H68" s="272">
        <v>29121</v>
      </c>
      <c r="I68" s="272">
        <v>26950</v>
      </c>
      <c r="J68" s="272">
        <v>24653</v>
      </c>
      <c r="K68" s="272">
        <v>21896</v>
      </c>
      <c r="L68" s="272">
        <v>19019</v>
      </c>
      <c r="M68" s="272">
        <v>16200</v>
      </c>
      <c r="N68" s="272">
        <v>13352</v>
      </c>
      <c r="O68" s="272">
        <v>10582</v>
      </c>
      <c r="P68" s="272">
        <v>8030</v>
      </c>
      <c r="Q68" s="272">
        <v>5822</v>
      </c>
      <c r="R68" s="272">
        <v>4029</v>
      </c>
      <c r="S68" s="272">
        <v>4747</v>
      </c>
      <c r="T68" s="269">
        <f t="shared" si="1"/>
        <v>375646</v>
      </c>
    </row>
    <row r="69" spans="1:20" ht="28.5">
      <c r="A69" s="273" t="s">
        <v>37</v>
      </c>
      <c r="B69" s="272">
        <v>981</v>
      </c>
      <c r="C69" s="272">
        <v>3837</v>
      </c>
      <c r="D69" s="272">
        <v>4612</v>
      </c>
      <c r="E69" s="272">
        <v>4494</v>
      </c>
      <c r="F69" s="272">
        <v>4259</v>
      </c>
      <c r="G69" s="272">
        <v>3642</v>
      </c>
      <c r="H69" s="272">
        <v>2917</v>
      </c>
      <c r="I69" s="272">
        <v>2484</v>
      </c>
      <c r="J69" s="272">
        <v>2261</v>
      </c>
      <c r="K69" s="272">
        <v>2057</v>
      </c>
      <c r="L69" s="272">
        <v>1809</v>
      </c>
      <c r="M69" s="272">
        <v>1541</v>
      </c>
      <c r="N69" s="272">
        <v>1271</v>
      </c>
      <c r="O69" s="272">
        <v>1011</v>
      </c>
      <c r="P69" s="272">
        <v>790</v>
      </c>
      <c r="Q69" s="272">
        <v>614</v>
      </c>
      <c r="R69" s="272">
        <v>432</v>
      </c>
      <c r="S69" s="272">
        <v>418</v>
      </c>
      <c r="T69" s="269">
        <f t="shared" si="1"/>
        <v>39430</v>
      </c>
    </row>
    <row r="70" spans="1:20">
      <c r="A70" s="274" t="s">
        <v>1293</v>
      </c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9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topLeftCell="G1" zoomScale="85" zoomScaleNormal="85" workbookViewId="0">
      <selection activeCell="V7" sqref="V7"/>
    </sheetView>
  </sheetViews>
  <sheetFormatPr baseColWidth="10" defaultRowHeight="14.25"/>
  <cols>
    <col min="1" max="1" width="17.42578125" style="261" customWidth="1"/>
    <col min="2" max="2" width="11.140625" style="261" bestFit="1" customWidth="1"/>
    <col min="3" max="9" width="13" style="261" bestFit="1" customWidth="1"/>
    <col min="10" max="11" width="12.5703125" style="261" bestFit="1" customWidth="1"/>
    <col min="12" max="15" width="11.140625" style="261" bestFit="1" customWidth="1"/>
    <col min="16" max="16" width="10.7109375" style="261" bestFit="1" customWidth="1"/>
    <col min="17" max="19" width="11.140625" style="261" bestFit="1" customWidth="1"/>
    <col min="20" max="20" width="14.42578125" style="261" bestFit="1" customWidth="1"/>
    <col min="21" max="21" width="7.7109375" style="261" customWidth="1"/>
    <col min="22" max="22" width="10.140625" style="261" bestFit="1" customWidth="1"/>
    <col min="23" max="23" width="9.28515625" style="261" bestFit="1" customWidth="1"/>
    <col min="24" max="24" width="9" style="261" customWidth="1"/>
    <col min="25" max="25" width="8.5703125" style="261" customWidth="1"/>
    <col min="26" max="16384" width="11.42578125" style="261"/>
  </cols>
  <sheetData>
    <row r="1" spans="1:22" ht="6.75" customHeight="1"/>
    <row r="2" spans="1:22" ht="15">
      <c r="A2" s="262" t="s">
        <v>521</v>
      </c>
    </row>
    <row r="3" spans="1:22" ht="15">
      <c r="A3" s="1895" t="s">
        <v>1304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895"/>
      <c r="N3" s="1895"/>
      <c r="O3" s="1895"/>
      <c r="P3" s="1895"/>
      <c r="Q3" s="1895"/>
      <c r="R3" s="1895"/>
      <c r="S3" s="1895"/>
      <c r="T3" s="1895"/>
    </row>
    <row r="4" spans="1:22" ht="15">
      <c r="A4" s="1895" t="s">
        <v>1743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</row>
    <row r="5" spans="1:22">
      <c r="A5" s="1896" t="s">
        <v>466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</row>
    <row r="6" spans="1:22" ht="22.5" customHeight="1">
      <c r="A6" s="1174"/>
      <c r="B6" s="1174"/>
      <c r="C6" s="1174"/>
      <c r="D6" s="1174"/>
      <c r="E6" s="1174"/>
      <c r="F6" s="1174"/>
      <c r="G6" s="1174"/>
      <c r="H6" s="1174"/>
      <c r="I6" s="1174"/>
      <c r="J6" s="1174"/>
      <c r="K6" s="1174"/>
      <c r="L6" s="1174"/>
      <c r="M6" s="1174"/>
      <c r="N6" s="1174"/>
      <c r="O6" s="1174"/>
      <c r="P6" s="1174"/>
      <c r="Q6" s="1174"/>
      <c r="R6" s="1174"/>
      <c r="S6" s="1174"/>
      <c r="T6" s="1174"/>
    </row>
    <row r="7" spans="1:22" s="266" customFormat="1" ht="18.75" customHeight="1">
      <c r="A7" s="1897" t="s">
        <v>149</v>
      </c>
      <c r="B7" s="1899" t="s">
        <v>525</v>
      </c>
      <c r="C7" s="1899"/>
      <c r="D7" s="1899"/>
      <c r="E7" s="1899"/>
      <c r="F7" s="1899"/>
      <c r="G7" s="1899"/>
      <c r="H7" s="1899"/>
      <c r="I7" s="1899"/>
      <c r="J7" s="1899"/>
      <c r="K7" s="1899"/>
      <c r="L7" s="1899"/>
      <c r="M7" s="1899"/>
      <c r="N7" s="1899"/>
      <c r="O7" s="1899"/>
      <c r="P7" s="1899"/>
      <c r="Q7" s="1899"/>
      <c r="R7" s="1899"/>
      <c r="S7" s="1899"/>
      <c r="T7" s="1897" t="s">
        <v>45</v>
      </c>
      <c r="V7" s="1113" t="s">
        <v>675</v>
      </c>
    </row>
    <row r="8" spans="1:22" ht="18" customHeight="1">
      <c r="A8" s="1897"/>
      <c r="B8" s="265" t="s">
        <v>526</v>
      </c>
      <c r="C8" s="264" t="s">
        <v>527</v>
      </c>
      <c r="D8" s="264" t="s">
        <v>528</v>
      </c>
      <c r="E8" s="264" t="s">
        <v>529</v>
      </c>
      <c r="F8" s="264" t="s">
        <v>530</v>
      </c>
      <c r="G8" s="264" t="s">
        <v>531</v>
      </c>
      <c r="H8" s="264" t="s">
        <v>532</v>
      </c>
      <c r="I8" s="264" t="s">
        <v>533</v>
      </c>
      <c r="J8" s="265" t="s">
        <v>534</v>
      </c>
      <c r="K8" s="265" t="s">
        <v>535</v>
      </c>
      <c r="L8" s="265" t="s">
        <v>536</v>
      </c>
      <c r="M8" s="265" t="s">
        <v>537</v>
      </c>
      <c r="N8" s="265" t="s">
        <v>538</v>
      </c>
      <c r="O8" s="265" t="s">
        <v>539</v>
      </c>
      <c r="P8" s="265" t="s">
        <v>540</v>
      </c>
      <c r="Q8" s="265" t="s">
        <v>541</v>
      </c>
      <c r="R8" s="265" t="s">
        <v>542</v>
      </c>
      <c r="S8" s="265" t="s">
        <v>543</v>
      </c>
      <c r="T8" s="1897"/>
    </row>
    <row r="9" spans="1:22" ht="15">
      <c r="A9" s="267" t="s">
        <v>184</v>
      </c>
      <c r="B9" s="269">
        <v>332505</v>
      </c>
      <c r="C9" s="269">
        <v>1333643</v>
      </c>
      <c r="D9" s="269">
        <v>1686099</v>
      </c>
      <c r="E9" s="269">
        <v>1667361</v>
      </c>
      <c r="F9" s="269">
        <v>1588668</v>
      </c>
      <c r="G9" s="269">
        <v>1475955</v>
      </c>
      <c r="H9" s="269">
        <v>1354586</v>
      </c>
      <c r="I9" s="269">
        <v>1249445</v>
      </c>
      <c r="J9" s="269">
        <v>1148564</v>
      </c>
      <c r="K9" s="269">
        <v>1029261</v>
      </c>
      <c r="L9" s="269">
        <v>906723</v>
      </c>
      <c r="M9" s="269">
        <v>794899</v>
      </c>
      <c r="N9" s="269">
        <v>679880</v>
      </c>
      <c r="O9" s="269">
        <v>554533</v>
      </c>
      <c r="P9" s="269">
        <v>432109</v>
      </c>
      <c r="Q9" s="269">
        <v>322359</v>
      </c>
      <c r="R9" s="269">
        <v>223937</v>
      </c>
      <c r="S9" s="269">
        <v>242881</v>
      </c>
      <c r="T9" s="269">
        <v>17023408</v>
      </c>
    </row>
    <row r="10" spans="1:22" ht="15">
      <c r="A10" s="270" t="s">
        <v>10</v>
      </c>
      <c r="B10" s="272">
        <v>15850</v>
      </c>
      <c r="C10" s="272">
        <v>63763</v>
      </c>
      <c r="D10" s="272">
        <v>80205</v>
      </c>
      <c r="E10" s="272">
        <v>78676</v>
      </c>
      <c r="F10" s="272">
        <v>78490</v>
      </c>
      <c r="G10" s="272">
        <v>79208</v>
      </c>
      <c r="H10" s="272">
        <v>76096</v>
      </c>
      <c r="I10" s="272">
        <v>67934</v>
      </c>
      <c r="J10" s="272">
        <v>57941</v>
      </c>
      <c r="K10" s="272">
        <v>48667</v>
      </c>
      <c r="L10" s="272">
        <v>41674</v>
      </c>
      <c r="M10" s="272">
        <v>36673</v>
      </c>
      <c r="N10" s="272">
        <v>31955</v>
      </c>
      <c r="O10" s="272">
        <v>26858</v>
      </c>
      <c r="P10" s="272">
        <v>22004</v>
      </c>
      <c r="Q10" s="272">
        <v>17604</v>
      </c>
      <c r="R10" s="272">
        <v>13148</v>
      </c>
      <c r="S10" s="272">
        <v>16324</v>
      </c>
      <c r="T10" s="269">
        <f>SUM(B10:S10)</f>
        <v>853070</v>
      </c>
    </row>
    <row r="11" spans="1:22" ht="15">
      <c r="A11" s="270" t="s">
        <v>58</v>
      </c>
      <c r="B11" s="272">
        <v>4387</v>
      </c>
      <c r="C11" s="272">
        <v>18873</v>
      </c>
      <c r="D11" s="272">
        <v>24872</v>
      </c>
      <c r="E11" s="272">
        <v>23171</v>
      </c>
      <c r="F11" s="272">
        <v>20551</v>
      </c>
      <c r="G11" s="272">
        <v>16822</v>
      </c>
      <c r="H11" s="272">
        <v>13765</v>
      </c>
      <c r="I11" s="272">
        <v>12012</v>
      </c>
      <c r="J11" s="272">
        <v>10936</v>
      </c>
      <c r="K11" s="272">
        <v>10053</v>
      </c>
      <c r="L11" s="272">
        <v>9325</v>
      </c>
      <c r="M11" s="272">
        <v>8592</v>
      </c>
      <c r="N11" s="272">
        <v>7666</v>
      </c>
      <c r="O11" s="272">
        <v>6618</v>
      </c>
      <c r="P11" s="272">
        <v>5768</v>
      </c>
      <c r="Q11" s="272">
        <v>5051</v>
      </c>
      <c r="R11" s="272">
        <v>3951</v>
      </c>
      <c r="S11" s="272">
        <v>4358</v>
      </c>
      <c r="T11" s="269">
        <f t="shared" ref="T11:T34" si="0">SUM(B11:S11)</f>
        <v>206771</v>
      </c>
    </row>
    <row r="12" spans="1:22" ht="15">
      <c r="A12" s="270" t="s">
        <v>12</v>
      </c>
      <c r="B12" s="272">
        <v>5566</v>
      </c>
      <c r="C12" s="272">
        <v>23065</v>
      </c>
      <c r="D12" s="272">
        <v>29372</v>
      </c>
      <c r="E12" s="272">
        <v>28140</v>
      </c>
      <c r="F12" s="272">
        <v>26757</v>
      </c>
      <c r="G12" s="272">
        <v>25344</v>
      </c>
      <c r="H12" s="272">
        <v>22929</v>
      </c>
      <c r="I12" s="272">
        <v>19390</v>
      </c>
      <c r="J12" s="272">
        <v>15869</v>
      </c>
      <c r="K12" s="272">
        <v>13272</v>
      </c>
      <c r="L12" s="272">
        <v>11632</v>
      </c>
      <c r="M12" s="272">
        <v>10447</v>
      </c>
      <c r="N12" s="272">
        <v>9288</v>
      </c>
      <c r="O12" s="272">
        <v>8047</v>
      </c>
      <c r="P12" s="272">
        <v>6948</v>
      </c>
      <c r="Q12" s="272">
        <v>5951</v>
      </c>
      <c r="R12" s="272">
        <v>4644</v>
      </c>
      <c r="S12" s="272">
        <v>5575</v>
      </c>
      <c r="T12" s="269">
        <f t="shared" si="0"/>
        <v>272236</v>
      </c>
    </row>
    <row r="13" spans="1:22" ht="15">
      <c r="A13" s="270" t="s">
        <v>13</v>
      </c>
      <c r="B13" s="272">
        <v>3280</v>
      </c>
      <c r="C13" s="272">
        <v>13376</v>
      </c>
      <c r="D13" s="272">
        <v>17349</v>
      </c>
      <c r="E13" s="272">
        <v>17738</v>
      </c>
      <c r="F13" s="272">
        <v>17090</v>
      </c>
      <c r="G13" s="272">
        <v>15143</v>
      </c>
      <c r="H13" s="272">
        <v>13654</v>
      </c>
      <c r="I13" s="272">
        <v>13009</v>
      </c>
      <c r="J13" s="272">
        <v>12298</v>
      </c>
      <c r="K13" s="272">
        <v>11368</v>
      </c>
      <c r="L13" s="272">
        <v>10427</v>
      </c>
      <c r="M13" s="272">
        <v>9172</v>
      </c>
      <c r="N13" s="272">
        <v>7596</v>
      </c>
      <c r="O13" s="272">
        <v>6148</v>
      </c>
      <c r="P13" s="272">
        <v>5136</v>
      </c>
      <c r="Q13" s="272">
        <v>4312</v>
      </c>
      <c r="R13" s="272">
        <v>3310</v>
      </c>
      <c r="S13" s="272">
        <v>3730</v>
      </c>
      <c r="T13" s="269">
        <f t="shared" si="0"/>
        <v>184136</v>
      </c>
    </row>
    <row r="14" spans="1:22" ht="15">
      <c r="A14" s="270" t="s">
        <v>14</v>
      </c>
      <c r="B14" s="272">
        <v>10408</v>
      </c>
      <c r="C14" s="272">
        <v>41743</v>
      </c>
      <c r="D14" s="272">
        <v>52571</v>
      </c>
      <c r="E14" s="272">
        <v>50747</v>
      </c>
      <c r="F14" s="272">
        <v>46699</v>
      </c>
      <c r="G14" s="272">
        <v>41534</v>
      </c>
      <c r="H14" s="272">
        <v>36554</v>
      </c>
      <c r="I14" s="272">
        <v>32621</v>
      </c>
      <c r="J14" s="272">
        <v>29141</v>
      </c>
      <c r="K14" s="272">
        <v>25582</v>
      </c>
      <c r="L14" s="272">
        <v>22176</v>
      </c>
      <c r="M14" s="272">
        <v>19181</v>
      </c>
      <c r="N14" s="272">
        <v>16458</v>
      </c>
      <c r="O14" s="272">
        <v>13900</v>
      </c>
      <c r="P14" s="272">
        <v>11737</v>
      </c>
      <c r="Q14" s="272">
        <v>9774</v>
      </c>
      <c r="R14" s="272">
        <v>7467</v>
      </c>
      <c r="S14" s="272">
        <v>8135</v>
      </c>
      <c r="T14" s="269">
        <f t="shared" si="0"/>
        <v>476428</v>
      </c>
    </row>
    <row r="15" spans="1:22" ht="15">
      <c r="A15" s="273" t="s">
        <v>15</v>
      </c>
      <c r="B15" s="272">
        <v>9970</v>
      </c>
      <c r="C15" s="272">
        <v>40398</v>
      </c>
      <c r="D15" s="272">
        <v>52501</v>
      </c>
      <c r="E15" s="272">
        <v>52576</v>
      </c>
      <c r="F15" s="272">
        <v>50155</v>
      </c>
      <c r="G15" s="272">
        <v>46235</v>
      </c>
      <c r="H15" s="272">
        <v>40746</v>
      </c>
      <c r="I15" s="272">
        <v>35213</v>
      </c>
      <c r="J15" s="272">
        <v>30687</v>
      </c>
      <c r="K15" s="272">
        <v>27020</v>
      </c>
      <c r="L15" s="272">
        <v>24220</v>
      </c>
      <c r="M15" s="272">
        <v>21934</v>
      </c>
      <c r="N15" s="272">
        <v>19628</v>
      </c>
      <c r="O15" s="272">
        <v>17263</v>
      </c>
      <c r="P15" s="272">
        <v>14940</v>
      </c>
      <c r="Q15" s="272">
        <v>12419</v>
      </c>
      <c r="R15" s="272">
        <v>9355</v>
      </c>
      <c r="S15" s="272">
        <v>10157</v>
      </c>
      <c r="T15" s="269">
        <f t="shared" si="0"/>
        <v>515417</v>
      </c>
    </row>
    <row r="16" spans="1:22" ht="15">
      <c r="A16" s="273" t="s">
        <v>22</v>
      </c>
      <c r="B16" s="272">
        <v>12597</v>
      </c>
      <c r="C16" s="272">
        <v>50686</v>
      </c>
      <c r="D16" s="272">
        <v>65640</v>
      </c>
      <c r="E16" s="272">
        <v>66766</v>
      </c>
      <c r="F16" s="272">
        <v>64609</v>
      </c>
      <c r="G16" s="272">
        <v>60055</v>
      </c>
      <c r="H16" s="272">
        <v>55621</v>
      </c>
      <c r="I16" s="272">
        <v>52508</v>
      </c>
      <c r="J16" s="272">
        <v>48990</v>
      </c>
      <c r="K16" s="272">
        <v>44234</v>
      </c>
      <c r="L16" s="272">
        <v>39324</v>
      </c>
      <c r="M16" s="272">
        <v>34539</v>
      </c>
      <c r="N16" s="272">
        <v>29298</v>
      </c>
      <c r="O16" s="272">
        <v>23619</v>
      </c>
      <c r="P16" s="272">
        <v>18171</v>
      </c>
      <c r="Q16" s="272">
        <v>13291</v>
      </c>
      <c r="R16" s="272">
        <v>9000</v>
      </c>
      <c r="S16" s="272">
        <v>9597</v>
      </c>
      <c r="T16" s="269">
        <f t="shared" si="0"/>
        <v>698545</v>
      </c>
    </row>
    <row r="17" spans="1:20" ht="15">
      <c r="A17" s="273" t="s">
        <v>23</v>
      </c>
      <c r="B17" s="272">
        <v>13382</v>
      </c>
      <c r="C17" s="272">
        <v>54293</v>
      </c>
      <c r="D17" s="272">
        <v>69457</v>
      </c>
      <c r="E17" s="272">
        <v>67046</v>
      </c>
      <c r="F17" s="272">
        <v>59728</v>
      </c>
      <c r="G17" s="272">
        <v>49815</v>
      </c>
      <c r="H17" s="272">
        <v>42146</v>
      </c>
      <c r="I17" s="272">
        <v>37780</v>
      </c>
      <c r="J17" s="272">
        <v>34225</v>
      </c>
      <c r="K17" s="272">
        <v>29975</v>
      </c>
      <c r="L17" s="272">
        <v>26099</v>
      </c>
      <c r="M17" s="272">
        <v>22906</v>
      </c>
      <c r="N17" s="272">
        <v>19728</v>
      </c>
      <c r="O17" s="272">
        <v>16130</v>
      </c>
      <c r="P17" s="272">
        <v>12393</v>
      </c>
      <c r="Q17" s="272">
        <v>9010</v>
      </c>
      <c r="R17" s="272">
        <v>5991</v>
      </c>
      <c r="S17" s="272">
        <v>5488</v>
      </c>
      <c r="T17" s="269">
        <f t="shared" si="0"/>
        <v>575592</v>
      </c>
    </row>
    <row r="18" spans="1:20" ht="15">
      <c r="A18" s="270" t="s">
        <v>24</v>
      </c>
      <c r="B18" s="272">
        <v>79706</v>
      </c>
      <c r="C18" s="272">
        <v>318782</v>
      </c>
      <c r="D18" s="272">
        <v>403448</v>
      </c>
      <c r="E18" s="272">
        <v>401399</v>
      </c>
      <c r="F18" s="272">
        <v>385153</v>
      </c>
      <c r="G18" s="272">
        <v>363171</v>
      </c>
      <c r="H18" s="272">
        <v>339054</v>
      </c>
      <c r="I18" s="272">
        <v>319645</v>
      </c>
      <c r="J18" s="272">
        <v>301552</v>
      </c>
      <c r="K18" s="272">
        <v>275324</v>
      </c>
      <c r="L18" s="272">
        <v>244040</v>
      </c>
      <c r="M18" s="272">
        <v>214538</v>
      </c>
      <c r="N18" s="272">
        <v>183941</v>
      </c>
      <c r="O18" s="272">
        <v>148254</v>
      </c>
      <c r="P18" s="272">
        <v>110827</v>
      </c>
      <c r="Q18" s="272">
        <v>77056</v>
      </c>
      <c r="R18" s="272">
        <v>49727</v>
      </c>
      <c r="S18" s="272">
        <v>52276</v>
      </c>
      <c r="T18" s="269">
        <f t="shared" si="0"/>
        <v>4267893</v>
      </c>
    </row>
    <row r="19" spans="1:20" ht="15">
      <c r="A19" s="270" t="s">
        <v>16</v>
      </c>
      <c r="B19" s="272">
        <v>9027</v>
      </c>
      <c r="C19" s="272">
        <v>35853</v>
      </c>
      <c r="D19" s="272">
        <v>45097</v>
      </c>
      <c r="E19" s="272">
        <v>46506</v>
      </c>
      <c r="F19" s="272">
        <v>45426</v>
      </c>
      <c r="G19" s="272">
        <v>41100</v>
      </c>
      <c r="H19" s="272">
        <v>36372</v>
      </c>
      <c r="I19" s="272">
        <v>32741</v>
      </c>
      <c r="J19" s="272">
        <v>29565</v>
      </c>
      <c r="K19" s="272">
        <v>26468</v>
      </c>
      <c r="L19" s="272">
        <v>23831</v>
      </c>
      <c r="M19" s="272">
        <v>21181</v>
      </c>
      <c r="N19" s="272">
        <v>17978</v>
      </c>
      <c r="O19" s="272">
        <v>14760</v>
      </c>
      <c r="P19" s="272">
        <v>12213</v>
      </c>
      <c r="Q19" s="272">
        <v>9985</v>
      </c>
      <c r="R19" s="272">
        <v>7478</v>
      </c>
      <c r="S19" s="272">
        <v>8376</v>
      </c>
      <c r="T19" s="269">
        <f t="shared" si="0"/>
        <v>463957</v>
      </c>
    </row>
    <row r="20" spans="1:20" ht="15">
      <c r="A20" s="270" t="s">
        <v>17</v>
      </c>
      <c r="B20" s="272">
        <v>10031</v>
      </c>
      <c r="C20" s="272">
        <v>40073</v>
      </c>
      <c r="D20" s="272">
        <v>50437</v>
      </c>
      <c r="E20" s="272">
        <v>50910</v>
      </c>
      <c r="F20" s="272">
        <v>49682</v>
      </c>
      <c r="G20" s="272">
        <v>45534</v>
      </c>
      <c r="H20" s="272">
        <v>39721</v>
      </c>
      <c r="I20" s="272">
        <v>34630</v>
      </c>
      <c r="J20" s="272">
        <v>30518</v>
      </c>
      <c r="K20" s="272">
        <v>26781</v>
      </c>
      <c r="L20" s="272">
        <v>23982</v>
      </c>
      <c r="M20" s="272">
        <v>22086</v>
      </c>
      <c r="N20" s="272">
        <v>20132</v>
      </c>
      <c r="O20" s="272">
        <v>17648</v>
      </c>
      <c r="P20" s="272">
        <v>15012</v>
      </c>
      <c r="Q20" s="272">
        <v>12442</v>
      </c>
      <c r="R20" s="272">
        <v>9656</v>
      </c>
      <c r="S20" s="272">
        <v>11909</v>
      </c>
      <c r="T20" s="269">
        <f t="shared" si="0"/>
        <v>511184</v>
      </c>
    </row>
    <row r="21" spans="1:20" ht="15">
      <c r="A21" s="273" t="s">
        <v>25</v>
      </c>
      <c r="B21" s="272">
        <v>18982</v>
      </c>
      <c r="C21" s="272">
        <v>75617</v>
      </c>
      <c r="D21" s="272">
        <v>95529</v>
      </c>
      <c r="E21" s="272">
        <v>94818</v>
      </c>
      <c r="F21" s="272">
        <v>88357</v>
      </c>
      <c r="G21" s="272">
        <v>78095</v>
      </c>
      <c r="H21" s="272">
        <v>68314</v>
      </c>
      <c r="I21" s="272">
        <v>61934</v>
      </c>
      <c r="J21" s="272">
        <v>57725</v>
      </c>
      <c r="K21" s="272">
        <v>52974</v>
      </c>
      <c r="L21" s="272">
        <v>47262</v>
      </c>
      <c r="M21" s="272">
        <v>41022</v>
      </c>
      <c r="N21" s="272">
        <v>34385</v>
      </c>
      <c r="O21" s="272">
        <v>27558</v>
      </c>
      <c r="P21" s="272">
        <v>21092</v>
      </c>
      <c r="Q21" s="272">
        <v>15332</v>
      </c>
      <c r="R21" s="272">
        <v>10290</v>
      </c>
      <c r="S21" s="272">
        <v>10346</v>
      </c>
      <c r="T21" s="269">
        <f t="shared" si="0"/>
        <v>899632</v>
      </c>
    </row>
    <row r="22" spans="1:20" ht="15">
      <c r="A22" s="270" t="s">
        <v>26</v>
      </c>
      <c r="B22" s="272">
        <v>29177</v>
      </c>
      <c r="C22" s="272">
        <v>118381</v>
      </c>
      <c r="D22" s="272">
        <v>153672</v>
      </c>
      <c r="E22" s="272">
        <v>156193</v>
      </c>
      <c r="F22" s="272">
        <v>150589</v>
      </c>
      <c r="G22" s="272">
        <v>134261</v>
      </c>
      <c r="H22" s="272">
        <v>116295</v>
      </c>
      <c r="I22" s="272">
        <v>105311</v>
      </c>
      <c r="J22" s="272">
        <v>98434</v>
      </c>
      <c r="K22" s="272">
        <v>91505</v>
      </c>
      <c r="L22" s="272">
        <v>83349</v>
      </c>
      <c r="M22" s="272">
        <v>73529</v>
      </c>
      <c r="N22" s="272">
        <v>62603</v>
      </c>
      <c r="O22" s="272">
        <v>51401</v>
      </c>
      <c r="P22" s="272">
        <v>40152</v>
      </c>
      <c r="Q22" s="272">
        <v>29308</v>
      </c>
      <c r="R22" s="272">
        <v>20108</v>
      </c>
      <c r="S22" s="272">
        <v>22822</v>
      </c>
      <c r="T22" s="269">
        <f t="shared" si="0"/>
        <v>1537090</v>
      </c>
    </row>
    <row r="23" spans="1:20" ht="28.5">
      <c r="A23" s="273" t="s">
        <v>29</v>
      </c>
      <c r="B23" s="272">
        <v>4886</v>
      </c>
      <c r="C23" s="272">
        <v>19749</v>
      </c>
      <c r="D23" s="272">
        <v>24830</v>
      </c>
      <c r="E23" s="272">
        <v>23669</v>
      </c>
      <c r="F23" s="272">
        <v>20583</v>
      </c>
      <c r="G23" s="272">
        <v>17188</v>
      </c>
      <c r="H23" s="272">
        <v>14561</v>
      </c>
      <c r="I23" s="272">
        <v>12429</v>
      </c>
      <c r="J23" s="272">
        <v>10281</v>
      </c>
      <c r="K23" s="272">
        <v>8486</v>
      </c>
      <c r="L23" s="272">
        <v>7259</v>
      </c>
      <c r="M23" s="272">
        <v>6255</v>
      </c>
      <c r="N23" s="272">
        <v>5171</v>
      </c>
      <c r="O23" s="272">
        <v>4034</v>
      </c>
      <c r="P23" s="272">
        <v>3100</v>
      </c>
      <c r="Q23" s="272">
        <v>2378</v>
      </c>
      <c r="R23" s="272">
        <v>1659</v>
      </c>
      <c r="S23" s="272">
        <v>1510</v>
      </c>
      <c r="T23" s="269">
        <f t="shared" si="0"/>
        <v>188028</v>
      </c>
    </row>
    <row r="24" spans="1:20" ht="15">
      <c r="A24" s="273" t="s">
        <v>30</v>
      </c>
      <c r="B24" s="272">
        <v>3320</v>
      </c>
      <c r="C24" s="272">
        <v>12917</v>
      </c>
      <c r="D24" s="272">
        <v>15518</v>
      </c>
      <c r="E24" s="272">
        <v>15235</v>
      </c>
      <c r="F24" s="272">
        <v>13748</v>
      </c>
      <c r="G24" s="272">
        <v>11392</v>
      </c>
      <c r="H24" s="272">
        <v>9695</v>
      </c>
      <c r="I24" s="272">
        <v>8731</v>
      </c>
      <c r="J24" s="272">
        <v>7804</v>
      </c>
      <c r="K24" s="272">
        <v>6674</v>
      </c>
      <c r="L24" s="272">
        <v>5580</v>
      </c>
      <c r="M24" s="272">
        <v>4695</v>
      </c>
      <c r="N24" s="272">
        <v>3871</v>
      </c>
      <c r="O24" s="272">
        <v>3034</v>
      </c>
      <c r="P24" s="272">
        <v>2265</v>
      </c>
      <c r="Q24" s="272">
        <v>1680</v>
      </c>
      <c r="R24" s="272">
        <v>1134</v>
      </c>
      <c r="S24" s="272">
        <v>959</v>
      </c>
      <c r="T24" s="269">
        <f t="shared" si="0"/>
        <v>128252</v>
      </c>
    </row>
    <row r="25" spans="1:20" ht="15">
      <c r="A25" s="270" t="s">
        <v>31</v>
      </c>
      <c r="B25" s="272">
        <v>2618</v>
      </c>
      <c r="C25" s="272">
        <v>10286</v>
      </c>
      <c r="D25" s="272">
        <v>12484</v>
      </c>
      <c r="E25" s="272">
        <v>12175</v>
      </c>
      <c r="F25" s="272">
        <v>11473</v>
      </c>
      <c r="G25" s="272">
        <v>10258</v>
      </c>
      <c r="H25" s="272">
        <v>8995</v>
      </c>
      <c r="I25" s="272">
        <v>7838</v>
      </c>
      <c r="J25" s="272">
        <v>6754</v>
      </c>
      <c r="K25" s="272">
        <v>5744</v>
      </c>
      <c r="L25" s="272">
        <v>4781</v>
      </c>
      <c r="M25" s="272">
        <v>3914</v>
      </c>
      <c r="N25" s="272">
        <v>3198</v>
      </c>
      <c r="O25" s="272">
        <v>2561</v>
      </c>
      <c r="P25" s="272">
        <v>1969</v>
      </c>
      <c r="Q25" s="272">
        <v>1456</v>
      </c>
      <c r="R25" s="272">
        <v>957</v>
      </c>
      <c r="S25" s="272">
        <v>904</v>
      </c>
      <c r="T25" s="269">
        <f t="shared" si="0"/>
        <v>108365</v>
      </c>
    </row>
    <row r="26" spans="1:20" ht="15">
      <c r="A26" s="270" t="s">
        <v>18</v>
      </c>
      <c r="B26" s="272">
        <v>56493</v>
      </c>
      <c r="C26" s="272">
        <v>224323</v>
      </c>
      <c r="D26" s="272">
        <v>278326</v>
      </c>
      <c r="E26" s="272">
        <v>274079</v>
      </c>
      <c r="F26" s="272">
        <v>267003</v>
      </c>
      <c r="G26" s="272">
        <v>265850</v>
      </c>
      <c r="H26" s="272">
        <v>259526</v>
      </c>
      <c r="I26" s="272">
        <v>246530</v>
      </c>
      <c r="J26" s="272">
        <v>230619</v>
      </c>
      <c r="K26" s="272">
        <v>206776</v>
      </c>
      <c r="L26" s="272">
        <v>179226</v>
      </c>
      <c r="M26" s="272">
        <v>155867</v>
      </c>
      <c r="N26" s="272">
        <v>133172</v>
      </c>
      <c r="O26" s="272">
        <v>107799</v>
      </c>
      <c r="P26" s="272">
        <v>82827</v>
      </c>
      <c r="Q26" s="272">
        <v>60875</v>
      </c>
      <c r="R26" s="272">
        <v>41655</v>
      </c>
      <c r="S26" s="272">
        <v>45165</v>
      </c>
      <c r="T26" s="269">
        <f t="shared" si="0"/>
        <v>3116111</v>
      </c>
    </row>
    <row r="27" spans="1:20" ht="12.75" customHeight="1">
      <c r="A27" s="273" t="s">
        <v>19</v>
      </c>
      <c r="B27" s="272">
        <v>10207</v>
      </c>
      <c r="C27" s="272">
        <v>41045</v>
      </c>
      <c r="D27" s="272">
        <v>52063</v>
      </c>
      <c r="E27" s="272">
        <v>52000</v>
      </c>
      <c r="F27" s="272">
        <v>50842</v>
      </c>
      <c r="G27" s="272">
        <v>49079</v>
      </c>
      <c r="H27" s="272">
        <v>46966</v>
      </c>
      <c r="I27" s="272">
        <v>44238</v>
      </c>
      <c r="J27" s="272">
        <v>40474</v>
      </c>
      <c r="K27" s="272">
        <v>35976</v>
      </c>
      <c r="L27" s="272">
        <v>31706</v>
      </c>
      <c r="M27" s="272">
        <v>27979</v>
      </c>
      <c r="N27" s="272">
        <v>24122</v>
      </c>
      <c r="O27" s="272">
        <v>20124</v>
      </c>
      <c r="P27" s="272">
        <v>16518</v>
      </c>
      <c r="Q27" s="272">
        <v>13321</v>
      </c>
      <c r="R27" s="272">
        <v>9946</v>
      </c>
      <c r="S27" s="272">
        <v>10945</v>
      </c>
      <c r="T27" s="269">
        <f t="shared" si="0"/>
        <v>577551</v>
      </c>
    </row>
    <row r="28" spans="1:20" ht="28.5">
      <c r="A28" s="273" t="s">
        <v>32</v>
      </c>
      <c r="B28" s="272">
        <v>2840</v>
      </c>
      <c r="C28" s="272">
        <v>11656</v>
      </c>
      <c r="D28" s="272">
        <v>14493</v>
      </c>
      <c r="E28" s="272">
        <v>13349</v>
      </c>
      <c r="F28" s="272">
        <v>12021</v>
      </c>
      <c r="G28" s="272">
        <v>10423</v>
      </c>
      <c r="H28" s="272">
        <v>9094</v>
      </c>
      <c r="I28" s="272">
        <v>7937</v>
      </c>
      <c r="J28" s="272">
        <v>6656</v>
      </c>
      <c r="K28" s="272">
        <v>5542</v>
      </c>
      <c r="L28" s="272">
        <v>4823</v>
      </c>
      <c r="M28" s="272">
        <v>4216</v>
      </c>
      <c r="N28" s="272">
        <v>3518</v>
      </c>
      <c r="O28" s="272">
        <v>2786</v>
      </c>
      <c r="P28" s="272">
        <v>2154</v>
      </c>
      <c r="Q28" s="272">
        <v>1630</v>
      </c>
      <c r="R28" s="272">
        <v>1130</v>
      </c>
      <c r="S28" s="272">
        <v>1100</v>
      </c>
      <c r="T28" s="269">
        <f t="shared" si="0"/>
        <v>115368</v>
      </c>
    </row>
    <row r="29" spans="1:20" ht="15">
      <c r="A29" s="273" t="s">
        <v>36</v>
      </c>
      <c r="B29" s="272">
        <v>617</v>
      </c>
      <c r="C29" s="272">
        <v>2558</v>
      </c>
      <c r="D29" s="272">
        <v>3205</v>
      </c>
      <c r="E29" s="272">
        <v>2870</v>
      </c>
      <c r="F29" s="272">
        <v>2581</v>
      </c>
      <c r="G29" s="272">
        <v>2438</v>
      </c>
      <c r="H29" s="272">
        <v>2531</v>
      </c>
      <c r="I29" s="272">
        <v>2612</v>
      </c>
      <c r="J29" s="272">
        <v>2424</v>
      </c>
      <c r="K29" s="272">
        <v>2164</v>
      </c>
      <c r="L29" s="272">
        <v>1941</v>
      </c>
      <c r="M29" s="272">
        <v>1694</v>
      </c>
      <c r="N29" s="272">
        <v>1341</v>
      </c>
      <c r="O29" s="272">
        <v>966</v>
      </c>
      <c r="P29" s="272">
        <v>675</v>
      </c>
      <c r="Q29" s="272">
        <v>433</v>
      </c>
      <c r="R29" s="272">
        <v>275</v>
      </c>
      <c r="S29" s="272">
        <v>275</v>
      </c>
      <c r="T29" s="269">
        <f t="shared" si="0"/>
        <v>31600</v>
      </c>
    </row>
    <row r="30" spans="1:20" ht="15">
      <c r="A30" s="270" t="s">
        <v>33</v>
      </c>
      <c r="B30" s="272">
        <v>4920</v>
      </c>
      <c r="C30" s="272">
        <v>19834</v>
      </c>
      <c r="D30" s="272">
        <v>24769</v>
      </c>
      <c r="E30" s="272">
        <v>24045</v>
      </c>
      <c r="F30" s="272">
        <v>22261</v>
      </c>
      <c r="G30" s="272">
        <v>19797</v>
      </c>
      <c r="H30" s="272">
        <v>18005</v>
      </c>
      <c r="I30" s="272">
        <v>16707</v>
      </c>
      <c r="J30" s="272">
        <v>14910</v>
      </c>
      <c r="K30" s="272">
        <v>12754</v>
      </c>
      <c r="L30" s="272">
        <v>10811</v>
      </c>
      <c r="M30" s="272">
        <v>9074</v>
      </c>
      <c r="N30" s="272">
        <v>7226</v>
      </c>
      <c r="O30" s="272">
        <v>5362</v>
      </c>
      <c r="P30" s="272">
        <v>3854</v>
      </c>
      <c r="Q30" s="272">
        <v>2775</v>
      </c>
      <c r="R30" s="272">
        <v>1873</v>
      </c>
      <c r="S30" s="272">
        <v>1506</v>
      </c>
      <c r="T30" s="269">
        <f t="shared" si="0"/>
        <v>220483</v>
      </c>
    </row>
    <row r="31" spans="1:20" ht="15">
      <c r="A31" s="270" t="s">
        <v>34</v>
      </c>
      <c r="B31" s="272">
        <v>3952</v>
      </c>
      <c r="C31" s="272">
        <v>16387</v>
      </c>
      <c r="D31" s="272">
        <v>21720</v>
      </c>
      <c r="E31" s="272">
        <v>19021</v>
      </c>
      <c r="F31" s="272">
        <v>15569</v>
      </c>
      <c r="G31" s="272">
        <v>13329</v>
      </c>
      <c r="H31" s="272">
        <v>12012</v>
      </c>
      <c r="I31" s="272">
        <v>11118</v>
      </c>
      <c r="J31" s="272">
        <v>9851</v>
      </c>
      <c r="K31" s="272">
        <v>8362</v>
      </c>
      <c r="L31" s="272">
        <v>6961</v>
      </c>
      <c r="M31" s="272">
        <v>5697</v>
      </c>
      <c r="N31" s="272">
        <v>4452</v>
      </c>
      <c r="O31" s="272">
        <v>3264</v>
      </c>
      <c r="P31" s="272">
        <v>2277</v>
      </c>
      <c r="Q31" s="272">
        <v>1571</v>
      </c>
      <c r="R31" s="272">
        <v>1087</v>
      </c>
      <c r="S31" s="272">
        <v>890</v>
      </c>
      <c r="T31" s="269">
        <f t="shared" si="0"/>
        <v>157520</v>
      </c>
    </row>
    <row r="32" spans="1:20" ht="42.75">
      <c r="A32" s="273" t="s">
        <v>20</v>
      </c>
      <c r="B32" s="272">
        <v>10423</v>
      </c>
      <c r="C32" s="272">
        <v>40751</v>
      </c>
      <c r="D32" s="272">
        <v>50287</v>
      </c>
      <c r="E32" s="272">
        <v>51367</v>
      </c>
      <c r="F32" s="272">
        <v>48829</v>
      </c>
      <c r="G32" s="272">
        <v>43653</v>
      </c>
      <c r="H32" s="272">
        <v>39522</v>
      </c>
      <c r="I32" s="272">
        <v>37063</v>
      </c>
      <c r="J32" s="272">
        <v>33858</v>
      </c>
      <c r="K32" s="272">
        <v>29332</v>
      </c>
      <c r="L32" s="272">
        <v>25116</v>
      </c>
      <c r="M32" s="272">
        <v>21565</v>
      </c>
      <c r="N32" s="272">
        <v>18072</v>
      </c>
      <c r="O32" s="272">
        <v>14335</v>
      </c>
      <c r="P32" s="272">
        <v>10853</v>
      </c>
      <c r="Q32" s="272">
        <v>8000</v>
      </c>
      <c r="R32" s="272">
        <v>5498</v>
      </c>
      <c r="S32" s="272">
        <v>5296</v>
      </c>
      <c r="T32" s="269">
        <f t="shared" si="0"/>
        <v>493820</v>
      </c>
    </row>
    <row r="33" spans="1:22" ht="15">
      <c r="A33" s="273" t="s">
        <v>27</v>
      </c>
      <c r="B33" s="272">
        <v>8772</v>
      </c>
      <c r="C33" s="272">
        <v>34764</v>
      </c>
      <c r="D33" s="272">
        <v>42638</v>
      </c>
      <c r="E33" s="272">
        <v>39723</v>
      </c>
      <c r="F33" s="272">
        <v>35884</v>
      </c>
      <c r="G33" s="272">
        <v>32540</v>
      </c>
      <c r="H33" s="272">
        <v>29716</v>
      </c>
      <c r="I33" s="272">
        <v>27449</v>
      </c>
      <c r="J33" s="272">
        <v>25218</v>
      </c>
      <c r="K33" s="272">
        <v>22506</v>
      </c>
      <c r="L33" s="272">
        <v>19603</v>
      </c>
      <c r="M33" s="272">
        <v>16753</v>
      </c>
      <c r="N33" s="272">
        <v>13884</v>
      </c>
      <c r="O33" s="272">
        <v>11068</v>
      </c>
      <c r="P33" s="272">
        <v>8431</v>
      </c>
      <c r="Q33" s="272">
        <v>6101</v>
      </c>
      <c r="R33" s="272">
        <v>4188</v>
      </c>
      <c r="S33" s="272">
        <v>4864</v>
      </c>
      <c r="T33" s="269">
        <f t="shared" si="0"/>
        <v>384102</v>
      </c>
    </row>
    <row r="34" spans="1:22" ht="28.5">
      <c r="A34" s="273" t="s">
        <v>37</v>
      </c>
      <c r="B34" s="272">
        <v>985</v>
      </c>
      <c r="C34" s="272">
        <v>3867</v>
      </c>
      <c r="D34" s="272">
        <v>4655</v>
      </c>
      <c r="E34" s="272">
        <v>4506</v>
      </c>
      <c r="F34" s="272">
        <v>4338</v>
      </c>
      <c r="G34" s="272">
        <v>3785</v>
      </c>
      <c r="H34" s="272">
        <v>3043</v>
      </c>
      <c r="I34" s="272">
        <v>2545</v>
      </c>
      <c r="J34" s="272">
        <v>2299</v>
      </c>
      <c r="K34" s="272">
        <v>2095</v>
      </c>
      <c r="L34" s="272">
        <v>1857</v>
      </c>
      <c r="M34" s="272">
        <v>1588</v>
      </c>
      <c r="N34" s="272">
        <v>1316</v>
      </c>
      <c r="O34" s="272">
        <v>1047</v>
      </c>
      <c r="P34" s="272">
        <v>816</v>
      </c>
      <c r="Q34" s="272">
        <v>632</v>
      </c>
      <c r="R34" s="272">
        <v>447</v>
      </c>
      <c r="S34" s="272">
        <v>434</v>
      </c>
      <c r="T34" s="269">
        <f t="shared" si="0"/>
        <v>40255</v>
      </c>
    </row>
    <row r="35" spans="1:22">
      <c r="A35" s="274" t="s">
        <v>1293</v>
      </c>
    </row>
    <row r="37" spans="1:22" ht="15">
      <c r="A37" s="262" t="s">
        <v>521</v>
      </c>
    </row>
    <row r="38" spans="1:22" ht="15">
      <c r="A38" s="1895" t="s">
        <v>1305</v>
      </c>
      <c r="B38" s="1895"/>
      <c r="C38" s="1895"/>
      <c r="D38" s="1895"/>
      <c r="E38" s="1895"/>
      <c r="F38" s="1895"/>
      <c r="G38" s="1895"/>
      <c r="H38" s="1895"/>
      <c r="I38" s="1895"/>
      <c r="J38" s="1895"/>
      <c r="K38" s="1895"/>
      <c r="L38" s="1895"/>
      <c r="M38" s="1895"/>
      <c r="N38" s="1895"/>
      <c r="O38" s="1895"/>
      <c r="P38" s="1895"/>
      <c r="Q38" s="1895"/>
      <c r="R38" s="1895"/>
      <c r="S38" s="1895"/>
      <c r="T38" s="1895"/>
    </row>
    <row r="39" spans="1:22" ht="15">
      <c r="A39" s="1895" t="s">
        <v>1743</v>
      </c>
      <c r="B39" s="1895"/>
      <c r="C39" s="1895"/>
      <c r="D39" s="1895"/>
      <c r="E39" s="1895"/>
      <c r="F39" s="1895"/>
      <c r="G39" s="1895"/>
      <c r="H39" s="1895"/>
      <c r="I39" s="1895"/>
      <c r="J39" s="1895"/>
      <c r="K39" s="1895"/>
      <c r="L39" s="1895"/>
      <c r="M39" s="1895"/>
      <c r="N39" s="1895"/>
      <c r="O39" s="1895"/>
      <c r="P39" s="1895"/>
      <c r="Q39" s="1895"/>
      <c r="R39" s="1895"/>
      <c r="S39" s="1895"/>
      <c r="T39" s="1895"/>
    </row>
    <row r="40" spans="1:22">
      <c r="A40" s="1896" t="s">
        <v>466</v>
      </c>
      <c r="B40" s="1896"/>
      <c r="C40" s="1896"/>
      <c r="D40" s="1896"/>
      <c r="E40" s="1896"/>
      <c r="F40" s="1896"/>
      <c r="G40" s="1896"/>
      <c r="H40" s="1896"/>
      <c r="I40" s="1896"/>
      <c r="J40" s="1896"/>
      <c r="K40" s="1896"/>
      <c r="L40" s="1896"/>
      <c r="M40" s="1896"/>
      <c r="N40" s="1896"/>
      <c r="O40" s="1896"/>
      <c r="P40" s="1896"/>
      <c r="Q40" s="1896"/>
      <c r="R40" s="1896"/>
      <c r="S40" s="1896"/>
      <c r="T40" s="1896"/>
    </row>
    <row r="41" spans="1:22" ht="15">
      <c r="A41" s="1174"/>
      <c r="B41" s="1174"/>
      <c r="C41" s="1174"/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</row>
    <row r="42" spans="1:22" ht="15">
      <c r="A42" s="1897" t="s">
        <v>149</v>
      </c>
      <c r="B42" s="1899" t="s">
        <v>525</v>
      </c>
      <c r="C42" s="1899"/>
      <c r="D42" s="1899"/>
      <c r="E42" s="1899"/>
      <c r="F42" s="1899"/>
      <c r="G42" s="1899"/>
      <c r="H42" s="1899"/>
      <c r="I42" s="1899"/>
      <c r="J42" s="1899"/>
      <c r="K42" s="1899"/>
      <c r="L42" s="1899"/>
      <c r="M42" s="1899"/>
      <c r="N42" s="1899"/>
      <c r="O42" s="1899"/>
      <c r="P42" s="1899"/>
      <c r="Q42" s="1899"/>
      <c r="R42" s="1899"/>
      <c r="S42" s="1899"/>
      <c r="T42" s="1897" t="s">
        <v>45</v>
      </c>
      <c r="V42" s="1113" t="s">
        <v>675</v>
      </c>
    </row>
    <row r="43" spans="1:22" ht="15">
      <c r="A43" s="1897"/>
      <c r="B43" s="265" t="s">
        <v>526</v>
      </c>
      <c r="C43" s="264" t="s">
        <v>527</v>
      </c>
      <c r="D43" s="264" t="s">
        <v>528</v>
      </c>
      <c r="E43" s="264" t="s">
        <v>529</v>
      </c>
      <c r="F43" s="264" t="s">
        <v>530</v>
      </c>
      <c r="G43" s="264" t="s">
        <v>531</v>
      </c>
      <c r="H43" s="264" t="s">
        <v>532</v>
      </c>
      <c r="I43" s="264" t="s">
        <v>533</v>
      </c>
      <c r="J43" s="265" t="s">
        <v>534</v>
      </c>
      <c r="K43" s="265" t="s">
        <v>535</v>
      </c>
      <c r="L43" s="265" t="s">
        <v>536</v>
      </c>
      <c r="M43" s="265" t="s">
        <v>537</v>
      </c>
      <c r="N43" s="265" t="s">
        <v>538</v>
      </c>
      <c r="O43" s="265" t="s">
        <v>539</v>
      </c>
      <c r="P43" s="265" t="s">
        <v>540</v>
      </c>
      <c r="Q43" s="265" t="s">
        <v>541</v>
      </c>
      <c r="R43" s="265" t="s">
        <v>542</v>
      </c>
      <c r="S43" s="265" t="s">
        <v>543</v>
      </c>
      <c r="T43" s="1897"/>
    </row>
    <row r="44" spans="1:22" ht="15">
      <c r="A44" s="267" t="s">
        <v>184</v>
      </c>
      <c r="B44" s="269">
        <v>331773</v>
      </c>
      <c r="C44" s="269">
        <v>1330131</v>
      </c>
      <c r="D44" s="269">
        <v>1681685</v>
      </c>
      <c r="E44" s="269">
        <v>1676222</v>
      </c>
      <c r="F44" s="269">
        <v>1604530</v>
      </c>
      <c r="G44" s="269">
        <v>1496206</v>
      </c>
      <c r="H44" s="269">
        <v>1375773</v>
      </c>
      <c r="I44" s="269">
        <v>1268169</v>
      </c>
      <c r="J44" s="269">
        <v>1169326</v>
      </c>
      <c r="K44" s="269">
        <v>1053221</v>
      </c>
      <c r="L44" s="269">
        <v>928541</v>
      </c>
      <c r="M44" s="269">
        <v>814014</v>
      </c>
      <c r="N44" s="269">
        <v>699650</v>
      </c>
      <c r="O44" s="269">
        <v>574322</v>
      </c>
      <c r="P44" s="269">
        <v>448661</v>
      </c>
      <c r="Q44" s="269">
        <v>334530</v>
      </c>
      <c r="R44" s="269">
        <v>232203</v>
      </c>
      <c r="S44" s="269">
        <v>249029</v>
      </c>
      <c r="T44" s="269">
        <v>17267986</v>
      </c>
    </row>
    <row r="45" spans="1:22" ht="15">
      <c r="A45" s="270" t="s">
        <v>10</v>
      </c>
      <c r="B45" s="272">
        <v>15822</v>
      </c>
      <c r="C45" s="272">
        <v>63589</v>
      </c>
      <c r="D45" s="272">
        <v>80443</v>
      </c>
      <c r="E45" s="272">
        <v>78943</v>
      </c>
      <c r="F45" s="272">
        <v>78769</v>
      </c>
      <c r="G45" s="272">
        <v>79675</v>
      </c>
      <c r="H45" s="272">
        <v>77389</v>
      </c>
      <c r="I45" s="272">
        <v>69948</v>
      </c>
      <c r="J45" s="272">
        <v>60138</v>
      </c>
      <c r="K45" s="272">
        <v>50500</v>
      </c>
      <c r="L45" s="272">
        <v>42924</v>
      </c>
      <c r="M45" s="272">
        <v>37575</v>
      </c>
      <c r="N45" s="272">
        <v>32833</v>
      </c>
      <c r="O45" s="272">
        <v>27716</v>
      </c>
      <c r="P45" s="272">
        <v>22676</v>
      </c>
      <c r="Q45" s="272">
        <v>18100</v>
      </c>
      <c r="R45" s="272">
        <v>13544</v>
      </c>
      <c r="S45" s="272">
        <v>16655</v>
      </c>
      <c r="T45" s="269">
        <f>SUM(B45:S45)</f>
        <v>867239</v>
      </c>
    </row>
    <row r="46" spans="1:22" ht="15">
      <c r="A46" s="270" t="s">
        <v>58</v>
      </c>
      <c r="B46" s="272">
        <v>4338</v>
      </c>
      <c r="C46" s="272">
        <v>18644</v>
      </c>
      <c r="D46" s="272">
        <v>24709</v>
      </c>
      <c r="E46" s="272">
        <v>23493</v>
      </c>
      <c r="F46" s="272">
        <v>20737</v>
      </c>
      <c r="G46" s="272">
        <v>17080</v>
      </c>
      <c r="H46" s="272">
        <v>13983</v>
      </c>
      <c r="I46" s="272">
        <v>12187</v>
      </c>
      <c r="J46" s="272">
        <v>11067</v>
      </c>
      <c r="K46" s="272">
        <v>10160</v>
      </c>
      <c r="L46" s="272">
        <v>9406</v>
      </c>
      <c r="M46" s="272">
        <v>8694</v>
      </c>
      <c r="N46" s="272">
        <v>7801</v>
      </c>
      <c r="O46" s="272">
        <v>6747</v>
      </c>
      <c r="P46" s="272">
        <v>5821</v>
      </c>
      <c r="Q46" s="272">
        <v>5073</v>
      </c>
      <c r="R46" s="272">
        <v>4012</v>
      </c>
      <c r="S46" s="272">
        <v>4432</v>
      </c>
      <c r="T46" s="269">
        <f t="shared" ref="T46:T69" si="1">SUM(B46:S46)</f>
        <v>208384</v>
      </c>
    </row>
    <row r="47" spans="1:22" ht="15">
      <c r="A47" s="270" t="s">
        <v>12</v>
      </c>
      <c r="B47" s="272">
        <v>5558</v>
      </c>
      <c r="C47" s="272">
        <v>23054</v>
      </c>
      <c r="D47" s="272">
        <v>29445</v>
      </c>
      <c r="E47" s="272">
        <v>28442</v>
      </c>
      <c r="F47" s="272">
        <v>26920</v>
      </c>
      <c r="G47" s="272">
        <v>25593</v>
      </c>
      <c r="H47" s="272">
        <v>23525</v>
      </c>
      <c r="I47" s="272">
        <v>20208</v>
      </c>
      <c r="J47" s="272">
        <v>16570</v>
      </c>
      <c r="K47" s="272">
        <v>13717</v>
      </c>
      <c r="L47" s="272">
        <v>11892</v>
      </c>
      <c r="M47" s="272">
        <v>10636</v>
      </c>
      <c r="N47" s="272">
        <v>9480</v>
      </c>
      <c r="O47" s="272">
        <v>8222</v>
      </c>
      <c r="P47" s="272">
        <v>7058</v>
      </c>
      <c r="Q47" s="272">
        <v>6033</v>
      </c>
      <c r="R47" s="272">
        <v>4758</v>
      </c>
      <c r="S47" s="272">
        <v>5708</v>
      </c>
      <c r="T47" s="269">
        <f t="shared" si="1"/>
        <v>276819</v>
      </c>
    </row>
    <row r="48" spans="1:22" ht="15">
      <c r="A48" s="270" t="s">
        <v>13</v>
      </c>
      <c r="B48" s="272">
        <v>3258</v>
      </c>
      <c r="C48" s="272">
        <v>13283</v>
      </c>
      <c r="D48" s="272">
        <v>17190</v>
      </c>
      <c r="E48" s="272">
        <v>17666</v>
      </c>
      <c r="F48" s="272">
        <v>17082</v>
      </c>
      <c r="G48" s="272">
        <v>15277</v>
      </c>
      <c r="H48" s="272">
        <v>13777</v>
      </c>
      <c r="I48" s="272">
        <v>13123</v>
      </c>
      <c r="J48" s="272">
        <v>12446</v>
      </c>
      <c r="K48" s="272">
        <v>11509</v>
      </c>
      <c r="L48" s="272">
        <v>10571</v>
      </c>
      <c r="M48" s="272">
        <v>9391</v>
      </c>
      <c r="N48" s="272">
        <v>7844</v>
      </c>
      <c r="O48" s="272">
        <v>6330</v>
      </c>
      <c r="P48" s="272">
        <v>5227</v>
      </c>
      <c r="Q48" s="272">
        <v>4368</v>
      </c>
      <c r="R48" s="272">
        <v>3374</v>
      </c>
      <c r="S48" s="272">
        <v>3807</v>
      </c>
      <c r="T48" s="269">
        <f t="shared" si="1"/>
        <v>185523</v>
      </c>
    </row>
    <row r="49" spans="1:20" ht="15">
      <c r="A49" s="270" t="s">
        <v>14</v>
      </c>
      <c r="B49" s="272">
        <v>10355</v>
      </c>
      <c r="C49" s="272">
        <v>41550</v>
      </c>
      <c r="D49" s="272">
        <v>52396</v>
      </c>
      <c r="E49" s="272">
        <v>51224</v>
      </c>
      <c r="F49" s="272">
        <v>47221</v>
      </c>
      <c r="G49" s="272">
        <v>42103</v>
      </c>
      <c r="H49" s="272">
        <v>37189</v>
      </c>
      <c r="I49" s="272">
        <v>33238</v>
      </c>
      <c r="J49" s="272">
        <v>29768</v>
      </c>
      <c r="K49" s="272">
        <v>26207</v>
      </c>
      <c r="L49" s="272">
        <v>22728</v>
      </c>
      <c r="M49" s="272">
        <v>19634</v>
      </c>
      <c r="N49" s="272">
        <v>16864</v>
      </c>
      <c r="O49" s="272">
        <v>14244</v>
      </c>
      <c r="P49" s="272">
        <v>11959</v>
      </c>
      <c r="Q49" s="272">
        <v>9935</v>
      </c>
      <c r="R49" s="272">
        <v>7642</v>
      </c>
      <c r="S49" s="272">
        <v>8358</v>
      </c>
      <c r="T49" s="269">
        <f t="shared" si="1"/>
        <v>482615</v>
      </c>
    </row>
    <row r="50" spans="1:20" ht="15">
      <c r="A50" s="273" t="s">
        <v>15</v>
      </c>
      <c r="B50" s="272">
        <v>9863</v>
      </c>
      <c r="C50" s="272">
        <v>39945</v>
      </c>
      <c r="D50" s="272">
        <v>51898</v>
      </c>
      <c r="E50" s="272">
        <v>52668</v>
      </c>
      <c r="F50" s="272">
        <v>50351</v>
      </c>
      <c r="G50" s="272">
        <v>46575</v>
      </c>
      <c r="H50" s="272">
        <v>41390</v>
      </c>
      <c r="I50" s="272">
        <v>35999</v>
      </c>
      <c r="J50" s="272">
        <v>31399</v>
      </c>
      <c r="K50" s="272">
        <v>27587</v>
      </c>
      <c r="L50" s="272">
        <v>24605</v>
      </c>
      <c r="M50" s="272">
        <v>22254</v>
      </c>
      <c r="N50" s="272">
        <v>19943</v>
      </c>
      <c r="O50" s="272">
        <v>17547</v>
      </c>
      <c r="P50" s="272">
        <v>15173</v>
      </c>
      <c r="Q50" s="272">
        <v>12639</v>
      </c>
      <c r="R50" s="272">
        <v>9571</v>
      </c>
      <c r="S50" s="272">
        <v>10370</v>
      </c>
      <c r="T50" s="269">
        <f t="shared" si="1"/>
        <v>519777</v>
      </c>
    </row>
    <row r="51" spans="1:20" ht="15">
      <c r="A51" s="273" t="s">
        <v>22</v>
      </c>
      <c r="B51" s="272">
        <v>12526</v>
      </c>
      <c r="C51" s="272">
        <v>50312</v>
      </c>
      <c r="D51" s="272">
        <v>65149</v>
      </c>
      <c r="E51" s="272">
        <v>66825</v>
      </c>
      <c r="F51" s="272">
        <v>65077</v>
      </c>
      <c r="G51" s="272">
        <v>60725</v>
      </c>
      <c r="H51" s="272">
        <v>56312</v>
      </c>
      <c r="I51" s="272">
        <v>53132</v>
      </c>
      <c r="J51" s="272">
        <v>49820</v>
      </c>
      <c r="K51" s="272">
        <v>45198</v>
      </c>
      <c r="L51" s="272">
        <v>40193</v>
      </c>
      <c r="M51" s="272">
        <v>35363</v>
      </c>
      <c r="N51" s="272">
        <v>30187</v>
      </c>
      <c r="O51" s="272">
        <v>24491</v>
      </c>
      <c r="P51" s="272">
        <v>18889</v>
      </c>
      <c r="Q51" s="272">
        <v>13824</v>
      </c>
      <c r="R51" s="272">
        <v>9350</v>
      </c>
      <c r="S51" s="272">
        <v>9831</v>
      </c>
      <c r="T51" s="269">
        <f t="shared" si="1"/>
        <v>707204</v>
      </c>
    </row>
    <row r="52" spans="1:20" ht="15">
      <c r="A52" s="273" t="s">
        <v>23</v>
      </c>
      <c r="B52" s="272">
        <v>13293</v>
      </c>
      <c r="C52" s="272">
        <v>53902</v>
      </c>
      <c r="D52" s="272">
        <v>69021</v>
      </c>
      <c r="E52" s="272">
        <v>67713</v>
      </c>
      <c r="F52" s="272">
        <v>60700</v>
      </c>
      <c r="G52" s="272">
        <v>50906</v>
      </c>
      <c r="H52" s="272">
        <v>42968</v>
      </c>
      <c r="I52" s="272">
        <v>38336</v>
      </c>
      <c r="J52" s="272">
        <v>34876</v>
      </c>
      <c r="K52" s="272">
        <v>30714</v>
      </c>
      <c r="L52" s="272">
        <v>26670</v>
      </c>
      <c r="M52" s="272">
        <v>23364</v>
      </c>
      <c r="N52" s="272">
        <v>20207</v>
      </c>
      <c r="O52" s="272">
        <v>16658</v>
      </c>
      <c r="P52" s="272">
        <v>12854</v>
      </c>
      <c r="Q52" s="272">
        <v>9329</v>
      </c>
      <c r="R52" s="272">
        <v>6210</v>
      </c>
      <c r="S52" s="272">
        <v>5697</v>
      </c>
      <c r="T52" s="269">
        <f t="shared" si="1"/>
        <v>583418</v>
      </c>
    </row>
    <row r="53" spans="1:20" ht="15">
      <c r="A53" s="270" t="s">
        <v>24</v>
      </c>
      <c r="B53" s="272">
        <v>79602</v>
      </c>
      <c r="C53" s="272">
        <v>318136</v>
      </c>
      <c r="D53" s="272">
        <v>402279</v>
      </c>
      <c r="E53" s="272">
        <v>403511</v>
      </c>
      <c r="F53" s="272">
        <v>389308</v>
      </c>
      <c r="G53" s="272">
        <v>368231</v>
      </c>
      <c r="H53" s="272">
        <v>343584</v>
      </c>
      <c r="I53" s="272">
        <v>322653</v>
      </c>
      <c r="J53" s="272">
        <v>305275</v>
      </c>
      <c r="K53" s="272">
        <v>280857</v>
      </c>
      <c r="L53" s="272">
        <v>249642</v>
      </c>
      <c r="M53" s="272">
        <v>219401</v>
      </c>
      <c r="N53" s="272">
        <v>189132</v>
      </c>
      <c r="O53" s="272">
        <v>153971</v>
      </c>
      <c r="P53" s="272">
        <v>116039</v>
      </c>
      <c r="Q53" s="272">
        <v>80903</v>
      </c>
      <c r="R53" s="272">
        <v>51954</v>
      </c>
      <c r="S53" s="272">
        <v>53367</v>
      </c>
      <c r="T53" s="269">
        <f t="shared" si="1"/>
        <v>4327845</v>
      </c>
    </row>
    <row r="54" spans="1:20" ht="15">
      <c r="A54" s="270" t="s">
        <v>16</v>
      </c>
      <c r="B54" s="272">
        <v>8995</v>
      </c>
      <c r="C54" s="272">
        <v>35732</v>
      </c>
      <c r="D54" s="272">
        <v>44928</v>
      </c>
      <c r="E54" s="272">
        <v>46292</v>
      </c>
      <c r="F54" s="272">
        <v>45792</v>
      </c>
      <c r="G54" s="272">
        <v>41797</v>
      </c>
      <c r="H54" s="272">
        <v>37100</v>
      </c>
      <c r="I54" s="272">
        <v>33413</v>
      </c>
      <c r="J54" s="272">
        <v>30232</v>
      </c>
      <c r="K54" s="272">
        <v>27067</v>
      </c>
      <c r="L54" s="272">
        <v>24329</v>
      </c>
      <c r="M54" s="272">
        <v>21706</v>
      </c>
      <c r="N54" s="272">
        <v>18560</v>
      </c>
      <c r="O54" s="272">
        <v>15235</v>
      </c>
      <c r="P54" s="272">
        <v>12506</v>
      </c>
      <c r="Q54" s="272">
        <v>10201</v>
      </c>
      <c r="R54" s="272">
        <v>7677</v>
      </c>
      <c r="S54" s="272">
        <v>8567</v>
      </c>
      <c r="T54" s="269">
        <f t="shared" si="1"/>
        <v>470129</v>
      </c>
    </row>
    <row r="55" spans="1:20" ht="15">
      <c r="A55" s="270" t="s">
        <v>17</v>
      </c>
      <c r="B55" s="272">
        <v>9978</v>
      </c>
      <c r="C55" s="272">
        <v>39891</v>
      </c>
      <c r="D55" s="272">
        <v>50244</v>
      </c>
      <c r="E55" s="272">
        <v>50749</v>
      </c>
      <c r="F55" s="272">
        <v>49746</v>
      </c>
      <c r="G55" s="272">
        <v>45940</v>
      </c>
      <c r="H55" s="272">
        <v>40398</v>
      </c>
      <c r="I55" s="272">
        <v>35379</v>
      </c>
      <c r="J55" s="272">
        <v>31272</v>
      </c>
      <c r="K55" s="272">
        <v>27436</v>
      </c>
      <c r="L55" s="272">
        <v>24381</v>
      </c>
      <c r="M55" s="272">
        <v>22348</v>
      </c>
      <c r="N55" s="272">
        <v>20451</v>
      </c>
      <c r="O55" s="272">
        <v>18025</v>
      </c>
      <c r="P55" s="272">
        <v>15333</v>
      </c>
      <c r="Q55" s="272">
        <v>12676</v>
      </c>
      <c r="R55" s="272">
        <v>9847</v>
      </c>
      <c r="S55" s="272">
        <v>12137</v>
      </c>
      <c r="T55" s="269">
        <f t="shared" si="1"/>
        <v>516231</v>
      </c>
    </row>
    <row r="56" spans="1:20" ht="15">
      <c r="A56" s="273" t="s">
        <v>25</v>
      </c>
      <c r="B56" s="272">
        <v>18897</v>
      </c>
      <c r="C56" s="272">
        <v>75243</v>
      </c>
      <c r="D56" s="272">
        <v>94983</v>
      </c>
      <c r="E56" s="272">
        <v>95290</v>
      </c>
      <c r="F56" s="272">
        <v>89368</v>
      </c>
      <c r="G56" s="272">
        <v>79455</v>
      </c>
      <c r="H56" s="272">
        <v>69587</v>
      </c>
      <c r="I56" s="272">
        <v>62687</v>
      </c>
      <c r="J56" s="272">
        <v>58377</v>
      </c>
      <c r="K56" s="272">
        <v>53841</v>
      </c>
      <c r="L56" s="272">
        <v>48245</v>
      </c>
      <c r="M56" s="272">
        <v>42025</v>
      </c>
      <c r="N56" s="272">
        <v>35410</v>
      </c>
      <c r="O56" s="272">
        <v>28492</v>
      </c>
      <c r="P56" s="272">
        <v>21828</v>
      </c>
      <c r="Q56" s="272">
        <v>15847</v>
      </c>
      <c r="R56" s="272">
        <v>10622</v>
      </c>
      <c r="S56" s="272">
        <v>10573</v>
      </c>
      <c r="T56" s="269">
        <f t="shared" si="1"/>
        <v>910770</v>
      </c>
    </row>
    <row r="57" spans="1:20" ht="15">
      <c r="A57" s="270" t="s">
        <v>26</v>
      </c>
      <c r="B57" s="272">
        <v>28871</v>
      </c>
      <c r="C57" s="272">
        <v>117072</v>
      </c>
      <c r="D57" s="272">
        <v>151897</v>
      </c>
      <c r="E57" s="272">
        <v>155643</v>
      </c>
      <c r="F57" s="272">
        <v>150859</v>
      </c>
      <c r="G57" s="272">
        <v>136072</v>
      </c>
      <c r="H57" s="272">
        <v>118141</v>
      </c>
      <c r="I57" s="272">
        <v>106300</v>
      </c>
      <c r="J57" s="272">
        <v>99268</v>
      </c>
      <c r="K57" s="272">
        <v>92575</v>
      </c>
      <c r="L57" s="272">
        <v>84694</v>
      </c>
      <c r="M57" s="272">
        <v>75163</v>
      </c>
      <c r="N57" s="272">
        <v>64296</v>
      </c>
      <c r="O57" s="272">
        <v>52990</v>
      </c>
      <c r="P57" s="272">
        <v>41597</v>
      </c>
      <c r="Q57" s="272">
        <v>30433</v>
      </c>
      <c r="R57" s="272">
        <v>20746</v>
      </c>
      <c r="S57" s="272">
        <v>23179</v>
      </c>
      <c r="T57" s="269">
        <f t="shared" si="1"/>
        <v>1549796</v>
      </c>
    </row>
    <row r="58" spans="1:20" ht="28.5">
      <c r="A58" s="273" t="s">
        <v>29</v>
      </c>
      <c r="B58" s="272">
        <v>4865</v>
      </c>
      <c r="C58" s="272">
        <v>19688</v>
      </c>
      <c r="D58" s="272">
        <v>24826</v>
      </c>
      <c r="E58" s="272">
        <v>23997</v>
      </c>
      <c r="F58" s="272">
        <v>21129</v>
      </c>
      <c r="G58" s="272">
        <v>17722</v>
      </c>
      <c r="H58" s="272">
        <v>15061</v>
      </c>
      <c r="I58" s="272">
        <v>12915</v>
      </c>
      <c r="J58" s="272">
        <v>10745</v>
      </c>
      <c r="K58" s="272">
        <v>8826</v>
      </c>
      <c r="L58" s="272">
        <v>7491</v>
      </c>
      <c r="M58" s="272">
        <v>6459</v>
      </c>
      <c r="N58" s="272">
        <v>5387</v>
      </c>
      <c r="O58" s="272">
        <v>4215</v>
      </c>
      <c r="P58" s="272">
        <v>3214</v>
      </c>
      <c r="Q58" s="272">
        <v>2450</v>
      </c>
      <c r="R58" s="272">
        <v>1730</v>
      </c>
      <c r="S58" s="272">
        <v>1581</v>
      </c>
      <c r="T58" s="269">
        <f t="shared" si="1"/>
        <v>192301</v>
      </c>
    </row>
    <row r="59" spans="1:20" ht="15">
      <c r="A59" s="273" t="s">
        <v>30</v>
      </c>
      <c r="B59" s="272">
        <v>3341</v>
      </c>
      <c r="C59" s="272">
        <v>13014</v>
      </c>
      <c r="D59" s="272">
        <v>15645</v>
      </c>
      <c r="E59" s="272">
        <v>15291</v>
      </c>
      <c r="F59" s="272">
        <v>14047</v>
      </c>
      <c r="G59" s="272">
        <v>11711</v>
      </c>
      <c r="H59" s="272">
        <v>9933</v>
      </c>
      <c r="I59" s="272">
        <v>8925</v>
      </c>
      <c r="J59" s="272">
        <v>8011</v>
      </c>
      <c r="K59" s="272">
        <v>6904</v>
      </c>
      <c r="L59" s="272">
        <v>5779</v>
      </c>
      <c r="M59" s="272">
        <v>4851</v>
      </c>
      <c r="N59" s="272">
        <v>4018</v>
      </c>
      <c r="O59" s="272">
        <v>3174</v>
      </c>
      <c r="P59" s="272">
        <v>2370</v>
      </c>
      <c r="Q59" s="272">
        <v>1751</v>
      </c>
      <c r="R59" s="272">
        <v>1194</v>
      </c>
      <c r="S59" s="272">
        <v>1017</v>
      </c>
      <c r="T59" s="269">
        <f t="shared" si="1"/>
        <v>130976</v>
      </c>
    </row>
    <row r="60" spans="1:20" ht="15">
      <c r="A60" s="270" t="s">
        <v>31</v>
      </c>
      <c r="B60" s="272">
        <v>2639</v>
      </c>
      <c r="C60" s="272">
        <v>10376</v>
      </c>
      <c r="D60" s="272">
        <v>12623</v>
      </c>
      <c r="E60" s="272">
        <v>12286</v>
      </c>
      <c r="F60" s="272">
        <v>11736</v>
      </c>
      <c r="G60" s="272">
        <v>10580</v>
      </c>
      <c r="H60" s="272">
        <v>9318</v>
      </c>
      <c r="I60" s="272">
        <v>8132</v>
      </c>
      <c r="J60" s="272">
        <v>7009</v>
      </c>
      <c r="K60" s="272">
        <v>5967</v>
      </c>
      <c r="L60" s="272">
        <v>4982</v>
      </c>
      <c r="M60" s="272">
        <v>4083</v>
      </c>
      <c r="N60" s="272">
        <v>3332</v>
      </c>
      <c r="O60" s="272">
        <v>2677</v>
      </c>
      <c r="P60" s="272">
        <v>2060</v>
      </c>
      <c r="Q60" s="272">
        <v>1520</v>
      </c>
      <c r="R60" s="272">
        <v>1010</v>
      </c>
      <c r="S60" s="272">
        <v>940</v>
      </c>
      <c r="T60" s="269">
        <f t="shared" si="1"/>
        <v>111270</v>
      </c>
    </row>
    <row r="61" spans="1:20" ht="15">
      <c r="A61" s="270" t="s">
        <v>18</v>
      </c>
      <c r="B61" s="272">
        <v>56768</v>
      </c>
      <c r="C61" s="272">
        <v>225305</v>
      </c>
      <c r="D61" s="272">
        <v>278943</v>
      </c>
      <c r="E61" s="272">
        <v>276485</v>
      </c>
      <c r="F61" s="272">
        <v>270432</v>
      </c>
      <c r="G61" s="272">
        <v>268979</v>
      </c>
      <c r="H61" s="272">
        <v>263075</v>
      </c>
      <c r="I61" s="272">
        <v>249842</v>
      </c>
      <c r="J61" s="272">
        <v>234579</v>
      </c>
      <c r="K61" s="272">
        <v>212430</v>
      </c>
      <c r="L61" s="272">
        <v>184611</v>
      </c>
      <c r="M61" s="272">
        <v>160139</v>
      </c>
      <c r="N61" s="272">
        <v>137510</v>
      </c>
      <c r="O61" s="272">
        <v>112316</v>
      </c>
      <c r="P61" s="272">
        <v>86688</v>
      </c>
      <c r="Q61" s="272">
        <v>63759</v>
      </c>
      <c r="R61" s="272">
        <v>43639</v>
      </c>
      <c r="S61" s="272">
        <v>46700</v>
      </c>
      <c r="T61" s="269">
        <f t="shared" si="1"/>
        <v>3172200</v>
      </c>
    </row>
    <row r="62" spans="1:20" ht="15">
      <c r="A62" s="273" t="s">
        <v>19</v>
      </c>
      <c r="B62" s="272">
        <v>10159</v>
      </c>
      <c r="C62" s="272">
        <v>40863</v>
      </c>
      <c r="D62" s="272">
        <v>51917</v>
      </c>
      <c r="E62" s="272">
        <v>52080</v>
      </c>
      <c r="F62" s="272">
        <v>51053</v>
      </c>
      <c r="G62" s="272">
        <v>49279</v>
      </c>
      <c r="H62" s="272">
        <v>47271</v>
      </c>
      <c r="I62" s="272">
        <v>44803</v>
      </c>
      <c r="J62" s="272">
        <v>41264</v>
      </c>
      <c r="K62" s="272">
        <v>36839</v>
      </c>
      <c r="L62" s="272">
        <v>32438</v>
      </c>
      <c r="M62" s="272">
        <v>28605</v>
      </c>
      <c r="N62" s="272">
        <v>24771</v>
      </c>
      <c r="O62" s="272">
        <v>20729</v>
      </c>
      <c r="P62" s="272">
        <v>16974</v>
      </c>
      <c r="Q62" s="272">
        <v>13657</v>
      </c>
      <c r="R62" s="272">
        <v>10221</v>
      </c>
      <c r="S62" s="272">
        <v>11191</v>
      </c>
      <c r="T62" s="269">
        <f t="shared" si="1"/>
        <v>584114</v>
      </c>
    </row>
    <row r="63" spans="1:20" ht="28.5">
      <c r="A63" s="273" t="s">
        <v>32</v>
      </c>
      <c r="B63" s="272">
        <v>2839</v>
      </c>
      <c r="C63" s="272">
        <v>11670</v>
      </c>
      <c r="D63" s="272">
        <v>14640</v>
      </c>
      <c r="E63" s="272">
        <v>13556</v>
      </c>
      <c r="F63" s="272">
        <v>12202</v>
      </c>
      <c r="G63" s="272">
        <v>10656</v>
      </c>
      <c r="H63" s="272">
        <v>9358</v>
      </c>
      <c r="I63" s="272">
        <v>8226</v>
      </c>
      <c r="J63" s="272">
        <v>6954</v>
      </c>
      <c r="K63" s="272">
        <v>5750</v>
      </c>
      <c r="L63" s="272">
        <v>4952</v>
      </c>
      <c r="M63" s="272">
        <v>4341</v>
      </c>
      <c r="N63" s="272">
        <v>3642</v>
      </c>
      <c r="O63" s="272">
        <v>2891</v>
      </c>
      <c r="P63" s="272">
        <v>2229</v>
      </c>
      <c r="Q63" s="272">
        <v>1678</v>
      </c>
      <c r="R63" s="272">
        <v>1172</v>
      </c>
      <c r="S63" s="272">
        <v>1143</v>
      </c>
      <c r="T63" s="269">
        <f t="shared" si="1"/>
        <v>117899</v>
      </c>
    </row>
    <row r="64" spans="1:20" ht="15">
      <c r="A64" s="273" t="s">
        <v>36</v>
      </c>
      <c r="B64" s="272">
        <v>624</v>
      </c>
      <c r="C64" s="272">
        <v>2584</v>
      </c>
      <c r="D64" s="272">
        <v>3264</v>
      </c>
      <c r="E64" s="272">
        <v>2950</v>
      </c>
      <c r="F64" s="272">
        <v>2638</v>
      </c>
      <c r="G64" s="272">
        <v>2477</v>
      </c>
      <c r="H64" s="272">
        <v>2548</v>
      </c>
      <c r="I64" s="272">
        <v>2644</v>
      </c>
      <c r="J64" s="272">
        <v>2488</v>
      </c>
      <c r="K64" s="272">
        <v>2213</v>
      </c>
      <c r="L64" s="272">
        <v>1983</v>
      </c>
      <c r="M64" s="272">
        <v>1747</v>
      </c>
      <c r="N64" s="272">
        <v>1406</v>
      </c>
      <c r="O64" s="272">
        <v>1019</v>
      </c>
      <c r="P64" s="272">
        <v>707</v>
      </c>
      <c r="Q64" s="272">
        <v>452</v>
      </c>
      <c r="R64" s="272">
        <v>288</v>
      </c>
      <c r="S64" s="272">
        <v>288</v>
      </c>
      <c r="T64" s="269">
        <f t="shared" si="1"/>
        <v>32320</v>
      </c>
    </row>
    <row r="65" spans="1:20" ht="15">
      <c r="A65" s="270" t="s">
        <v>33</v>
      </c>
      <c r="B65" s="272">
        <v>4940</v>
      </c>
      <c r="C65" s="272">
        <v>19922</v>
      </c>
      <c r="D65" s="272">
        <v>24913</v>
      </c>
      <c r="E65" s="272">
        <v>24251</v>
      </c>
      <c r="F65" s="272">
        <v>22663</v>
      </c>
      <c r="G65" s="272">
        <v>20296</v>
      </c>
      <c r="H65" s="272">
        <v>18418</v>
      </c>
      <c r="I65" s="272">
        <v>17104</v>
      </c>
      <c r="J65" s="272">
        <v>15373</v>
      </c>
      <c r="K65" s="272">
        <v>13206</v>
      </c>
      <c r="L65" s="272">
        <v>11193</v>
      </c>
      <c r="M65" s="272">
        <v>9424</v>
      </c>
      <c r="N65" s="272">
        <v>7578</v>
      </c>
      <c r="O65" s="272">
        <v>5664</v>
      </c>
      <c r="P65" s="272">
        <v>4055</v>
      </c>
      <c r="Q65" s="272">
        <v>2897</v>
      </c>
      <c r="R65" s="272">
        <v>1968</v>
      </c>
      <c r="S65" s="272">
        <v>1616</v>
      </c>
      <c r="T65" s="269">
        <f t="shared" si="1"/>
        <v>225481</v>
      </c>
    </row>
    <row r="66" spans="1:20" ht="15">
      <c r="A66" s="270" t="s">
        <v>34</v>
      </c>
      <c r="B66" s="272">
        <v>3883</v>
      </c>
      <c r="C66" s="272">
        <v>16088</v>
      </c>
      <c r="D66" s="272">
        <v>21381</v>
      </c>
      <c r="E66" s="272">
        <v>19701</v>
      </c>
      <c r="F66" s="272">
        <v>15816</v>
      </c>
      <c r="G66" s="272">
        <v>13547</v>
      </c>
      <c r="H66" s="272">
        <v>12105</v>
      </c>
      <c r="I66" s="272">
        <v>11208</v>
      </c>
      <c r="J66" s="272">
        <v>10028</v>
      </c>
      <c r="K66" s="272">
        <v>8573</v>
      </c>
      <c r="L66" s="272">
        <v>7154</v>
      </c>
      <c r="M66" s="272">
        <v>5873</v>
      </c>
      <c r="N66" s="272">
        <v>4621</v>
      </c>
      <c r="O66" s="272">
        <v>3415</v>
      </c>
      <c r="P66" s="272">
        <v>2381</v>
      </c>
      <c r="Q66" s="272">
        <v>1626</v>
      </c>
      <c r="R66" s="272">
        <v>1126</v>
      </c>
      <c r="S66" s="272">
        <v>953</v>
      </c>
      <c r="T66" s="269">
        <f t="shared" si="1"/>
        <v>159479</v>
      </c>
    </row>
    <row r="67" spans="1:20" ht="42.75">
      <c r="A67" s="273" t="s">
        <v>20</v>
      </c>
      <c r="B67" s="272">
        <v>10430</v>
      </c>
      <c r="C67" s="272">
        <v>40793</v>
      </c>
      <c r="D67" s="272">
        <v>50288</v>
      </c>
      <c r="E67" s="272">
        <v>51355</v>
      </c>
      <c r="F67" s="272">
        <v>49525</v>
      </c>
      <c r="G67" s="272">
        <v>44445</v>
      </c>
      <c r="H67" s="272">
        <v>40148</v>
      </c>
      <c r="I67" s="272">
        <v>37677</v>
      </c>
      <c r="J67" s="272">
        <v>34744</v>
      </c>
      <c r="K67" s="272">
        <v>30296</v>
      </c>
      <c r="L67" s="272">
        <v>25876</v>
      </c>
      <c r="M67" s="272">
        <v>22209</v>
      </c>
      <c r="N67" s="272">
        <v>18727</v>
      </c>
      <c r="O67" s="272">
        <v>14969</v>
      </c>
      <c r="P67" s="272">
        <v>11361</v>
      </c>
      <c r="Q67" s="272">
        <v>8355</v>
      </c>
      <c r="R67" s="272">
        <v>5761</v>
      </c>
      <c r="S67" s="272">
        <v>5544</v>
      </c>
      <c r="T67" s="269">
        <f t="shared" si="1"/>
        <v>502503</v>
      </c>
    </row>
    <row r="68" spans="1:20" ht="15">
      <c r="A68" s="273" t="s">
        <v>27</v>
      </c>
      <c r="B68" s="272">
        <v>8834</v>
      </c>
      <c r="C68" s="272">
        <v>35001</v>
      </c>
      <c r="D68" s="272">
        <v>43017</v>
      </c>
      <c r="E68" s="272">
        <v>40576</v>
      </c>
      <c r="F68" s="272">
        <v>36676</v>
      </c>
      <c r="G68" s="272">
        <v>33225</v>
      </c>
      <c r="H68" s="272">
        <v>30340</v>
      </c>
      <c r="I68" s="272">
        <v>27954</v>
      </c>
      <c r="J68" s="272">
        <v>25768</v>
      </c>
      <c r="K68" s="272">
        <v>23114</v>
      </c>
      <c r="L68" s="272">
        <v>20198</v>
      </c>
      <c r="M68" s="272">
        <v>17308</v>
      </c>
      <c r="N68" s="272">
        <v>14426</v>
      </c>
      <c r="O68" s="272">
        <v>11563</v>
      </c>
      <c r="P68" s="272">
        <v>8849</v>
      </c>
      <c r="Q68" s="272">
        <v>6406</v>
      </c>
      <c r="R68" s="272">
        <v>4366</v>
      </c>
      <c r="S68" s="272">
        <v>4990</v>
      </c>
      <c r="T68" s="269">
        <f t="shared" si="1"/>
        <v>392611</v>
      </c>
    </row>
    <row r="69" spans="1:20" ht="28.5">
      <c r="A69" s="273" t="s">
        <v>37</v>
      </c>
      <c r="B69" s="272">
        <v>990</v>
      </c>
      <c r="C69" s="272">
        <v>3893</v>
      </c>
      <c r="D69" s="272">
        <v>4702</v>
      </c>
      <c r="E69" s="272">
        <v>4517</v>
      </c>
      <c r="F69" s="272">
        <v>4399</v>
      </c>
      <c r="G69" s="272">
        <v>3921</v>
      </c>
      <c r="H69" s="272">
        <v>3178</v>
      </c>
      <c r="I69" s="272">
        <v>2617</v>
      </c>
      <c r="J69" s="272">
        <v>2340</v>
      </c>
      <c r="K69" s="272">
        <v>2131</v>
      </c>
      <c r="L69" s="272">
        <v>1904</v>
      </c>
      <c r="M69" s="272">
        <v>1636</v>
      </c>
      <c r="N69" s="272">
        <v>1360</v>
      </c>
      <c r="O69" s="272">
        <v>1086</v>
      </c>
      <c r="P69" s="272">
        <v>843</v>
      </c>
      <c r="Q69" s="272">
        <v>651</v>
      </c>
      <c r="R69" s="272">
        <v>463</v>
      </c>
      <c r="S69" s="272">
        <v>451</v>
      </c>
      <c r="T69" s="269">
        <f t="shared" si="1"/>
        <v>41082</v>
      </c>
    </row>
    <row r="70" spans="1:20">
      <c r="A70" s="274" t="s">
        <v>1290</v>
      </c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10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opLeftCell="F1" zoomScale="85" zoomScaleNormal="85" workbookViewId="0">
      <selection activeCell="V7" sqref="V7"/>
    </sheetView>
  </sheetViews>
  <sheetFormatPr baseColWidth="10" defaultRowHeight="14.25"/>
  <cols>
    <col min="1" max="1" width="17.42578125" style="261" customWidth="1"/>
    <col min="2" max="2" width="10.28515625" style="261" bestFit="1" customWidth="1"/>
    <col min="3" max="4" width="13" style="261" bestFit="1" customWidth="1"/>
    <col min="5" max="7" width="12.140625" style="261" bestFit="1" customWidth="1"/>
    <col min="8" max="10" width="12.5703125" style="261" bestFit="1" customWidth="1"/>
    <col min="11" max="11" width="13" style="261" bestFit="1" customWidth="1"/>
    <col min="12" max="12" width="10.7109375" style="261" bestFit="1" customWidth="1"/>
    <col min="13" max="13" width="11.140625" style="261" bestFit="1" customWidth="1"/>
    <col min="14" max="14" width="10.5703125" style="261" bestFit="1" customWidth="1"/>
    <col min="15" max="15" width="10.7109375" style="261" bestFit="1" customWidth="1"/>
    <col min="16" max="19" width="11.140625" style="261" bestFit="1" customWidth="1"/>
    <col min="20" max="20" width="14" style="261" bestFit="1" customWidth="1"/>
    <col min="21" max="21" width="7.7109375" style="261" customWidth="1"/>
    <col min="22" max="22" width="10.140625" style="261" bestFit="1" customWidth="1"/>
    <col min="23" max="23" width="9.28515625" style="261" bestFit="1" customWidth="1"/>
    <col min="24" max="24" width="9" style="261" customWidth="1"/>
    <col min="25" max="25" width="8.5703125" style="261" customWidth="1"/>
    <col min="26" max="16384" width="11.42578125" style="261"/>
  </cols>
  <sheetData>
    <row r="1" spans="1:22" ht="6" customHeight="1"/>
    <row r="2" spans="1:22" ht="15">
      <c r="A2" s="262" t="s">
        <v>521</v>
      </c>
    </row>
    <row r="3" spans="1:22" ht="15">
      <c r="A3" s="1895" t="s">
        <v>1450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895"/>
      <c r="N3" s="1895"/>
      <c r="O3" s="1895"/>
      <c r="P3" s="1895"/>
      <c r="Q3" s="1895"/>
      <c r="R3" s="1895"/>
      <c r="S3" s="1895"/>
      <c r="T3" s="1895"/>
    </row>
    <row r="4" spans="1:22" ht="15">
      <c r="A4" s="1895" t="s">
        <v>1743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</row>
    <row r="5" spans="1:22">
      <c r="A5" s="1896" t="s">
        <v>466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</row>
    <row r="6" spans="1:22" ht="22.5" customHeight="1">
      <c r="A6" s="1174"/>
      <c r="B6" s="1174"/>
      <c r="C6" s="1174"/>
      <c r="D6" s="1174"/>
      <c r="E6" s="1174"/>
      <c r="F6" s="1174"/>
      <c r="G6" s="1174"/>
      <c r="H6" s="1174"/>
      <c r="I6" s="1174"/>
      <c r="J6" s="1174"/>
      <c r="K6" s="1174"/>
      <c r="L6" s="1174"/>
      <c r="M6" s="1174"/>
      <c r="N6" s="1174"/>
      <c r="O6" s="1174"/>
      <c r="P6" s="1174"/>
      <c r="Q6" s="1174"/>
      <c r="R6" s="1174"/>
      <c r="S6" s="1174"/>
      <c r="T6" s="1174"/>
    </row>
    <row r="7" spans="1:22" s="266" customFormat="1" ht="18.75" customHeight="1">
      <c r="A7" s="1897" t="s">
        <v>149</v>
      </c>
      <c r="B7" s="1899" t="s">
        <v>525</v>
      </c>
      <c r="C7" s="1899"/>
      <c r="D7" s="1899"/>
      <c r="E7" s="1899"/>
      <c r="F7" s="1899"/>
      <c r="G7" s="1899"/>
      <c r="H7" s="1899"/>
      <c r="I7" s="1899"/>
      <c r="J7" s="1899"/>
      <c r="K7" s="1899"/>
      <c r="L7" s="1899"/>
      <c r="M7" s="1899"/>
      <c r="N7" s="1899"/>
      <c r="O7" s="1899"/>
      <c r="P7" s="1899"/>
      <c r="Q7" s="1899"/>
      <c r="R7" s="1899"/>
      <c r="S7" s="1899"/>
      <c r="T7" s="1897" t="s">
        <v>45</v>
      </c>
      <c r="V7" s="1113" t="s">
        <v>675</v>
      </c>
    </row>
    <row r="8" spans="1:22" ht="18" customHeight="1">
      <c r="A8" s="1897"/>
      <c r="B8" s="265" t="s">
        <v>526</v>
      </c>
      <c r="C8" s="264" t="s">
        <v>527</v>
      </c>
      <c r="D8" s="264" t="s">
        <v>528</v>
      </c>
      <c r="E8" s="264" t="s">
        <v>529</v>
      </c>
      <c r="F8" s="264" t="s">
        <v>530</v>
      </c>
      <c r="G8" s="264" t="s">
        <v>531</v>
      </c>
      <c r="H8" s="264" t="s">
        <v>532</v>
      </c>
      <c r="I8" s="264" t="s">
        <v>533</v>
      </c>
      <c r="J8" s="265" t="s">
        <v>534</v>
      </c>
      <c r="K8" s="265" t="s">
        <v>535</v>
      </c>
      <c r="L8" s="265" t="s">
        <v>536</v>
      </c>
      <c r="M8" s="265" t="s">
        <v>537</v>
      </c>
      <c r="N8" s="265" t="s">
        <v>538</v>
      </c>
      <c r="O8" s="265" t="s">
        <v>539</v>
      </c>
      <c r="P8" s="265" t="s">
        <v>540</v>
      </c>
      <c r="Q8" s="265" t="s">
        <v>541</v>
      </c>
      <c r="R8" s="265" t="s">
        <v>542</v>
      </c>
      <c r="S8" s="265" t="s">
        <v>543</v>
      </c>
      <c r="T8" s="1897"/>
    </row>
    <row r="9" spans="1:22" ht="15">
      <c r="A9" s="267" t="s">
        <v>184</v>
      </c>
      <c r="B9" s="269">
        <v>331139</v>
      </c>
      <c r="C9" s="269">
        <v>1326976</v>
      </c>
      <c r="D9" s="269">
        <v>1676535</v>
      </c>
      <c r="E9" s="269">
        <v>1682311</v>
      </c>
      <c r="F9" s="269">
        <v>1619198</v>
      </c>
      <c r="G9" s="269">
        <v>1515761</v>
      </c>
      <c r="H9" s="269">
        <v>1397212</v>
      </c>
      <c r="I9" s="269">
        <v>1287159</v>
      </c>
      <c r="J9" s="269">
        <v>1189296</v>
      </c>
      <c r="K9" s="269">
        <v>1076995</v>
      </c>
      <c r="L9" s="269">
        <v>951067</v>
      </c>
      <c r="M9" s="269">
        <v>833293</v>
      </c>
      <c r="N9" s="269">
        <v>719133</v>
      </c>
      <c r="O9" s="269">
        <v>594271</v>
      </c>
      <c r="P9" s="269">
        <v>465854</v>
      </c>
      <c r="Q9" s="269">
        <v>347342</v>
      </c>
      <c r="R9" s="269">
        <v>240977</v>
      </c>
      <c r="S9" s="269">
        <v>256124</v>
      </c>
      <c r="T9" s="269">
        <v>17510643</v>
      </c>
    </row>
    <row r="10" spans="1:22" ht="15">
      <c r="A10" s="270" t="s">
        <v>10</v>
      </c>
      <c r="B10" s="272">
        <v>15800</v>
      </c>
      <c r="C10" s="272">
        <v>63446</v>
      </c>
      <c r="D10" s="272">
        <v>80520</v>
      </c>
      <c r="E10" s="272">
        <v>79255</v>
      </c>
      <c r="F10" s="272">
        <v>79071</v>
      </c>
      <c r="G10" s="272">
        <v>80034</v>
      </c>
      <c r="H10" s="272">
        <v>78511</v>
      </c>
      <c r="I10" s="272">
        <v>71863</v>
      </c>
      <c r="J10" s="272">
        <v>62346</v>
      </c>
      <c r="K10" s="272">
        <v>52451</v>
      </c>
      <c r="L10" s="272">
        <v>44289</v>
      </c>
      <c r="M10" s="272">
        <v>38514</v>
      </c>
      <c r="N10" s="272">
        <v>33703</v>
      </c>
      <c r="O10" s="272">
        <v>28590</v>
      </c>
      <c r="P10" s="272">
        <v>23386</v>
      </c>
      <c r="Q10" s="272">
        <v>18619</v>
      </c>
      <c r="R10" s="272">
        <v>13953</v>
      </c>
      <c r="S10" s="272">
        <v>17043</v>
      </c>
      <c r="T10" s="269">
        <f>SUM(B10:S10)</f>
        <v>881394</v>
      </c>
    </row>
    <row r="11" spans="1:22" ht="15">
      <c r="A11" s="270" t="s">
        <v>58</v>
      </c>
      <c r="B11" s="272">
        <v>4292</v>
      </c>
      <c r="C11" s="272">
        <v>18425</v>
      </c>
      <c r="D11" s="272">
        <v>24452</v>
      </c>
      <c r="E11" s="272">
        <v>23800</v>
      </c>
      <c r="F11" s="272">
        <v>20923</v>
      </c>
      <c r="G11" s="272">
        <v>17333</v>
      </c>
      <c r="H11" s="272">
        <v>14198</v>
      </c>
      <c r="I11" s="272">
        <v>12373</v>
      </c>
      <c r="J11" s="272">
        <v>11205</v>
      </c>
      <c r="K11" s="272">
        <v>10272</v>
      </c>
      <c r="L11" s="272">
        <v>9489</v>
      </c>
      <c r="M11" s="272">
        <v>8788</v>
      </c>
      <c r="N11" s="272">
        <v>7933</v>
      </c>
      <c r="O11" s="272">
        <v>6882</v>
      </c>
      <c r="P11" s="272">
        <v>5888</v>
      </c>
      <c r="Q11" s="272">
        <v>5096</v>
      </c>
      <c r="R11" s="272">
        <v>4066</v>
      </c>
      <c r="S11" s="272">
        <v>4518</v>
      </c>
      <c r="T11" s="269">
        <f t="shared" ref="T11:T34" si="0">SUM(B11:S11)</f>
        <v>209933</v>
      </c>
    </row>
    <row r="12" spans="1:22" ht="15">
      <c r="A12" s="270" t="s">
        <v>12</v>
      </c>
      <c r="B12" s="272">
        <v>5551</v>
      </c>
      <c r="C12" s="272">
        <v>23032</v>
      </c>
      <c r="D12" s="272">
        <v>29485</v>
      </c>
      <c r="E12" s="272">
        <v>28736</v>
      </c>
      <c r="F12" s="272">
        <v>27102</v>
      </c>
      <c r="G12" s="272">
        <v>25791</v>
      </c>
      <c r="H12" s="272">
        <v>24049</v>
      </c>
      <c r="I12" s="272">
        <v>21022</v>
      </c>
      <c r="J12" s="272">
        <v>17315</v>
      </c>
      <c r="K12" s="272">
        <v>14217</v>
      </c>
      <c r="L12" s="272">
        <v>12179</v>
      </c>
      <c r="M12" s="272">
        <v>10830</v>
      </c>
      <c r="N12" s="272">
        <v>9672</v>
      </c>
      <c r="O12" s="272">
        <v>8405</v>
      </c>
      <c r="P12" s="272">
        <v>7181</v>
      </c>
      <c r="Q12" s="272">
        <v>6114</v>
      </c>
      <c r="R12" s="272">
        <v>4862</v>
      </c>
      <c r="S12" s="272">
        <v>5853</v>
      </c>
      <c r="T12" s="269">
        <f t="shared" si="0"/>
        <v>281396</v>
      </c>
    </row>
    <row r="13" spans="1:22" ht="15">
      <c r="A13" s="270" t="s">
        <v>13</v>
      </c>
      <c r="B13" s="272">
        <v>3236</v>
      </c>
      <c r="C13" s="272">
        <v>13192</v>
      </c>
      <c r="D13" s="272">
        <v>17044</v>
      </c>
      <c r="E13" s="272">
        <v>17574</v>
      </c>
      <c r="F13" s="272">
        <v>17041</v>
      </c>
      <c r="G13" s="272">
        <v>15396</v>
      </c>
      <c r="H13" s="272">
        <v>13905</v>
      </c>
      <c r="I13" s="272">
        <v>13235</v>
      </c>
      <c r="J13" s="272">
        <v>12588</v>
      </c>
      <c r="K13" s="272">
        <v>11656</v>
      </c>
      <c r="L13" s="272">
        <v>10707</v>
      </c>
      <c r="M13" s="272">
        <v>9594</v>
      </c>
      <c r="N13" s="272">
        <v>8092</v>
      </c>
      <c r="O13" s="272">
        <v>6529</v>
      </c>
      <c r="P13" s="272">
        <v>5331</v>
      </c>
      <c r="Q13" s="272">
        <v>4424</v>
      </c>
      <c r="R13" s="272">
        <v>3435</v>
      </c>
      <c r="S13" s="272">
        <v>3890</v>
      </c>
      <c r="T13" s="269">
        <f t="shared" si="0"/>
        <v>186869</v>
      </c>
    </row>
    <row r="14" spans="1:22" ht="15">
      <c r="A14" s="270" t="s">
        <v>14</v>
      </c>
      <c r="B14" s="272">
        <v>10304</v>
      </c>
      <c r="C14" s="272">
        <v>41358</v>
      </c>
      <c r="D14" s="272">
        <v>52174</v>
      </c>
      <c r="E14" s="272">
        <v>51614</v>
      </c>
      <c r="F14" s="272">
        <v>47705</v>
      </c>
      <c r="G14" s="272">
        <v>42660</v>
      </c>
      <c r="H14" s="272">
        <v>37826</v>
      </c>
      <c r="I14" s="272">
        <v>33851</v>
      </c>
      <c r="J14" s="272">
        <v>30388</v>
      </c>
      <c r="K14" s="272">
        <v>26840</v>
      </c>
      <c r="L14" s="272">
        <v>23300</v>
      </c>
      <c r="M14" s="272">
        <v>20099</v>
      </c>
      <c r="N14" s="272">
        <v>17277</v>
      </c>
      <c r="O14" s="272">
        <v>14606</v>
      </c>
      <c r="P14" s="272">
        <v>12206</v>
      </c>
      <c r="Q14" s="272">
        <v>10100</v>
      </c>
      <c r="R14" s="272">
        <v>7812</v>
      </c>
      <c r="S14" s="272">
        <v>8596</v>
      </c>
      <c r="T14" s="269">
        <f t="shared" si="0"/>
        <v>488716</v>
      </c>
    </row>
    <row r="15" spans="1:22" ht="15">
      <c r="A15" s="273" t="s">
        <v>15</v>
      </c>
      <c r="B15" s="272">
        <v>9762</v>
      </c>
      <c r="C15" s="272">
        <v>39510</v>
      </c>
      <c r="D15" s="272">
        <v>51258</v>
      </c>
      <c r="E15" s="272">
        <v>52654</v>
      </c>
      <c r="F15" s="272">
        <v>50526</v>
      </c>
      <c r="G15" s="272">
        <v>46858</v>
      </c>
      <c r="H15" s="272">
        <v>41976</v>
      </c>
      <c r="I15" s="272">
        <v>36771</v>
      </c>
      <c r="J15" s="272">
        <v>32127</v>
      </c>
      <c r="K15" s="272">
        <v>28192</v>
      </c>
      <c r="L15" s="272">
        <v>25020</v>
      </c>
      <c r="M15" s="272">
        <v>22575</v>
      </c>
      <c r="N15" s="272">
        <v>20260</v>
      </c>
      <c r="O15" s="272">
        <v>17841</v>
      </c>
      <c r="P15" s="272">
        <v>15412</v>
      </c>
      <c r="Q15" s="272">
        <v>12857</v>
      </c>
      <c r="R15" s="272">
        <v>9787</v>
      </c>
      <c r="S15" s="272">
        <v>10618</v>
      </c>
      <c r="T15" s="269">
        <f t="shared" si="0"/>
        <v>524004</v>
      </c>
    </row>
    <row r="16" spans="1:22" ht="15">
      <c r="A16" s="273" t="s">
        <v>22</v>
      </c>
      <c r="B16" s="272">
        <v>12464</v>
      </c>
      <c r="C16" s="272">
        <v>49980</v>
      </c>
      <c r="D16" s="272">
        <v>64564</v>
      </c>
      <c r="E16" s="272">
        <v>66818</v>
      </c>
      <c r="F16" s="272">
        <v>65473</v>
      </c>
      <c r="G16" s="272">
        <v>61373</v>
      </c>
      <c r="H16" s="272">
        <v>57022</v>
      </c>
      <c r="I16" s="272">
        <v>53742</v>
      </c>
      <c r="J16" s="272">
        <v>50605</v>
      </c>
      <c r="K16" s="272">
        <v>46160</v>
      </c>
      <c r="L16" s="272">
        <v>41081</v>
      </c>
      <c r="M16" s="272">
        <v>36181</v>
      </c>
      <c r="N16" s="272">
        <v>31062</v>
      </c>
      <c r="O16" s="272">
        <v>25374</v>
      </c>
      <c r="P16" s="272">
        <v>19633</v>
      </c>
      <c r="Q16" s="272">
        <v>14384</v>
      </c>
      <c r="R16" s="272">
        <v>9727</v>
      </c>
      <c r="S16" s="272">
        <v>10108</v>
      </c>
      <c r="T16" s="269">
        <f t="shared" si="0"/>
        <v>715751</v>
      </c>
    </row>
    <row r="17" spans="1:20" ht="15">
      <c r="A17" s="273" t="s">
        <v>23</v>
      </c>
      <c r="B17" s="272">
        <v>13211</v>
      </c>
      <c r="C17" s="272">
        <v>53529</v>
      </c>
      <c r="D17" s="272">
        <v>68484</v>
      </c>
      <c r="E17" s="272">
        <v>68217</v>
      </c>
      <c r="F17" s="272">
        <v>61592</v>
      </c>
      <c r="G17" s="272">
        <v>52009</v>
      </c>
      <c r="H17" s="272">
        <v>43843</v>
      </c>
      <c r="I17" s="272">
        <v>38917</v>
      </c>
      <c r="J17" s="272">
        <v>35491</v>
      </c>
      <c r="K17" s="272">
        <v>31465</v>
      </c>
      <c r="L17" s="272">
        <v>27277</v>
      </c>
      <c r="M17" s="272">
        <v>23828</v>
      </c>
      <c r="N17" s="272">
        <v>20676</v>
      </c>
      <c r="O17" s="272">
        <v>17179</v>
      </c>
      <c r="P17" s="272">
        <v>13333</v>
      </c>
      <c r="Q17" s="272">
        <v>9665</v>
      </c>
      <c r="R17" s="272">
        <v>6440</v>
      </c>
      <c r="S17" s="272">
        <v>5927</v>
      </c>
      <c r="T17" s="269">
        <f t="shared" si="0"/>
        <v>591083</v>
      </c>
    </row>
    <row r="18" spans="1:20" ht="15">
      <c r="A18" s="270" t="s">
        <v>24</v>
      </c>
      <c r="B18" s="272">
        <v>79528</v>
      </c>
      <c r="C18" s="272">
        <v>317607</v>
      </c>
      <c r="D18" s="272">
        <v>401063</v>
      </c>
      <c r="E18" s="272">
        <v>404765</v>
      </c>
      <c r="F18" s="272">
        <v>393198</v>
      </c>
      <c r="G18" s="272">
        <v>373271</v>
      </c>
      <c r="H18" s="272">
        <v>348362</v>
      </c>
      <c r="I18" s="272">
        <v>325838</v>
      </c>
      <c r="J18" s="272">
        <v>308666</v>
      </c>
      <c r="K18" s="272">
        <v>286129</v>
      </c>
      <c r="L18" s="272">
        <v>255367</v>
      </c>
      <c r="M18" s="272">
        <v>224339</v>
      </c>
      <c r="N18" s="272">
        <v>194176</v>
      </c>
      <c r="O18" s="272">
        <v>159616</v>
      </c>
      <c r="P18" s="272">
        <v>121380</v>
      </c>
      <c r="Q18" s="272">
        <v>84984</v>
      </c>
      <c r="R18" s="272">
        <v>54421</v>
      </c>
      <c r="S18" s="272">
        <v>54724</v>
      </c>
      <c r="T18" s="269">
        <f t="shared" si="0"/>
        <v>4387434</v>
      </c>
    </row>
    <row r="19" spans="1:20" ht="15">
      <c r="A19" s="270" t="s">
        <v>16</v>
      </c>
      <c r="B19" s="272">
        <v>8963</v>
      </c>
      <c r="C19" s="272">
        <v>35615</v>
      </c>
      <c r="D19" s="272">
        <v>44771</v>
      </c>
      <c r="E19" s="272">
        <v>46040</v>
      </c>
      <c r="F19" s="272">
        <v>46040</v>
      </c>
      <c r="G19" s="272">
        <v>42447</v>
      </c>
      <c r="H19" s="272">
        <v>37842</v>
      </c>
      <c r="I19" s="272">
        <v>34089</v>
      </c>
      <c r="J19" s="272">
        <v>30899</v>
      </c>
      <c r="K19" s="272">
        <v>27694</v>
      </c>
      <c r="L19" s="272">
        <v>24840</v>
      </c>
      <c r="M19" s="272">
        <v>22216</v>
      </c>
      <c r="N19" s="272">
        <v>19144</v>
      </c>
      <c r="O19" s="272">
        <v>15742</v>
      </c>
      <c r="P19" s="272">
        <v>12829</v>
      </c>
      <c r="Q19" s="272">
        <v>10424</v>
      </c>
      <c r="R19" s="272">
        <v>7877</v>
      </c>
      <c r="S19" s="272">
        <v>8785</v>
      </c>
      <c r="T19" s="269">
        <f t="shared" si="0"/>
        <v>476257</v>
      </c>
    </row>
    <row r="20" spans="1:20" ht="15">
      <c r="A20" s="270" t="s">
        <v>17</v>
      </c>
      <c r="B20" s="272">
        <v>9923</v>
      </c>
      <c r="C20" s="272">
        <v>39700</v>
      </c>
      <c r="D20" s="272">
        <v>50056</v>
      </c>
      <c r="E20" s="272">
        <v>50557</v>
      </c>
      <c r="F20" s="272">
        <v>49754</v>
      </c>
      <c r="G20" s="272">
        <v>46268</v>
      </c>
      <c r="H20" s="272">
        <v>41031</v>
      </c>
      <c r="I20" s="272">
        <v>36118</v>
      </c>
      <c r="J20" s="272">
        <v>32027</v>
      </c>
      <c r="K20" s="272">
        <v>28129</v>
      </c>
      <c r="L20" s="272">
        <v>24831</v>
      </c>
      <c r="M20" s="272">
        <v>22614</v>
      </c>
      <c r="N20" s="272">
        <v>20750</v>
      </c>
      <c r="O20" s="272">
        <v>18396</v>
      </c>
      <c r="P20" s="272">
        <v>15666</v>
      </c>
      <c r="Q20" s="272">
        <v>12921</v>
      </c>
      <c r="R20" s="272">
        <v>10038</v>
      </c>
      <c r="S20" s="272">
        <v>12375</v>
      </c>
      <c r="T20" s="269">
        <f t="shared" si="0"/>
        <v>521154</v>
      </c>
    </row>
    <row r="21" spans="1:20" ht="15">
      <c r="A21" s="273" t="s">
        <v>25</v>
      </c>
      <c r="B21" s="272">
        <v>18819</v>
      </c>
      <c r="C21" s="272">
        <v>74893</v>
      </c>
      <c r="D21" s="272">
        <v>94398</v>
      </c>
      <c r="E21" s="272">
        <v>95535</v>
      </c>
      <c r="F21" s="272">
        <v>90285</v>
      </c>
      <c r="G21" s="272">
        <v>80784</v>
      </c>
      <c r="H21" s="272">
        <v>70912</v>
      </c>
      <c r="I21" s="272">
        <v>63522</v>
      </c>
      <c r="J21" s="272">
        <v>59014</v>
      </c>
      <c r="K21" s="272">
        <v>54671</v>
      </c>
      <c r="L21" s="272">
        <v>49211</v>
      </c>
      <c r="M21" s="272">
        <v>43020</v>
      </c>
      <c r="N21" s="272">
        <v>36435</v>
      </c>
      <c r="O21" s="272">
        <v>29447</v>
      </c>
      <c r="P21" s="272">
        <v>22602</v>
      </c>
      <c r="Q21" s="272">
        <v>16399</v>
      </c>
      <c r="R21" s="272">
        <v>10975</v>
      </c>
      <c r="S21" s="272">
        <v>10841</v>
      </c>
      <c r="T21" s="269">
        <f t="shared" si="0"/>
        <v>921763</v>
      </c>
    </row>
    <row r="22" spans="1:20" ht="15">
      <c r="A22" s="270" t="s">
        <v>26</v>
      </c>
      <c r="B22" s="272">
        <v>28577</v>
      </c>
      <c r="C22" s="272">
        <v>115815</v>
      </c>
      <c r="D22" s="272">
        <v>150056</v>
      </c>
      <c r="E22" s="272">
        <v>154877</v>
      </c>
      <c r="F22" s="272">
        <v>150874</v>
      </c>
      <c r="G22" s="272">
        <v>137645</v>
      </c>
      <c r="H22" s="272">
        <v>120086</v>
      </c>
      <c r="I22" s="272">
        <v>107410</v>
      </c>
      <c r="J22" s="272">
        <v>100093</v>
      </c>
      <c r="K22" s="272">
        <v>93596</v>
      </c>
      <c r="L22" s="272">
        <v>85968</v>
      </c>
      <c r="M22" s="272">
        <v>76748</v>
      </c>
      <c r="N22" s="272">
        <v>65987</v>
      </c>
      <c r="O22" s="272">
        <v>54595</v>
      </c>
      <c r="P22" s="272">
        <v>43055</v>
      </c>
      <c r="Q22" s="272">
        <v>31629</v>
      </c>
      <c r="R22" s="272">
        <v>21456</v>
      </c>
      <c r="S22" s="272">
        <v>23612</v>
      </c>
      <c r="T22" s="269">
        <f t="shared" si="0"/>
        <v>1562079</v>
      </c>
    </row>
    <row r="23" spans="1:20" ht="28.5">
      <c r="A23" s="273" t="s">
        <v>29</v>
      </c>
      <c r="B23" s="272">
        <v>4842</v>
      </c>
      <c r="C23" s="272">
        <v>19619</v>
      </c>
      <c r="D23" s="272">
        <v>24799</v>
      </c>
      <c r="E23" s="272">
        <v>24241</v>
      </c>
      <c r="F23" s="272">
        <v>21653</v>
      </c>
      <c r="G23" s="272">
        <v>18258</v>
      </c>
      <c r="H23" s="272">
        <v>15569</v>
      </c>
      <c r="I23" s="272">
        <v>13406</v>
      </c>
      <c r="J23" s="272">
        <v>11230</v>
      </c>
      <c r="K23" s="272">
        <v>9194</v>
      </c>
      <c r="L23" s="272">
        <v>7739</v>
      </c>
      <c r="M23" s="272">
        <v>6663</v>
      </c>
      <c r="N23" s="272">
        <v>5600</v>
      </c>
      <c r="O23" s="272">
        <v>4407</v>
      </c>
      <c r="P23" s="272">
        <v>3335</v>
      </c>
      <c r="Q23" s="272">
        <v>2522</v>
      </c>
      <c r="R23" s="272">
        <v>1800</v>
      </c>
      <c r="S23" s="272">
        <v>1658</v>
      </c>
      <c r="T23" s="269">
        <f t="shared" si="0"/>
        <v>196535</v>
      </c>
    </row>
    <row r="24" spans="1:20" ht="15">
      <c r="A24" s="273" t="s">
        <v>30</v>
      </c>
      <c r="B24" s="272">
        <v>3361</v>
      </c>
      <c r="C24" s="272">
        <v>13105</v>
      </c>
      <c r="D24" s="272">
        <v>15790</v>
      </c>
      <c r="E24" s="272">
        <v>15326</v>
      </c>
      <c r="F24" s="272">
        <v>14307</v>
      </c>
      <c r="G24" s="272">
        <v>12034</v>
      </c>
      <c r="H24" s="272">
        <v>10190</v>
      </c>
      <c r="I24" s="272">
        <v>9123</v>
      </c>
      <c r="J24" s="272">
        <v>8214</v>
      </c>
      <c r="K24" s="272">
        <v>7135</v>
      </c>
      <c r="L24" s="272">
        <v>5986</v>
      </c>
      <c r="M24" s="272">
        <v>5012</v>
      </c>
      <c r="N24" s="272">
        <v>4167</v>
      </c>
      <c r="O24" s="272">
        <v>3315</v>
      </c>
      <c r="P24" s="272">
        <v>2482</v>
      </c>
      <c r="Q24" s="272">
        <v>1824</v>
      </c>
      <c r="R24" s="272">
        <v>1252</v>
      </c>
      <c r="S24" s="272">
        <v>1082</v>
      </c>
      <c r="T24" s="269">
        <f t="shared" si="0"/>
        <v>133705</v>
      </c>
    </row>
    <row r="25" spans="1:20" ht="15">
      <c r="A25" s="270" t="s">
        <v>31</v>
      </c>
      <c r="B25" s="272">
        <v>2659</v>
      </c>
      <c r="C25" s="272">
        <v>10464</v>
      </c>
      <c r="D25" s="272">
        <v>12752</v>
      </c>
      <c r="E25" s="272">
        <v>12403</v>
      </c>
      <c r="F25" s="272">
        <v>11970</v>
      </c>
      <c r="G25" s="272">
        <v>10896</v>
      </c>
      <c r="H25" s="272">
        <v>9648</v>
      </c>
      <c r="I25" s="272">
        <v>8430</v>
      </c>
      <c r="J25" s="272">
        <v>7272</v>
      </c>
      <c r="K25" s="272">
        <v>6196</v>
      </c>
      <c r="L25" s="272">
        <v>5189</v>
      </c>
      <c r="M25" s="272">
        <v>4258</v>
      </c>
      <c r="N25" s="272">
        <v>3475</v>
      </c>
      <c r="O25" s="272">
        <v>2797</v>
      </c>
      <c r="P25" s="272">
        <v>2155</v>
      </c>
      <c r="Q25" s="272">
        <v>1588</v>
      </c>
      <c r="R25" s="272">
        <v>1068</v>
      </c>
      <c r="S25" s="272">
        <v>982</v>
      </c>
      <c r="T25" s="269">
        <f t="shared" si="0"/>
        <v>114202</v>
      </c>
    </row>
    <row r="26" spans="1:20" ht="15">
      <c r="A26" s="270" t="s">
        <v>18</v>
      </c>
      <c r="B26" s="272">
        <v>57062</v>
      </c>
      <c r="C26" s="272">
        <v>226357</v>
      </c>
      <c r="D26" s="272">
        <v>279785</v>
      </c>
      <c r="E26" s="272">
        <v>278261</v>
      </c>
      <c r="F26" s="272">
        <v>273840</v>
      </c>
      <c r="G26" s="272">
        <v>272063</v>
      </c>
      <c r="H26" s="272">
        <v>266620</v>
      </c>
      <c r="I26" s="272">
        <v>253215</v>
      </c>
      <c r="J26" s="272">
        <v>238213</v>
      </c>
      <c r="K26" s="272">
        <v>217849</v>
      </c>
      <c r="L26" s="272">
        <v>190220</v>
      </c>
      <c r="M26" s="272">
        <v>164521</v>
      </c>
      <c r="N26" s="272">
        <v>141752</v>
      </c>
      <c r="O26" s="272">
        <v>116834</v>
      </c>
      <c r="P26" s="272">
        <v>90692</v>
      </c>
      <c r="Q26" s="272">
        <v>66774</v>
      </c>
      <c r="R26" s="272">
        <v>45740</v>
      </c>
      <c r="S26" s="272">
        <v>48435</v>
      </c>
      <c r="T26" s="269">
        <f t="shared" si="0"/>
        <v>3228233</v>
      </c>
    </row>
    <row r="27" spans="1:20" ht="12.75" customHeight="1">
      <c r="A27" s="273" t="s">
        <v>19</v>
      </c>
      <c r="B27" s="272">
        <v>10111</v>
      </c>
      <c r="C27" s="272">
        <v>40682</v>
      </c>
      <c r="D27" s="272">
        <v>51728</v>
      </c>
      <c r="E27" s="272">
        <v>52133</v>
      </c>
      <c r="F27" s="272">
        <v>51251</v>
      </c>
      <c r="G27" s="272">
        <v>49465</v>
      </c>
      <c r="H27" s="272">
        <v>47549</v>
      </c>
      <c r="I27" s="272">
        <v>45309</v>
      </c>
      <c r="J27" s="272">
        <v>42014</v>
      </c>
      <c r="K27" s="272">
        <v>37709</v>
      </c>
      <c r="L27" s="272">
        <v>33204</v>
      </c>
      <c r="M27" s="272">
        <v>29233</v>
      </c>
      <c r="N27" s="272">
        <v>25416</v>
      </c>
      <c r="O27" s="272">
        <v>21352</v>
      </c>
      <c r="P27" s="272">
        <v>17458</v>
      </c>
      <c r="Q27" s="272">
        <v>14003</v>
      </c>
      <c r="R27" s="272">
        <v>10505</v>
      </c>
      <c r="S27" s="272">
        <v>11478</v>
      </c>
      <c r="T27" s="269">
        <f t="shared" si="0"/>
        <v>590600</v>
      </c>
    </row>
    <row r="28" spans="1:20" ht="28.5">
      <c r="A28" s="273" t="s">
        <v>32</v>
      </c>
      <c r="B28" s="272">
        <v>2837</v>
      </c>
      <c r="C28" s="272">
        <v>11677</v>
      </c>
      <c r="D28" s="272">
        <v>14735</v>
      </c>
      <c r="E28" s="272">
        <v>13785</v>
      </c>
      <c r="F28" s="272">
        <v>12378</v>
      </c>
      <c r="G28" s="272">
        <v>10881</v>
      </c>
      <c r="H28" s="272">
        <v>9611</v>
      </c>
      <c r="I28" s="272">
        <v>8515</v>
      </c>
      <c r="J28" s="272">
        <v>7262</v>
      </c>
      <c r="K28" s="272">
        <v>5978</v>
      </c>
      <c r="L28" s="272">
        <v>5091</v>
      </c>
      <c r="M28" s="272">
        <v>4463</v>
      </c>
      <c r="N28" s="272">
        <v>3767</v>
      </c>
      <c r="O28" s="272">
        <v>3001</v>
      </c>
      <c r="P28" s="272">
        <v>2310</v>
      </c>
      <c r="Q28" s="272">
        <v>1727</v>
      </c>
      <c r="R28" s="272">
        <v>1213</v>
      </c>
      <c r="S28" s="272">
        <v>1185</v>
      </c>
      <c r="T28" s="269">
        <f t="shared" si="0"/>
        <v>120416</v>
      </c>
    </row>
    <row r="29" spans="1:20" ht="15">
      <c r="A29" s="273" t="s">
        <v>36</v>
      </c>
      <c r="B29" s="272">
        <v>631</v>
      </c>
      <c r="C29" s="272">
        <v>2610</v>
      </c>
      <c r="D29" s="272">
        <v>3312</v>
      </c>
      <c r="E29" s="272">
        <v>3037</v>
      </c>
      <c r="F29" s="272">
        <v>2694</v>
      </c>
      <c r="G29" s="272">
        <v>2522</v>
      </c>
      <c r="H29" s="272">
        <v>2568</v>
      </c>
      <c r="I29" s="272">
        <v>2669</v>
      </c>
      <c r="J29" s="272">
        <v>2550</v>
      </c>
      <c r="K29" s="272">
        <v>2265</v>
      </c>
      <c r="L29" s="272">
        <v>2027</v>
      </c>
      <c r="M29" s="272">
        <v>1796</v>
      </c>
      <c r="N29" s="272">
        <v>1469</v>
      </c>
      <c r="O29" s="272">
        <v>1077</v>
      </c>
      <c r="P29" s="272">
        <v>739</v>
      </c>
      <c r="Q29" s="272">
        <v>476</v>
      </c>
      <c r="R29" s="272">
        <v>298</v>
      </c>
      <c r="S29" s="272">
        <v>302</v>
      </c>
      <c r="T29" s="269">
        <f t="shared" si="0"/>
        <v>33042</v>
      </c>
    </row>
    <row r="30" spans="1:20" ht="15">
      <c r="A30" s="270" t="s">
        <v>33</v>
      </c>
      <c r="B30" s="272">
        <v>4958</v>
      </c>
      <c r="C30" s="272">
        <v>20009</v>
      </c>
      <c r="D30" s="272">
        <v>25051</v>
      </c>
      <c r="E30" s="272">
        <v>24437</v>
      </c>
      <c r="F30" s="272">
        <v>23019</v>
      </c>
      <c r="G30" s="272">
        <v>20795</v>
      </c>
      <c r="H30" s="272">
        <v>18859</v>
      </c>
      <c r="I30" s="272">
        <v>17495</v>
      </c>
      <c r="J30" s="272">
        <v>15826</v>
      </c>
      <c r="K30" s="272">
        <v>13673</v>
      </c>
      <c r="L30" s="272">
        <v>11593</v>
      </c>
      <c r="M30" s="272">
        <v>9771</v>
      </c>
      <c r="N30" s="272">
        <v>7934</v>
      </c>
      <c r="O30" s="272">
        <v>5982</v>
      </c>
      <c r="P30" s="272">
        <v>4273</v>
      </c>
      <c r="Q30" s="272">
        <v>3028</v>
      </c>
      <c r="R30" s="272">
        <v>2064</v>
      </c>
      <c r="S30" s="272">
        <v>1736</v>
      </c>
      <c r="T30" s="269">
        <f t="shared" si="0"/>
        <v>230503</v>
      </c>
    </row>
    <row r="31" spans="1:20" ht="15">
      <c r="A31" s="270" t="s">
        <v>34</v>
      </c>
      <c r="B31" s="272">
        <v>3821</v>
      </c>
      <c r="C31" s="272">
        <v>15800</v>
      </c>
      <c r="D31" s="272">
        <v>20918</v>
      </c>
      <c r="E31" s="272">
        <v>20307</v>
      </c>
      <c r="F31" s="272">
        <v>16130</v>
      </c>
      <c r="G31" s="272">
        <v>13766</v>
      </c>
      <c r="H31" s="272">
        <v>12216</v>
      </c>
      <c r="I31" s="272">
        <v>11290</v>
      </c>
      <c r="J31" s="272">
        <v>10186</v>
      </c>
      <c r="K31" s="272">
        <v>8780</v>
      </c>
      <c r="L31" s="272">
        <v>7352</v>
      </c>
      <c r="M31" s="272">
        <v>6051</v>
      </c>
      <c r="N31" s="272">
        <v>4789</v>
      </c>
      <c r="O31" s="272">
        <v>3569</v>
      </c>
      <c r="P31" s="272">
        <v>2492</v>
      </c>
      <c r="Q31" s="272">
        <v>1690</v>
      </c>
      <c r="R31" s="272">
        <v>1164</v>
      </c>
      <c r="S31" s="272">
        <v>1017</v>
      </c>
      <c r="T31" s="269">
        <f t="shared" si="0"/>
        <v>161338</v>
      </c>
    </row>
    <row r="32" spans="1:20" ht="42.75">
      <c r="A32" s="273" t="s">
        <v>20</v>
      </c>
      <c r="B32" s="272">
        <v>10435</v>
      </c>
      <c r="C32" s="272">
        <v>40828</v>
      </c>
      <c r="D32" s="272">
        <v>50356</v>
      </c>
      <c r="E32" s="272">
        <v>51217</v>
      </c>
      <c r="F32" s="272">
        <v>50119</v>
      </c>
      <c r="G32" s="272">
        <v>45249</v>
      </c>
      <c r="H32" s="272">
        <v>40815</v>
      </c>
      <c r="I32" s="272">
        <v>38258</v>
      </c>
      <c r="J32" s="272">
        <v>35579</v>
      </c>
      <c r="K32" s="272">
        <v>31280</v>
      </c>
      <c r="L32" s="272">
        <v>26673</v>
      </c>
      <c r="M32" s="272">
        <v>22860</v>
      </c>
      <c r="N32" s="272">
        <v>19375</v>
      </c>
      <c r="O32" s="272">
        <v>15617</v>
      </c>
      <c r="P32" s="272">
        <v>11901</v>
      </c>
      <c r="Q32" s="272">
        <v>8731</v>
      </c>
      <c r="R32" s="272">
        <v>6032</v>
      </c>
      <c r="S32" s="272">
        <v>5826</v>
      </c>
      <c r="T32" s="269">
        <f t="shared" si="0"/>
        <v>511151</v>
      </c>
    </row>
    <row r="33" spans="1:20" ht="15">
      <c r="A33" s="270" t="s">
        <v>27</v>
      </c>
      <c r="B33" s="272">
        <v>8897</v>
      </c>
      <c r="C33" s="272">
        <v>35245</v>
      </c>
      <c r="D33" s="272">
        <v>43330</v>
      </c>
      <c r="E33" s="272">
        <v>41383</v>
      </c>
      <c r="F33" s="272">
        <v>37487</v>
      </c>
      <c r="G33" s="272">
        <v>33944</v>
      </c>
      <c r="H33" s="272">
        <v>30981</v>
      </c>
      <c r="I33" s="272">
        <v>28472</v>
      </c>
      <c r="J33" s="272">
        <v>26305</v>
      </c>
      <c r="K33" s="272">
        <v>23715</v>
      </c>
      <c r="L33" s="272">
        <v>20803</v>
      </c>
      <c r="M33" s="272">
        <v>17867</v>
      </c>
      <c r="N33" s="272">
        <v>14971</v>
      </c>
      <c r="O33" s="272">
        <v>12070</v>
      </c>
      <c r="P33" s="272">
        <v>9281</v>
      </c>
      <c r="Q33" s="272">
        <v>6730</v>
      </c>
      <c r="R33" s="272">
        <v>4561</v>
      </c>
      <c r="S33" s="272">
        <v>5136</v>
      </c>
      <c r="T33" s="269">
        <f t="shared" si="0"/>
        <v>401178</v>
      </c>
    </row>
    <row r="34" spans="1:20" ht="28.5">
      <c r="A34" s="273" t="s">
        <v>37</v>
      </c>
      <c r="B34" s="272">
        <v>993</v>
      </c>
      <c r="C34" s="272">
        <v>3916</v>
      </c>
      <c r="D34" s="272">
        <v>4742</v>
      </c>
      <c r="E34" s="272">
        <v>4540</v>
      </c>
      <c r="F34" s="272">
        <v>4443</v>
      </c>
      <c r="G34" s="272">
        <v>4047</v>
      </c>
      <c r="H34" s="272">
        <v>3322</v>
      </c>
      <c r="I34" s="272">
        <v>2700</v>
      </c>
      <c r="J34" s="272">
        <v>2383</v>
      </c>
      <c r="K34" s="272">
        <v>2168</v>
      </c>
      <c r="L34" s="272">
        <v>1948</v>
      </c>
      <c r="M34" s="272">
        <v>1684</v>
      </c>
      <c r="N34" s="272">
        <v>1405</v>
      </c>
      <c r="O34" s="272">
        <v>1126</v>
      </c>
      <c r="P34" s="272">
        <v>872</v>
      </c>
      <c r="Q34" s="272">
        <v>671</v>
      </c>
      <c r="R34" s="272">
        <v>478</v>
      </c>
      <c r="S34" s="272">
        <v>469</v>
      </c>
      <c r="T34" s="269">
        <f t="shared" si="0"/>
        <v>41907</v>
      </c>
    </row>
    <row r="35" spans="1:20">
      <c r="A35" s="274" t="s">
        <v>1290</v>
      </c>
    </row>
  </sheetData>
  <mergeCells count="6">
    <mergeCell ref="A3:T3"/>
    <mergeCell ref="A5:T5"/>
    <mergeCell ref="A7:A8"/>
    <mergeCell ref="B7:S7"/>
    <mergeCell ref="T7:T8"/>
    <mergeCell ref="A4:T4"/>
  </mergeCells>
  <hyperlinks>
    <hyperlink ref="V7" location="ÍNDICE!A11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6" orientation="landscape" r:id="rId1"/>
  <headerFooter scaleWithDoc="0" alignWithMargins="0">
    <oddHeader>&amp;R&amp;"Arial,Negrita"Compendio estadístico 2013 - Población y migración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showGridLines="0" topLeftCell="L1" zoomScale="85" zoomScaleNormal="85" zoomScaleSheetLayoutView="100" workbookViewId="0">
      <selection activeCell="U6" sqref="U6"/>
    </sheetView>
  </sheetViews>
  <sheetFormatPr baseColWidth="10" defaultRowHeight="14.25"/>
  <cols>
    <col min="1" max="1" width="11.5703125" style="278" customWidth="1"/>
    <col min="2" max="3" width="13.42578125" style="278" bestFit="1" customWidth="1"/>
    <col min="4" max="4" width="14.42578125" style="278" bestFit="1" customWidth="1"/>
    <col min="5" max="6" width="13.42578125" style="278" bestFit="1" customWidth="1"/>
    <col min="7" max="7" width="14.42578125" style="278" bestFit="1" customWidth="1"/>
    <col min="8" max="9" width="13.42578125" style="278" bestFit="1" customWidth="1"/>
    <col min="10" max="10" width="14.42578125" style="278" bestFit="1" customWidth="1"/>
    <col min="11" max="12" width="13.42578125" style="278" bestFit="1" customWidth="1"/>
    <col min="13" max="13" width="14.42578125" style="278" bestFit="1" customWidth="1"/>
    <col min="14" max="15" width="13.42578125" style="278" bestFit="1" customWidth="1"/>
    <col min="16" max="16" width="14.42578125" style="278" bestFit="1" customWidth="1"/>
    <col min="17" max="18" width="13.42578125" style="278" bestFit="1" customWidth="1"/>
    <col min="19" max="19" width="14.42578125" style="278" bestFit="1" customWidth="1"/>
    <col min="20" max="34" width="8.5703125" style="278" customWidth="1"/>
    <col min="35" max="35" width="1.28515625" style="278" customWidth="1"/>
    <col min="36" max="16384" width="11.42578125" style="278"/>
  </cols>
  <sheetData>
    <row r="1" spans="1:21" ht="6" customHeight="1"/>
    <row r="2" spans="1:21">
      <c r="A2" s="1525" t="s">
        <v>522</v>
      </c>
    </row>
    <row r="3" spans="1:21" ht="15">
      <c r="A3" s="1901" t="s">
        <v>1490</v>
      </c>
      <c r="B3" s="1901"/>
      <c r="C3" s="1901"/>
      <c r="D3" s="1901"/>
      <c r="E3" s="1901"/>
      <c r="F3" s="1901"/>
      <c r="G3" s="1901"/>
      <c r="H3" s="1901"/>
      <c r="I3" s="1901"/>
      <c r="J3" s="1901"/>
      <c r="K3" s="1901"/>
      <c r="L3" s="1901"/>
      <c r="M3" s="1901"/>
      <c r="N3" s="1901"/>
      <c r="O3" s="1901"/>
      <c r="P3" s="1901"/>
      <c r="Q3" s="1901"/>
      <c r="R3" s="1901"/>
      <c r="S3" s="1901"/>
    </row>
    <row r="4" spans="1:21" ht="15">
      <c r="A4" s="1902" t="s">
        <v>1744</v>
      </c>
      <c r="B4" s="1902"/>
      <c r="C4" s="1902"/>
      <c r="D4" s="1902"/>
      <c r="E4" s="1902"/>
      <c r="F4" s="1902"/>
      <c r="G4" s="1902"/>
      <c r="H4" s="1902"/>
      <c r="I4" s="1902"/>
      <c r="J4" s="1902"/>
      <c r="K4" s="1902"/>
      <c r="L4" s="1902"/>
      <c r="M4" s="1902"/>
      <c r="N4" s="1902"/>
      <c r="O4" s="1902"/>
      <c r="P4" s="1902"/>
      <c r="Q4" s="1902"/>
      <c r="R4" s="1902"/>
      <c r="S4" s="1902"/>
    </row>
    <row r="5" spans="1:21" ht="15">
      <c r="A5" s="1259"/>
      <c r="B5" s="1176"/>
      <c r="C5" s="1176"/>
      <c r="D5" s="1176"/>
      <c r="E5" s="1259"/>
      <c r="F5" s="1259"/>
      <c r="G5" s="1259"/>
      <c r="H5" s="1259"/>
      <c r="I5" s="1259"/>
      <c r="J5" s="1259"/>
      <c r="K5" s="1259"/>
      <c r="L5" s="1259"/>
      <c r="M5" s="1259"/>
      <c r="N5" s="1259"/>
      <c r="O5" s="1259"/>
      <c r="P5" s="1259"/>
      <c r="Q5" s="1259"/>
      <c r="R5" s="1259"/>
      <c r="S5" s="1259"/>
    </row>
    <row r="6" spans="1:21" ht="21" customHeight="1">
      <c r="A6" s="1903" t="s">
        <v>525</v>
      </c>
      <c r="B6" s="1905">
        <v>2010</v>
      </c>
      <c r="C6" s="1905"/>
      <c r="D6" s="1905"/>
      <c r="E6" s="1900">
        <v>2011</v>
      </c>
      <c r="F6" s="1900"/>
      <c r="G6" s="1900"/>
      <c r="H6" s="1900">
        <v>2012</v>
      </c>
      <c r="I6" s="1900"/>
      <c r="J6" s="1900"/>
      <c r="K6" s="1900">
        <v>2013</v>
      </c>
      <c r="L6" s="1900"/>
      <c r="M6" s="1900"/>
      <c r="N6" s="1900">
        <v>2014</v>
      </c>
      <c r="O6" s="1900"/>
      <c r="P6" s="1900"/>
      <c r="Q6" s="1900">
        <v>2015</v>
      </c>
      <c r="R6" s="1900"/>
      <c r="S6" s="1900"/>
      <c r="U6" s="1113" t="s">
        <v>675</v>
      </c>
    </row>
    <row r="7" spans="1:21" s="281" customFormat="1" ht="21" customHeight="1">
      <c r="A7" s="1904"/>
      <c r="B7" s="280" t="s">
        <v>174</v>
      </c>
      <c r="C7" s="280" t="s">
        <v>175</v>
      </c>
      <c r="D7" s="280" t="s">
        <v>45</v>
      </c>
      <c r="E7" s="280" t="s">
        <v>174</v>
      </c>
      <c r="F7" s="280" t="s">
        <v>175</v>
      </c>
      <c r="G7" s="280" t="s">
        <v>45</v>
      </c>
      <c r="H7" s="280" t="s">
        <v>174</v>
      </c>
      <c r="I7" s="280" t="s">
        <v>175</v>
      </c>
      <c r="J7" s="280" t="s">
        <v>45</v>
      </c>
      <c r="K7" s="280" t="s">
        <v>174</v>
      </c>
      <c r="L7" s="280" t="s">
        <v>175</v>
      </c>
      <c r="M7" s="280" t="s">
        <v>45</v>
      </c>
      <c r="N7" s="280" t="s">
        <v>174</v>
      </c>
      <c r="O7" s="280" t="s">
        <v>175</v>
      </c>
      <c r="P7" s="280" t="s">
        <v>45</v>
      </c>
      <c r="Q7" s="280" t="s">
        <v>174</v>
      </c>
      <c r="R7" s="280" t="s">
        <v>175</v>
      </c>
      <c r="S7" s="280" t="s">
        <v>45</v>
      </c>
    </row>
    <row r="8" spans="1:21" s="284" customFormat="1" ht="20.25" customHeight="1">
      <c r="A8" s="1175" t="s">
        <v>544</v>
      </c>
      <c r="B8" s="282">
        <v>7443875</v>
      </c>
      <c r="C8" s="282">
        <v>7568353</v>
      </c>
      <c r="D8" s="282">
        <v>15012228</v>
      </c>
      <c r="E8" s="283">
        <v>7567676</v>
      </c>
      <c r="F8" s="283">
        <v>7698755</v>
      </c>
      <c r="G8" s="283">
        <v>15266431</v>
      </c>
      <c r="H8" s="283">
        <v>7691912</v>
      </c>
      <c r="I8" s="283">
        <v>7829061</v>
      </c>
      <c r="J8" s="283">
        <v>15520973</v>
      </c>
      <c r="K8" s="283">
        <v>7815935</v>
      </c>
      <c r="L8" s="283">
        <v>7958814</v>
      </c>
      <c r="M8" s="283">
        <v>15774749</v>
      </c>
      <c r="N8" s="283">
        <v>7939552</v>
      </c>
      <c r="O8" s="283">
        <v>8087914</v>
      </c>
      <c r="P8" s="283">
        <v>16027466</v>
      </c>
      <c r="Q8" s="283">
        <v>8062610</v>
      </c>
      <c r="R8" s="283">
        <v>8216234</v>
      </c>
      <c r="S8" s="283">
        <v>16278844</v>
      </c>
    </row>
    <row r="9" spans="1:21">
      <c r="A9" s="285" t="s">
        <v>526</v>
      </c>
      <c r="B9" s="286">
        <v>174453</v>
      </c>
      <c r="C9" s="286">
        <v>166592</v>
      </c>
      <c r="D9" s="286">
        <v>341045</v>
      </c>
      <c r="E9" s="286">
        <v>173908</v>
      </c>
      <c r="F9" s="286">
        <v>166229</v>
      </c>
      <c r="G9" s="286">
        <v>340137</v>
      </c>
      <c r="H9" s="286">
        <v>173200</v>
      </c>
      <c r="I9" s="286">
        <v>165679</v>
      </c>
      <c r="J9" s="286">
        <v>338879</v>
      </c>
      <c r="K9" s="286">
        <v>172526</v>
      </c>
      <c r="L9" s="286">
        <v>165020</v>
      </c>
      <c r="M9" s="286">
        <v>337546</v>
      </c>
      <c r="N9" s="286">
        <v>171911</v>
      </c>
      <c r="O9" s="286">
        <v>164417</v>
      </c>
      <c r="P9" s="286">
        <v>336328</v>
      </c>
      <c r="Q9" s="286">
        <v>171360</v>
      </c>
      <c r="R9" s="286">
        <v>163868</v>
      </c>
      <c r="S9" s="286">
        <v>335228</v>
      </c>
    </row>
    <row r="10" spans="1:21">
      <c r="A10" s="285" t="s">
        <v>545</v>
      </c>
      <c r="B10" s="286">
        <v>691156</v>
      </c>
      <c r="C10" s="286">
        <v>659936</v>
      </c>
      <c r="D10" s="286">
        <v>1351092</v>
      </c>
      <c r="E10" s="286">
        <v>692941</v>
      </c>
      <c r="F10" s="286">
        <v>661738</v>
      </c>
      <c r="G10" s="286">
        <v>1354679</v>
      </c>
      <c r="H10" s="286">
        <v>693250</v>
      </c>
      <c r="I10" s="286">
        <v>662329</v>
      </c>
      <c r="J10" s="286">
        <v>1355579</v>
      </c>
      <c r="K10" s="286">
        <v>692143</v>
      </c>
      <c r="L10" s="286">
        <v>661711</v>
      </c>
      <c r="M10" s="286">
        <v>1353854</v>
      </c>
      <c r="N10" s="286">
        <v>690246</v>
      </c>
      <c r="O10" s="286">
        <v>660225</v>
      </c>
      <c r="P10" s="286">
        <v>1350471</v>
      </c>
      <c r="Q10" s="286">
        <v>688000</v>
      </c>
      <c r="R10" s="286">
        <v>658286</v>
      </c>
      <c r="S10" s="286">
        <v>1346286</v>
      </c>
    </row>
    <row r="11" spans="1:21">
      <c r="A11" s="285" t="s">
        <v>546</v>
      </c>
      <c r="B11" s="286">
        <v>834951</v>
      </c>
      <c r="C11" s="286">
        <v>799393</v>
      </c>
      <c r="D11" s="286">
        <v>1634344</v>
      </c>
      <c r="E11" s="286">
        <v>842279</v>
      </c>
      <c r="F11" s="286">
        <v>805607</v>
      </c>
      <c r="G11" s="286">
        <v>1647886</v>
      </c>
      <c r="H11" s="286">
        <v>848885</v>
      </c>
      <c r="I11" s="286">
        <v>811352</v>
      </c>
      <c r="J11" s="286">
        <v>1660237</v>
      </c>
      <c r="K11" s="286">
        <v>854691</v>
      </c>
      <c r="L11" s="286">
        <v>816503</v>
      </c>
      <c r="M11" s="286">
        <v>1671194</v>
      </c>
      <c r="N11" s="286">
        <v>859265</v>
      </c>
      <c r="O11" s="286">
        <v>820708</v>
      </c>
      <c r="P11" s="286">
        <v>1679973</v>
      </c>
      <c r="Q11" s="286">
        <v>862323</v>
      </c>
      <c r="R11" s="286">
        <v>823662</v>
      </c>
      <c r="S11" s="286">
        <v>1685985</v>
      </c>
    </row>
    <row r="12" spans="1:21">
      <c r="A12" s="285" t="s">
        <v>547</v>
      </c>
      <c r="B12" s="286">
        <v>784952</v>
      </c>
      <c r="C12" s="286">
        <v>759419</v>
      </c>
      <c r="D12" s="286">
        <v>1544371</v>
      </c>
      <c r="E12" s="286">
        <v>795867</v>
      </c>
      <c r="F12" s="286">
        <v>767937</v>
      </c>
      <c r="G12" s="286">
        <v>1563804</v>
      </c>
      <c r="H12" s="286">
        <v>806206</v>
      </c>
      <c r="I12" s="286">
        <v>776061</v>
      </c>
      <c r="J12" s="286">
        <v>1582267</v>
      </c>
      <c r="K12" s="286">
        <v>815838</v>
      </c>
      <c r="L12" s="286">
        <v>783725</v>
      </c>
      <c r="M12" s="286">
        <v>1599563</v>
      </c>
      <c r="N12" s="286">
        <v>824704</v>
      </c>
      <c r="O12" s="286">
        <v>790883</v>
      </c>
      <c r="P12" s="286">
        <v>1615587</v>
      </c>
      <c r="Q12" s="286">
        <v>832792</v>
      </c>
      <c r="R12" s="286">
        <v>797560</v>
      </c>
      <c r="S12" s="286">
        <v>1630352</v>
      </c>
    </row>
    <row r="13" spans="1:21">
      <c r="A13" s="285" t="s">
        <v>548</v>
      </c>
      <c r="B13" s="286">
        <v>719672</v>
      </c>
      <c r="C13" s="286">
        <v>708354</v>
      </c>
      <c r="D13" s="286">
        <v>1428026</v>
      </c>
      <c r="E13" s="286">
        <v>732101</v>
      </c>
      <c r="F13" s="286">
        <v>718139</v>
      </c>
      <c r="G13" s="286">
        <v>1450240</v>
      </c>
      <c r="H13" s="286">
        <v>744368</v>
      </c>
      <c r="I13" s="286">
        <v>727743</v>
      </c>
      <c r="J13" s="286">
        <v>1472111</v>
      </c>
      <c r="K13" s="286">
        <v>756376</v>
      </c>
      <c r="L13" s="286">
        <v>737082</v>
      </c>
      <c r="M13" s="286">
        <v>1493458</v>
      </c>
      <c r="N13" s="286">
        <v>768031</v>
      </c>
      <c r="O13" s="286">
        <v>746133</v>
      </c>
      <c r="P13" s="286">
        <v>1514164</v>
      </c>
      <c r="Q13" s="286">
        <v>779282</v>
      </c>
      <c r="R13" s="286">
        <v>754881</v>
      </c>
      <c r="S13" s="286">
        <v>1534163</v>
      </c>
    </row>
    <row r="14" spans="1:21">
      <c r="A14" s="285" t="s">
        <v>549</v>
      </c>
      <c r="B14" s="286">
        <v>651794</v>
      </c>
      <c r="C14" s="286">
        <v>656390</v>
      </c>
      <c r="D14" s="286">
        <v>1308184</v>
      </c>
      <c r="E14" s="286">
        <v>662920</v>
      </c>
      <c r="F14" s="286">
        <v>664821</v>
      </c>
      <c r="G14" s="286">
        <v>1327741</v>
      </c>
      <c r="H14" s="286">
        <v>674309</v>
      </c>
      <c r="I14" s="286">
        <v>673635</v>
      </c>
      <c r="J14" s="286">
        <v>1347944</v>
      </c>
      <c r="K14" s="286">
        <v>685997</v>
      </c>
      <c r="L14" s="286">
        <v>682849</v>
      </c>
      <c r="M14" s="286">
        <v>1368846</v>
      </c>
      <c r="N14" s="286">
        <v>697957</v>
      </c>
      <c r="O14" s="286">
        <v>692359</v>
      </c>
      <c r="P14" s="286">
        <v>1390316</v>
      </c>
      <c r="Q14" s="286">
        <v>710096</v>
      </c>
      <c r="R14" s="286">
        <v>701972</v>
      </c>
      <c r="S14" s="286">
        <v>1412068</v>
      </c>
    </row>
    <row r="15" spans="1:21">
      <c r="A15" s="285" t="s">
        <v>550</v>
      </c>
      <c r="B15" s="286">
        <v>588187</v>
      </c>
      <c r="C15" s="286">
        <v>612107</v>
      </c>
      <c r="D15" s="286">
        <v>1200294</v>
      </c>
      <c r="E15" s="286">
        <v>599205</v>
      </c>
      <c r="F15" s="286">
        <v>620243</v>
      </c>
      <c r="G15" s="286">
        <v>1219448</v>
      </c>
      <c r="H15" s="286">
        <v>610081</v>
      </c>
      <c r="I15" s="286">
        <v>628162</v>
      </c>
      <c r="J15" s="286">
        <v>1238243</v>
      </c>
      <c r="K15" s="286">
        <v>620881</v>
      </c>
      <c r="L15" s="286">
        <v>635987</v>
      </c>
      <c r="M15" s="286">
        <v>1256868</v>
      </c>
      <c r="N15" s="286">
        <v>631695</v>
      </c>
      <c r="O15" s="286">
        <v>643855</v>
      </c>
      <c r="P15" s="286">
        <v>1275550</v>
      </c>
      <c r="Q15" s="286">
        <v>642583</v>
      </c>
      <c r="R15" s="286">
        <v>651894</v>
      </c>
      <c r="S15" s="286">
        <v>1294477</v>
      </c>
    </row>
    <row r="16" spans="1:21">
      <c r="A16" s="285" t="s">
        <v>551</v>
      </c>
      <c r="B16" s="286">
        <v>522934</v>
      </c>
      <c r="C16" s="286">
        <v>562150</v>
      </c>
      <c r="D16" s="286">
        <v>1085084</v>
      </c>
      <c r="E16" s="286">
        <v>535044</v>
      </c>
      <c r="F16" s="286">
        <v>573207</v>
      </c>
      <c r="G16" s="286">
        <v>1108251</v>
      </c>
      <c r="H16" s="286">
        <v>547126</v>
      </c>
      <c r="I16" s="286">
        <v>583546</v>
      </c>
      <c r="J16" s="286">
        <v>1130672</v>
      </c>
      <c r="K16" s="286">
        <v>559055</v>
      </c>
      <c r="L16" s="286">
        <v>593148</v>
      </c>
      <c r="M16" s="286">
        <v>1152203</v>
      </c>
      <c r="N16" s="286">
        <v>570725</v>
      </c>
      <c r="O16" s="286">
        <v>602107</v>
      </c>
      <c r="P16" s="286">
        <v>1172832</v>
      </c>
      <c r="Q16" s="286">
        <v>582098</v>
      </c>
      <c r="R16" s="286">
        <v>610580</v>
      </c>
      <c r="S16" s="286">
        <v>1192678</v>
      </c>
    </row>
    <row r="17" spans="1:34">
      <c r="A17" s="285" t="s">
        <v>534</v>
      </c>
      <c r="B17" s="286">
        <v>461463</v>
      </c>
      <c r="C17" s="286">
        <v>501112</v>
      </c>
      <c r="D17" s="286">
        <v>962575</v>
      </c>
      <c r="E17" s="286">
        <v>472396</v>
      </c>
      <c r="F17" s="286">
        <v>513403</v>
      </c>
      <c r="G17" s="286">
        <v>985799</v>
      </c>
      <c r="H17" s="286">
        <v>483711</v>
      </c>
      <c r="I17" s="286">
        <v>525760</v>
      </c>
      <c r="J17" s="286">
        <v>1009471</v>
      </c>
      <c r="K17" s="286">
        <v>495340</v>
      </c>
      <c r="L17" s="286">
        <v>538054</v>
      </c>
      <c r="M17" s="286">
        <v>1033394</v>
      </c>
      <c r="N17" s="286">
        <v>507231</v>
      </c>
      <c r="O17" s="286">
        <v>550125</v>
      </c>
      <c r="P17" s="286">
        <v>1057356</v>
      </c>
      <c r="Q17" s="286">
        <v>519334</v>
      </c>
      <c r="R17" s="286">
        <v>561778</v>
      </c>
      <c r="S17" s="286">
        <v>1081112</v>
      </c>
    </row>
    <row r="18" spans="1:34">
      <c r="A18" s="285" t="s">
        <v>535</v>
      </c>
      <c r="B18" s="286">
        <v>409876</v>
      </c>
      <c r="C18" s="286">
        <v>442537</v>
      </c>
      <c r="D18" s="286">
        <v>852413</v>
      </c>
      <c r="E18" s="286">
        <v>418872</v>
      </c>
      <c r="F18" s="286">
        <v>453442</v>
      </c>
      <c r="G18" s="286">
        <v>872314</v>
      </c>
      <c r="H18" s="286">
        <v>428131</v>
      </c>
      <c r="I18" s="286">
        <v>464654</v>
      </c>
      <c r="J18" s="286">
        <v>892785</v>
      </c>
      <c r="K18" s="286">
        <v>437744</v>
      </c>
      <c r="L18" s="286">
        <v>476215</v>
      </c>
      <c r="M18" s="286">
        <v>913959</v>
      </c>
      <c r="N18" s="286">
        <v>447786</v>
      </c>
      <c r="O18" s="286">
        <v>488087</v>
      </c>
      <c r="P18" s="286">
        <v>935873</v>
      </c>
      <c r="Q18" s="286">
        <v>458294</v>
      </c>
      <c r="R18" s="286">
        <v>500202</v>
      </c>
      <c r="S18" s="286">
        <v>958496</v>
      </c>
    </row>
    <row r="19" spans="1:34">
      <c r="A19" s="285" t="s">
        <v>536</v>
      </c>
      <c r="B19" s="286">
        <v>361444</v>
      </c>
      <c r="C19" s="286">
        <v>386889</v>
      </c>
      <c r="D19" s="286">
        <v>748333</v>
      </c>
      <c r="E19" s="286">
        <v>370223</v>
      </c>
      <c r="F19" s="286">
        <v>397764</v>
      </c>
      <c r="G19" s="286">
        <v>767987</v>
      </c>
      <c r="H19" s="286">
        <v>378933</v>
      </c>
      <c r="I19" s="286">
        <v>408484</v>
      </c>
      <c r="J19" s="286">
        <v>787417</v>
      </c>
      <c r="K19" s="286">
        <v>387618</v>
      </c>
      <c r="L19" s="286">
        <v>419090</v>
      </c>
      <c r="M19" s="286">
        <v>806708</v>
      </c>
      <c r="N19" s="286">
        <v>396328</v>
      </c>
      <c r="O19" s="286">
        <v>429656</v>
      </c>
      <c r="P19" s="286">
        <v>825984</v>
      </c>
      <c r="Q19" s="286">
        <v>405129</v>
      </c>
      <c r="R19" s="286">
        <v>440291</v>
      </c>
      <c r="S19" s="286">
        <v>845420</v>
      </c>
    </row>
    <row r="20" spans="1:34">
      <c r="A20" s="285" t="s">
        <v>537</v>
      </c>
      <c r="B20" s="286">
        <v>308705</v>
      </c>
      <c r="C20" s="286">
        <v>326634</v>
      </c>
      <c r="D20" s="286">
        <v>635339</v>
      </c>
      <c r="E20" s="286">
        <v>317984</v>
      </c>
      <c r="F20" s="286">
        <v>338174</v>
      </c>
      <c r="G20" s="286">
        <v>656158</v>
      </c>
      <c r="H20" s="286">
        <v>327186</v>
      </c>
      <c r="I20" s="286">
        <v>349623</v>
      </c>
      <c r="J20" s="286">
        <v>676809</v>
      </c>
      <c r="K20" s="286">
        <v>336267</v>
      </c>
      <c r="L20" s="286">
        <v>360935</v>
      </c>
      <c r="M20" s="286">
        <v>697202</v>
      </c>
      <c r="N20" s="286">
        <v>345188</v>
      </c>
      <c r="O20" s="286">
        <v>372082</v>
      </c>
      <c r="P20" s="286">
        <v>717270</v>
      </c>
      <c r="Q20" s="286">
        <v>353969</v>
      </c>
      <c r="R20" s="286">
        <v>383063</v>
      </c>
      <c r="S20" s="286">
        <v>737032</v>
      </c>
    </row>
    <row r="21" spans="1:34">
      <c r="A21" s="285" t="s">
        <v>538</v>
      </c>
      <c r="B21" s="286">
        <v>253563</v>
      </c>
      <c r="C21" s="286">
        <v>266079</v>
      </c>
      <c r="D21" s="286">
        <v>519642</v>
      </c>
      <c r="E21" s="286">
        <v>262088</v>
      </c>
      <c r="F21" s="286">
        <v>276578</v>
      </c>
      <c r="G21" s="286">
        <v>538666</v>
      </c>
      <c r="H21" s="286">
        <v>270832</v>
      </c>
      <c r="I21" s="286">
        <v>287405</v>
      </c>
      <c r="J21" s="286">
        <v>558237</v>
      </c>
      <c r="K21" s="286">
        <v>279746</v>
      </c>
      <c r="L21" s="286">
        <v>298503</v>
      </c>
      <c r="M21" s="286">
        <v>578249</v>
      </c>
      <c r="N21" s="286">
        <v>288760</v>
      </c>
      <c r="O21" s="286">
        <v>309801</v>
      </c>
      <c r="P21" s="286">
        <v>598561</v>
      </c>
      <c r="Q21" s="286">
        <v>297828</v>
      </c>
      <c r="R21" s="286">
        <v>321207</v>
      </c>
      <c r="S21" s="286">
        <v>619035</v>
      </c>
    </row>
    <row r="22" spans="1:34">
      <c r="A22" s="285" t="s">
        <v>539</v>
      </c>
      <c r="B22" s="286">
        <v>202462</v>
      </c>
      <c r="C22" s="286">
        <v>212730</v>
      </c>
      <c r="D22" s="286">
        <v>415192</v>
      </c>
      <c r="E22" s="286">
        <v>209118</v>
      </c>
      <c r="F22" s="286">
        <v>221047</v>
      </c>
      <c r="G22" s="286">
        <v>430165</v>
      </c>
      <c r="H22" s="286">
        <v>216103</v>
      </c>
      <c r="I22" s="286">
        <v>229794</v>
      </c>
      <c r="J22" s="286">
        <v>445897</v>
      </c>
      <c r="K22" s="286">
        <v>223411</v>
      </c>
      <c r="L22" s="286">
        <v>238973</v>
      </c>
      <c r="M22" s="286">
        <v>462384</v>
      </c>
      <c r="N22" s="286">
        <v>231040</v>
      </c>
      <c r="O22" s="286">
        <v>248574</v>
      </c>
      <c r="P22" s="286">
        <v>479614</v>
      </c>
      <c r="Q22" s="286">
        <v>238963</v>
      </c>
      <c r="R22" s="286">
        <v>258558</v>
      </c>
      <c r="S22" s="286">
        <v>497521</v>
      </c>
    </row>
    <row r="23" spans="1:34">
      <c r="A23" s="285" t="s">
        <v>540</v>
      </c>
      <c r="B23" s="286">
        <v>157498</v>
      </c>
      <c r="C23" s="286">
        <v>167391</v>
      </c>
      <c r="D23" s="286">
        <v>324889</v>
      </c>
      <c r="E23" s="286">
        <v>162215</v>
      </c>
      <c r="F23" s="286">
        <v>173755</v>
      </c>
      <c r="G23" s="286">
        <v>335970</v>
      </c>
      <c r="H23" s="286">
        <v>167263</v>
      </c>
      <c r="I23" s="286">
        <v>180436</v>
      </c>
      <c r="J23" s="286">
        <v>347699</v>
      </c>
      <c r="K23" s="286">
        <v>172623</v>
      </c>
      <c r="L23" s="286">
        <v>187448</v>
      </c>
      <c r="M23" s="286">
        <v>360071</v>
      </c>
      <c r="N23" s="286">
        <v>178285</v>
      </c>
      <c r="O23" s="286">
        <v>194797</v>
      </c>
      <c r="P23" s="286">
        <v>373082</v>
      </c>
      <c r="Q23" s="286">
        <v>184248</v>
      </c>
      <c r="R23" s="286">
        <v>202521</v>
      </c>
      <c r="S23" s="286">
        <v>386769</v>
      </c>
    </row>
    <row r="24" spans="1:34">
      <c r="A24" s="285" t="s">
        <v>541</v>
      </c>
      <c r="B24" s="286">
        <v>118920</v>
      </c>
      <c r="C24" s="286">
        <v>127664</v>
      </c>
      <c r="D24" s="286">
        <v>246584</v>
      </c>
      <c r="E24" s="286">
        <v>121593</v>
      </c>
      <c r="F24" s="286">
        <v>132197</v>
      </c>
      <c r="G24" s="286">
        <v>253790</v>
      </c>
      <c r="H24" s="286">
        <v>124641</v>
      </c>
      <c r="I24" s="286">
        <v>137065</v>
      </c>
      <c r="J24" s="286">
        <v>261706</v>
      </c>
      <c r="K24" s="286">
        <v>128033</v>
      </c>
      <c r="L24" s="286">
        <v>142255</v>
      </c>
      <c r="M24" s="286">
        <v>270288</v>
      </c>
      <c r="N24" s="286">
        <v>131761</v>
      </c>
      <c r="O24" s="286">
        <v>147746</v>
      </c>
      <c r="P24" s="286">
        <v>279507</v>
      </c>
      <c r="Q24" s="286">
        <v>135790</v>
      </c>
      <c r="R24" s="286">
        <v>153531</v>
      </c>
      <c r="S24" s="286">
        <v>289321</v>
      </c>
    </row>
    <row r="25" spans="1:34">
      <c r="A25" s="285" t="s">
        <v>542</v>
      </c>
      <c r="B25" s="286">
        <v>86425</v>
      </c>
      <c r="C25" s="286">
        <v>92517</v>
      </c>
      <c r="D25" s="286">
        <v>178942</v>
      </c>
      <c r="E25" s="286">
        <v>87301</v>
      </c>
      <c r="F25" s="286">
        <v>95057</v>
      </c>
      <c r="G25" s="286">
        <v>182358</v>
      </c>
      <c r="H25" s="286">
        <v>88471</v>
      </c>
      <c r="I25" s="286">
        <v>97956</v>
      </c>
      <c r="J25" s="286">
        <v>186427</v>
      </c>
      <c r="K25" s="286">
        <v>89929</v>
      </c>
      <c r="L25" s="286">
        <v>101191</v>
      </c>
      <c r="M25" s="286">
        <v>191120</v>
      </c>
      <c r="N25" s="286">
        <v>91696</v>
      </c>
      <c r="O25" s="286">
        <v>104756</v>
      </c>
      <c r="P25" s="286">
        <v>196452</v>
      </c>
      <c r="Q25" s="286">
        <v>93762</v>
      </c>
      <c r="R25" s="286">
        <v>108657</v>
      </c>
      <c r="S25" s="286">
        <v>202419</v>
      </c>
    </row>
    <row r="26" spans="1:34">
      <c r="A26" s="285" t="s">
        <v>552</v>
      </c>
      <c r="B26" s="286">
        <v>115420</v>
      </c>
      <c r="C26" s="286">
        <v>120459</v>
      </c>
      <c r="D26" s="286">
        <v>235879</v>
      </c>
      <c r="E26" s="286">
        <v>111621</v>
      </c>
      <c r="F26" s="286">
        <v>119417</v>
      </c>
      <c r="G26" s="286">
        <v>231038</v>
      </c>
      <c r="H26" s="286">
        <v>109216</v>
      </c>
      <c r="I26" s="286">
        <v>119377</v>
      </c>
      <c r="J26" s="286">
        <v>228593</v>
      </c>
      <c r="K26" s="286">
        <v>107717</v>
      </c>
      <c r="L26" s="286">
        <v>120125</v>
      </c>
      <c r="M26" s="286">
        <v>227842</v>
      </c>
      <c r="N26" s="286">
        <v>106943</v>
      </c>
      <c r="O26" s="286">
        <v>121603</v>
      </c>
      <c r="P26" s="286">
        <v>228546</v>
      </c>
      <c r="Q26" s="286">
        <v>106759</v>
      </c>
      <c r="R26" s="286">
        <v>123723</v>
      </c>
      <c r="S26" s="286">
        <v>230482</v>
      </c>
    </row>
    <row r="27" spans="1:34">
      <c r="A27" s="289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</row>
    <row r="28" spans="1:34">
      <c r="A28" s="290" t="s">
        <v>553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</row>
    <row r="29" spans="1:34" ht="15" customHeight="1">
      <c r="A29" s="1903" t="s">
        <v>525</v>
      </c>
      <c r="B29" s="1900">
        <v>2016</v>
      </c>
      <c r="C29" s="1900"/>
      <c r="D29" s="1900"/>
      <c r="E29" s="1900">
        <v>2017</v>
      </c>
      <c r="F29" s="1900"/>
      <c r="G29" s="1900"/>
      <c r="H29" s="1900">
        <v>2018</v>
      </c>
      <c r="I29" s="1900"/>
      <c r="J29" s="1900"/>
      <c r="K29" s="1900">
        <v>2019</v>
      </c>
      <c r="L29" s="1900"/>
      <c r="M29" s="1900"/>
      <c r="N29" s="1900">
        <v>2020</v>
      </c>
      <c r="O29" s="1900"/>
      <c r="P29" s="1900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1:34" ht="17.25" customHeight="1">
      <c r="A30" s="1903"/>
      <c r="B30" s="280" t="s">
        <v>174</v>
      </c>
      <c r="C30" s="280" t="s">
        <v>175</v>
      </c>
      <c r="D30" s="280" t="s">
        <v>45</v>
      </c>
      <c r="E30" s="280" t="s">
        <v>174</v>
      </c>
      <c r="F30" s="280" t="s">
        <v>175</v>
      </c>
      <c r="G30" s="280" t="s">
        <v>45</v>
      </c>
      <c r="H30" s="280" t="s">
        <v>174</v>
      </c>
      <c r="I30" s="280" t="s">
        <v>175</v>
      </c>
      <c r="J30" s="280" t="s">
        <v>45</v>
      </c>
      <c r="K30" s="280" t="s">
        <v>174</v>
      </c>
      <c r="L30" s="280" t="s">
        <v>175</v>
      </c>
      <c r="M30" s="280" t="s">
        <v>45</v>
      </c>
      <c r="N30" s="280" t="s">
        <v>174</v>
      </c>
      <c r="O30" s="280" t="s">
        <v>175</v>
      </c>
      <c r="P30" s="280" t="s">
        <v>45</v>
      </c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</row>
    <row r="31" spans="1:34" ht="16.5" customHeight="1">
      <c r="A31" s="1175" t="s">
        <v>544</v>
      </c>
      <c r="B31" s="283">
        <v>8184970</v>
      </c>
      <c r="C31" s="283">
        <v>8343760</v>
      </c>
      <c r="D31" s="283">
        <v>16528730</v>
      </c>
      <c r="E31" s="283">
        <v>8306557</v>
      </c>
      <c r="F31" s="283">
        <v>8470420</v>
      </c>
      <c r="G31" s="283">
        <v>16776977</v>
      </c>
      <c r="H31" s="283">
        <v>8427261</v>
      </c>
      <c r="I31" s="283">
        <v>8596147</v>
      </c>
      <c r="J31" s="283">
        <v>17023408</v>
      </c>
      <c r="K31" s="283">
        <v>8547067</v>
      </c>
      <c r="L31" s="283">
        <v>8720919</v>
      </c>
      <c r="M31" s="283">
        <v>17267986</v>
      </c>
      <c r="N31" s="283">
        <v>8665937</v>
      </c>
      <c r="O31" s="283">
        <v>8844706</v>
      </c>
      <c r="P31" s="283">
        <v>17510643</v>
      </c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</row>
    <row r="32" spans="1:34">
      <c r="A32" s="285" t="s">
        <v>526</v>
      </c>
      <c r="B32" s="286">
        <v>170856</v>
      </c>
      <c r="C32" s="286">
        <v>163366</v>
      </c>
      <c r="D32" s="286">
        <v>334222</v>
      </c>
      <c r="E32" s="286">
        <v>170406</v>
      </c>
      <c r="F32" s="286">
        <v>162919</v>
      </c>
      <c r="G32" s="286">
        <v>333325</v>
      </c>
      <c r="H32" s="286">
        <v>169994</v>
      </c>
      <c r="I32" s="286">
        <v>162511</v>
      </c>
      <c r="J32" s="286">
        <v>332505</v>
      </c>
      <c r="K32" s="286">
        <v>169631</v>
      </c>
      <c r="L32" s="286">
        <v>162142</v>
      </c>
      <c r="M32" s="286">
        <v>331773</v>
      </c>
      <c r="N32" s="286">
        <v>169314</v>
      </c>
      <c r="O32" s="286">
        <v>161825</v>
      </c>
      <c r="P32" s="286">
        <v>331139</v>
      </c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</row>
    <row r="33" spans="1:34">
      <c r="A33" s="285" t="s">
        <v>545</v>
      </c>
      <c r="B33" s="286">
        <v>685696</v>
      </c>
      <c r="C33" s="286">
        <v>656101</v>
      </c>
      <c r="D33" s="286">
        <v>1341797</v>
      </c>
      <c r="E33" s="286">
        <v>683569</v>
      </c>
      <c r="F33" s="286">
        <v>653956</v>
      </c>
      <c r="G33" s="286">
        <v>1337525</v>
      </c>
      <c r="H33" s="286">
        <v>681637</v>
      </c>
      <c r="I33" s="286">
        <v>652006</v>
      </c>
      <c r="J33" s="286">
        <v>1333643</v>
      </c>
      <c r="K33" s="286">
        <v>679889</v>
      </c>
      <c r="L33" s="286">
        <v>650242</v>
      </c>
      <c r="M33" s="286">
        <v>1330131</v>
      </c>
      <c r="N33" s="286">
        <v>678322</v>
      </c>
      <c r="O33" s="286">
        <v>648654</v>
      </c>
      <c r="P33" s="286">
        <v>1326976</v>
      </c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>
      <c r="A34" s="285" t="s">
        <v>546</v>
      </c>
      <c r="B34" s="286">
        <v>863753</v>
      </c>
      <c r="C34" s="286">
        <v>825270</v>
      </c>
      <c r="D34" s="286">
        <v>1689023</v>
      </c>
      <c r="E34" s="286">
        <v>863498</v>
      </c>
      <c r="F34" s="286">
        <v>825425</v>
      </c>
      <c r="G34" s="286">
        <v>1688923</v>
      </c>
      <c r="H34" s="286">
        <v>861847</v>
      </c>
      <c r="I34" s="286">
        <v>824252</v>
      </c>
      <c r="J34" s="286">
        <v>1686099</v>
      </c>
      <c r="K34" s="286">
        <v>859434</v>
      </c>
      <c r="L34" s="286">
        <v>822251</v>
      </c>
      <c r="M34" s="286">
        <v>1681685</v>
      </c>
      <c r="N34" s="286">
        <v>856711</v>
      </c>
      <c r="O34" s="286">
        <v>819824</v>
      </c>
      <c r="P34" s="286">
        <v>1676535</v>
      </c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</row>
    <row r="35" spans="1:34">
      <c r="A35" s="285" t="s">
        <v>547</v>
      </c>
      <c r="B35" s="286">
        <v>840132</v>
      </c>
      <c r="C35" s="286">
        <v>803791</v>
      </c>
      <c r="D35" s="286">
        <v>1643923</v>
      </c>
      <c r="E35" s="286">
        <v>846765</v>
      </c>
      <c r="F35" s="286">
        <v>809561</v>
      </c>
      <c r="G35" s="286">
        <v>1656326</v>
      </c>
      <c r="H35" s="286">
        <v>852613</v>
      </c>
      <c r="I35" s="286">
        <v>814748</v>
      </c>
      <c r="J35" s="286">
        <v>1667361</v>
      </c>
      <c r="K35" s="286">
        <v>857229</v>
      </c>
      <c r="L35" s="286">
        <v>818993</v>
      </c>
      <c r="M35" s="286">
        <v>1676222</v>
      </c>
      <c r="N35" s="286">
        <v>860321</v>
      </c>
      <c r="O35" s="286">
        <v>821990</v>
      </c>
      <c r="P35" s="286">
        <v>1682311</v>
      </c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A36" s="285" t="s">
        <v>548</v>
      </c>
      <c r="B36" s="286">
        <v>790072</v>
      </c>
      <c r="C36" s="286">
        <v>763288</v>
      </c>
      <c r="D36" s="286">
        <v>1553360</v>
      </c>
      <c r="E36" s="286">
        <v>800288</v>
      </c>
      <c r="F36" s="286">
        <v>771299</v>
      </c>
      <c r="G36" s="286">
        <v>1571587</v>
      </c>
      <c r="H36" s="286">
        <v>809815</v>
      </c>
      <c r="I36" s="286">
        <v>778853</v>
      </c>
      <c r="J36" s="286">
        <v>1588668</v>
      </c>
      <c r="K36" s="286">
        <v>818604</v>
      </c>
      <c r="L36" s="286">
        <v>785926</v>
      </c>
      <c r="M36" s="286">
        <v>1604530</v>
      </c>
      <c r="N36" s="286">
        <v>826644</v>
      </c>
      <c r="O36" s="286">
        <v>792554</v>
      </c>
      <c r="P36" s="286">
        <v>1619198</v>
      </c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>
      <c r="A37" s="285" t="s">
        <v>549</v>
      </c>
      <c r="B37" s="286">
        <v>722223</v>
      </c>
      <c r="C37" s="286">
        <v>711538</v>
      </c>
      <c r="D37" s="286">
        <v>1433761</v>
      </c>
      <c r="E37" s="286">
        <v>734190</v>
      </c>
      <c r="F37" s="286">
        <v>720924</v>
      </c>
      <c r="G37" s="286">
        <v>1455114</v>
      </c>
      <c r="H37" s="286">
        <v>745908</v>
      </c>
      <c r="I37" s="286">
        <v>730047</v>
      </c>
      <c r="J37" s="286">
        <v>1475955</v>
      </c>
      <c r="K37" s="286">
        <v>757312</v>
      </c>
      <c r="L37" s="286">
        <v>738894</v>
      </c>
      <c r="M37" s="286">
        <v>1496206</v>
      </c>
      <c r="N37" s="286">
        <v>768332</v>
      </c>
      <c r="O37" s="286">
        <v>747429</v>
      </c>
      <c r="P37" s="286">
        <v>1515761</v>
      </c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</row>
    <row r="38" spans="1:34">
      <c r="A38" s="285" t="s">
        <v>550</v>
      </c>
      <c r="B38" s="286">
        <v>653642</v>
      </c>
      <c r="C38" s="286">
        <v>660237</v>
      </c>
      <c r="D38" s="286">
        <v>1313879</v>
      </c>
      <c r="E38" s="286">
        <v>664950</v>
      </c>
      <c r="F38" s="286">
        <v>668968</v>
      </c>
      <c r="G38" s="286">
        <v>1333918</v>
      </c>
      <c r="H38" s="286">
        <v>676519</v>
      </c>
      <c r="I38" s="286">
        <v>678067</v>
      </c>
      <c r="J38" s="286">
        <v>1354586</v>
      </c>
      <c r="K38" s="286">
        <v>688330</v>
      </c>
      <c r="L38" s="286">
        <v>687443</v>
      </c>
      <c r="M38" s="286">
        <v>1375773</v>
      </c>
      <c r="N38" s="286">
        <v>700288</v>
      </c>
      <c r="O38" s="286">
        <v>696924</v>
      </c>
      <c r="P38" s="286">
        <v>1397212</v>
      </c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</row>
    <row r="39" spans="1:34">
      <c r="A39" s="285" t="s">
        <v>551</v>
      </c>
      <c r="B39" s="286">
        <v>593207</v>
      </c>
      <c r="C39" s="286">
        <v>618713</v>
      </c>
      <c r="D39" s="286">
        <v>1211920</v>
      </c>
      <c r="E39" s="286">
        <v>604154</v>
      </c>
      <c r="F39" s="286">
        <v>626616</v>
      </c>
      <c r="G39" s="286">
        <v>1230770</v>
      </c>
      <c r="H39" s="286">
        <v>615017</v>
      </c>
      <c r="I39" s="286">
        <v>634428</v>
      </c>
      <c r="J39" s="286">
        <v>1249445</v>
      </c>
      <c r="K39" s="286">
        <v>625888</v>
      </c>
      <c r="L39" s="286">
        <v>642281</v>
      </c>
      <c r="M39" s="286">
        <v>1268169</v>
      </c>
      <c r="N39" s="286">
        <v>636841</v>
      </c>
      <c r="O39" s="286">
        <v>650318</v>
      </c>
      <c r="P39" s="286">
        <v>1287159</v>
      </c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</row>
    <row r="40" spans="1:34">
      <c r="A40" s="285" t="s">
        <v>534</v>
      </c>
      <c r="B40" s="286">
        <v>531540</v>
      </c>
      <c r="C40" s="286">
        <v>572831</v>
      </c>
      <c r="D40" s="286">
        <v>1104371</v>
      </c>
      <c r="E40" s="286">
        <v>543723</v>
      </c>
      <c r="F40" s="286">
        <v>583178</v>
      </c>
      <c r="G40" s="286">
        <v>1126901</v>
      </c>
      <c r="H40" s="286">
        <v>555764</v>
      </c>
      <c r="I40" s="286">
        <v>592800</v>
      </c>
      <c r="J40" s="286">
        <v>1148564</v>
      </c>
      <c r="K40" s="286">
        <v>567546</v>
      </c>
      <c r="L40" s="286">
        <v>601780</v>
      </c>
      <c r="M40" s="286">
        <v>1169326</v>
      </c>
      <c r="N40" s="286">
        <v>579027</v>
      </c>
      <c r="O40" s="286">
        <v>610269</v>
      </c>
      <c r="P40" s="286">
        <v>1189296</v>
      </c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</row>
    <row r="41" spans="1:34">
      <c r="A41" s="285" t="s">
        <v>535</v>
      </c>
      <c r="B41" s="286">
        <v>469240</v>
      </c>
      <c r="C41" s="286">
        <v>512473</v>
      </c>
      <c r="D41" s="286">
        <v>981713</v>
      </c>
      <c r="E41" s="286">
        <v>480568</v>
      </c>
      <c r="F41" s="286">
        <v>524790</v>
      </c>
      <c r="G41" s="286">
        <v>1005358</v>
      </c>
      <c r="H41" s="286">
        <v>492203</v>
      </c>
      <c r="I41" s="286">
        <v>537058</v>
      </c>
      <c r="J41" s="286">
        <v>1029261</v>
      </c>
      <c r="K41" s="286">
        <v>504112</v>
      </c>
      <c r="L41" s="286">
        <v>549109</v>
      </c>
      <c r="M41" s="286">
        <v>1053221</v>
      </c>
      <c r="N41" s="286">
        <v>516243</v>
      </c>
      <c r="O41" s="286">
        <v>560752</v>
      </c>
      <c r="P41" s="286">
        <v>1076995</v>
      </c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</row>
    <row r="42" spans="1:34">
      <c r="A42" s="285" t="s">
        <v>536</v>
      </c>
      <c r="B42" s="286">
        <v>414094</v>
      </c>
      <c r="C42" s="286">
        <v>451147</v>
      </c>
      <c r="D42" s="286">
        <v>865241</v>
      </c>
      <c r="E42" s="286">
        <v>423308</v>
      </c>
      <c r="F42" s="286">
        <v>462333</v>
      </c>
      <c r="G42" s="286">
        <v>885641</v>
      </c>
      <c r="H42" s="286">
        <v>432867</v>
      </c>
      <c r="I42" s="286">
        <v>473856</v>
      </c>
      <c r="J42" s="286">
        <v>906723</v>
      </c>
      <c r="K42" s="286">
        <v>442852</v>
      </c>
      <c r="L42" s="286">
        <v>485689</v>
      </c>
      <c r="M42" s="286">
        <v>928541</v>
      </c>
      <c r="N42" s="286">
        <v>453311</v>
      </c>
      <c r="O42" s="286">
        <v>497756</v>
      </c>
      <c r="P42" s="286">
        <v>951067</v>
      </c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</row>
    <row r="43" spans="1:34">
      <c r="A43" s="285" t="s">
        <v>537</v>
      </c>
      <c r="B43" s="286">
        <v>362641</v>
      </c>
      <c r="C43" s="286">
        <v>393873</v>
      </c>
      <c r="D43" s="286">
        <v>756514</v>
      </c>
      <c r="E43" s="286">
        <v>371255</v>
      </c>
      <c r="F43" s="286">
        <v>404520</v>
      </c>
      <c r="G43" s="286">
        <v>775775</v>
      </c>
      <c r="H43" s="286">
        <v>379847</v>
      </c>
      <c r="I43" s="286">
        <v>415052</v>
      </c>
      <c r="J43" s="286">
        <v>794899</v>
      </c>
      <c r="K43" s="286">
        <v>388466</v>
      </c>
      <c r="L43" s="286">
        <v>425548</v>
      </c>
      <c r="M43" s="286">
        <v>814014</v>
      </c>
      <c r="N43" s="286">
        <v>397162</v>
      </c>
      <c r="O43" s="286">
        <v>436131</v>
      </c>
      <c r="P43" s="286">
        <v>833293</v>
      </c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</row>
    <row r="44" spans="1:34">
      <c r="A44" s="285" t="s">
        <v>538</v>
      </c>
      <c r="B44" s="286">
        <v>306871</v>
      </c>
      <c r="C44" s="286">
        <v>332617</v>
      </c>
      <c r="D44" s="286">
        <v>639488</v>
      </c>
      <c r="E44" s="286">
        <v>315855</v>
      </c>
      <c r="F44" s="286">
        <v>343957</v>
      </c>
      <c r="G44" s="286">
        <v>659812</v>
      </c>
      <c r="H44" s="286">
        <v>324722</v>
      </c>
      <c r="I44" s="286">
        <v>355158</v>
      </c>
      <c r="J44" s="286">
        <v>679880</v>
      </c>
      <c r="K44" s="286">
        <v>333449</v>
      </c>
      <c r="L44" s="286">
        <v>366201</v>
      </c>
      <c r="M44" s="286">
        <v>699650</v>
      </c>
      <c r="N44" s="286">
        <v>342046</v>
      </c>
      <c r="O44" s="286">
        <v>377087</v>
      </c>
      <c r="P44" s="286">
        <v>719133</v>
      </c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</row>
    <row r="45" spans="1:34">
      <c r="A45" s="285" t="s">
        <v>539</v>
      </c>
      <c r="B45" s="286">
        <v>247138</v>
      </c>
      <c r="C45" s="286">
        <v>268886</v>
      </c>
      <c r="D45" s="286">
        <v>516024</v>
      </c>
      <c r="E45" s="286">
        <v>255520</v>
      </c>
      <c r="F45" s="286">
        <v>279538</v>
      </c>
      <c r="G45" s="286">
        <v>535058</v>
      </c>
      <c r="H45" s="286">
        <v>264069</v>
      </c>
      <c r="I45" s="286">
        <v>290464</v>
      </c>
      <c r="J45" s="286">
        <v>554533</v>
      </c>
      <c r="K45" s="286">
        <v>272733</v>
      </c>
      <c r="L45" s="286">
        <v>301589</v>
      </c>
      <c r="M45" s="286">
        <v>574322</v>
      </c>
      <c r="N45" s="286">
        <v>281442</v>
      </c>
      <c r="O45" s="286">
        <v>312829</v>
      </c>
      <c r="P45" s="286">
        <v>594271</v>
      </c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</row>
    <row r="46" spans="1:34">
      <c r="A46" s="285" t="s">
        <v>540</v>
      </c>
      <c r="B46" s="286">
        <v>190518</v>
      </c>
      <c r="C46" s="286">
        <v>210639</v>
      </c>
      <c r="D46" s="286">
        <v>401157</v>
      </c>
      <c r="E46" s="286">
        <v>197097</v>
      </c>
      <c r="F46" s="286">
        <v>219173</v>
      </c>
      <c r="G46" s="286">
        <v>416270</v>
      </c>
      <c r="H46" s="286">
        <v>203979</v>
      </c>
      <c r="I46" s="286">
        <v>228130</v>
      </c>
      <c r="J46" s="286">
        <v>432109</v>
      </c>
      <c r="K46" s="286">
        <v>211158</v>
      </c>
      <c r="L46" s="286">
        <v>237503</v>
      </c>
      <c r="M46" s="286">
        <v>448661</v>
      </c>
      <c r="N46" s="286">
        <v>218604</v>
      </c>
      <c r="O46" s="286">
        <v>247250</v>
      </c>
      <c r="P46" s="286">
        <v>465854</v>
      </c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</row>
    <row r="47" spans="1:34">
      <c r="A47" s="285" t="s">
        <v>541</v>
      </c>
      <c r="B47" s="286">
        <v>140112</v>
      </c>
      <c r="C47" s="286">
        <v>159631</v>
      </c>
      <c r="D47" s="286">
        <v>299743</v>
      </c>
      <c r="E47" s="286">
        <v>144718</v>
      </c>
      <c r="F47" s="286">
        <v>166038</v>
      </c>
      <c r="G47" s="286">
        <v>310756</v>
      </c>
      <c r="H47" s="286">
        <v>149607</v>
      </c>
      <c r="I47" s="286">
        <v>172752</v>
      </c>
      <c r="J47" s="286">
        <v>322359</v>
      </c>
      <c r="K47" s="286">
        <v>154741</v>
      </c>
      <c r="L47" s="286">
        <v>179789</v>
      </c>
      <c r="M47" s="286">
        <v>334530</v>
      </c>
      <c r="N47" s="286">
        <v>160153</v>
      </c>
      <c r="O47" s="286">
        <v>187189</v>
      </c>
      <c r="P47" s="286">
        <v>347342</v>
      </c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</row>
    <row r="48" spans="1:34">
      <c r="A48" s="285" t="s">
        <v>542</v>
      </c>
      <c r="B48" s="286">
        <v>96140</v>
      </c>
      <c r="C48" s="286">
        <v>112874</v>
      </c>
      <c r="D48" s="286">
        <v>209014</v>
      </c>
      <c r="E48" s="286">
        <v>98800</v>
      </c>
      <c r="F48" s="286">
        <v>117392</v>
      </c>
      <c r="G48" s="286">
        <v>216192</v>
      </c>
      <c r="H48" s="286">
        <v>101738</v>
      </c>
      <c r="I48" s="286">
        <v>122199</v>
      </c>
      <c r="J48" s="286">
        <v>223937</v>
      </c>
      <c r="K48" s="286">
        <v>104940</v>
      </c>
      <c r="L48" s="286">
        <v>127263</v>
      </c>
      <c r="M48" s="286">
        <v>232203</v>
      </c>
      <c r="N48" s="286">
        <v>108382</v>
      </c>
      <c r="O48" s="286">
        <v>132595</v>
      </c>
      <c r="P48" s="286">
        <v>240977</v>
      </c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</row>
    <row r="49" spans="1:34">
      <c r="A49" s="285" t="s">
        <v>552</v>
      </c>
      <c r="B49" s="286">
        <v>107095</v>
      </c>
      <c r="C49" s="286">
        <v>126485</v>
      </c>
      <c r="D49" s="286">
        <v>233580</v>
      </c>
      <c r="E49" s="286">
        <v>107893</v>
      </c>
      <c r="F49" s="286">
        <v>129833</v>
      </c>
      <c r="G49" s="286">
        <v>237726</v>
      </c>
      <c r="H49" s="286">
        <v>109115</v>
      </c>
      <c r="I49" s="286">
        <v>133766</v>
      </c>
      <c r="J49" s="286">
        <v>242881</v>
      </c>
      <c r="K49" s="286">
        <v>110753</v>
      </c>
      <c r="L49" s="286">
        <v>138276</v>
      </c>
      <c r="M49" s="286">
        <v>249029</v>
      </c>
      <c r="N49" s="286">
        <v>112794</v>
      </c>
      <c r="O49" s="286">
        <v>143330</v>
      </c>
      <c r="P49" s="286">
        <v>256124</v>
      </c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</row>
    <row r="50" spans="1:34">
      <c r="A50" s="287" t="s">
        <v>1307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</row>
    <row r="51" spans="1:34">
      <c r="A51" s="289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</row>
  </sheetData>
  <mergeCells count="15">
    <mergeCell ref="N29:P29"/>
    <mergeCell ref="A3:S3"/>
    <mergeCell ref="A4:S4"/>
    <mergeCell ref="A6:A7"/>
    <mergeCell ref="B6:D6"/>
    <mergeCell ref="E6:G6"/>
    <mergeCell ref="H6:J6"/>
    <mergeCell ref="K6:M6"/>
    <mergeCell ref="N6:P6"/>
    <mergeCell ref="Q6:S6"/>
    <mergeCell ref="A29:A30"/>
    <mergeCell ref="B29:D29"/>
    <mergeCell ref="E29:G29"/>
    <mergeCell ref="H29:J29"/>
    <mergeCell ref="K29:M29"/>
  </mergeCells>
  <hyperlinks>
    <hyperlink ref="U6" location="ÍNDICE!A12" display="ÍNDICE"/>
  </hyperlinks>
  <printOptions horizontalCentered="1" verticalCentered="1"/>
  <pageMargins left="0.31496062992125984" right="0.31496062992125984" top="0.39370078740157483" bottom="0.39370078740157483" header="0.31496062992125984" footer="0"/>
  <pageSetup paperSize="9" scale="71" fitToHeight="0" orientation="landscape" r:id="rId1"/>
  <headerFooter scaleWithDoc="0" alignWithMargins="0">
    <oddHeader>&amp;R&amp;"Arial,Negrita"Compendio estadístico 2013 - Población y migración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2"/>
  <sheetViews>
    <sheetView showGridLines="0" topLeftCell="F1" zoomScale="85" zoomScaleNormal="85" zoomScaleSheetLayoutView="100" workbookViewId="0">
      <selection activeCell="U7" sqref="U7"/>
    </sheetView>
  </sheetViews>
  <sheetFormatPr baseColWidth="10" defaultRowHeight="14.25"/>
  <cols>
    <col min="1" max="1" width="11.5703125" style="278" customWidth="1"/>
    <col min="2" max="3" width="13.42578125" style="278" bestFit="1" customWidth="1"/>
    <col min="4" max="4" width="14.42578125" style="278" bestFit="1" customWidth="1"/>
    <col min="5" max="6" width="13.42578125" style="278" bestFit="1" customWidth="1"/>
    <col min="7" max="7" width="14.42578125" style="278" bestFit="1" customWidth="1"/>
    <col min="8" max="9" width="13.42578125" style="278" bestFit="1" customWidth="1"/>
    <col min="10" max="10" width="14.42578125" style="278" bestFit="1" customWidth="1"/>
    <col min="11" max="12" width="13.42578125" style="278" bestFit="1" customWidth="1"/>
    <col min="13" max="13" width="14.42578125" style="278" bestFit="1" customWidth="1"/>
    <col min="14" max="15" width="13.42578125" style="278" bestFit="1" customWidth="1"/>
    <col min="16" max="16" width="14.42578125" style="278" bestFit="1" customWidth="1"/>
    <col min="17" max="18" width="13.42578125" style="278" bestFit="1" customWidth="1"/>
    <col min="19" max="19" width="14.42578125" style="278" bestFit="1" customWidth="1"/>
    <col min="20" max="34" width="8.5703125" style="278" customWidth="1"/>
    <col min="35" max="35" width="1.28515625" style="278" customWidth="1"/>
    <col min="36" max="16384" width="11.42578125" style="278"/>
  </cols>
  <sheetData>
    <row r="1" spans="1:34" ht="6" customHeight="1"/>
    <row r="2" spans="1:34" ht="15">
      <c r="A2" s="1525" t="s">
        <v>523</v>
      </c>
      <c r="B2" s="291"/>
      <c r="C2" s="291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</row>
    <row r="3" spans="1:34" ht="15">
      <c r="A3" s="1902" t="s">
        <v>1491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</row>
    <row r="4" spans="1:34" ht="15">
      <c r="A4" s="1902" t="s">
        <v>1744</v>
      </c>
      <c r="B4" s="1902"/>
      <c r="C4" s="1902"/>
      <c r="D4" s="1902"/>
      <c r="E4" s="1902"/>
      <c r="F4" s="1902"/>
      <c r="G4" s="1902"/>
      <c r="H4" s="1902"/>
      <c r="I4" s="1902"/>
      <c r="J4" s="1902"/>
      <c r="K4" s="1902"/>
      <c r="L4" s="1902"/>
      <c r="M4" s="1902"/>
      <c r="N4" s="1902"/>
      <c r="O4" s="1902"/>
      <c r="P4" s="1902"/>
      <c r="Q4" s="1902"/>
      <c r="R4" s="1902"/>
      <c r="S4" s="1902"/>
    </row>
    <row r="5" spans="1:34" ht="15">
      <c r="A5" s="1906" t="s">
        <v>1297</v>
      </c>
      <c r="B5" s="1906"/>
      <c r="C5" s="1906"/>
      <c r="D5" s="1906"/>
      <c r="E5" s="1906"/>
      <c r="F5" s="1906"/>
      <c r="G5" s="1906"/>
      <c r="H5" s="1906"/>
      <c r="I5" s="1906"/>
      <c r="J5" s="1906"/>
      <c r="K5" s="1906"/>
      <c r="L5" s="1906"/>
      <c r="M5" s="1906"/>
      <c r="N5" s="1906"/>
      <c r="O5" s="1906"/>
      <c r="P5" s="1906"/>
      <c r="Q5" s="1906"/>
      <c r="R5" s="1906"/>
      <c r="S5" s="1906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</row>
    <row r="6" spans="1:34" ht="15">
      <c r="A6" s="1749"/>
      <c r="B6" s="1749"/>
      <c r="C6" s="1749"/>
      <c r="D6" s="1749"/>
      <c r="E6" s="1749"/>
      <c r="F6" s="1749"/>
      <c r="G6" s="1749"/>
      <c r="H6" s="1749"/>
      <c r="I6" s="1749"/>
      <c r="J6" s="1749"/>
      <c r="K6" s="1749"/>
      <c r="L6" s="1749"/>
      <c r="M6" s="1749"/>
      <c r="N6" s="1749"/>
      <c r="O6" s="1749"/>
      <c r="P6" s="1749"/>
      <c r="Q6" s="1749"/>
      <c r="R6" s="1749"/>
      <c r="S6" s="1749"/>
    </row>
    <row r="7" spans="1:34" ht="21" customHeight="1">
      <c r="A7" s="1903" t="s">
        <v>525</v>
      </c>
      <c r="B7" s="1905">
        <v>2010</v>
      </c>
      <c r="C7" s="1905"/>
      <c r="D7" s="1905"/>
      <c r="E7" s="1900">
        <v>2011</v>
      </c>
      <c r="F7" s="1900"/>
      <c r="G7" s="1900"/>
      <c r="H7" s="1900">
        <v>2012</v>
      </c>
      <c r="I7" s="1900"/>
      <c r="J7" s="1900"/>
      <c r="K7" s="1900">
        <v>2013</v>
      </c>
      <c r="L7" s="1900"/>
      <c r="M7" s="1900"/>
      <c r="N7" s="1900">
        <v>2014</v>
      </c>
      <c r="O7" s="1900"/>
      <c r="P7" s="1900"/>
      <c r="Q7" s="1900">
        <v>2015</v>
      </c>
      <c r="R7" s="1900"/>
      <c r="S7" s="1900"/>
      <c r="U7" s="1113" t="s">
        <v>675</v>
      </c>
    </row>
    <row r="8" spans="1:34" ht="15">
      <c r="A8" s="1903"/>
      <c r="B8" s="280" t="s">
        <v>174</v>
      </c>
      <c r="C8" s="280" t="s">
        <v>175</v>
      </c>
      <c r="D8" s="280" t="s">
        <v>45</v>
      </c>
      <c r="E8" s="280" t="s">
        <v>174</v>
      </c>
      <c r="F8" s="280" t="s">
        <v>175</v>
      </c>
      <c r="G8" s="280" t="s">
        <v>45</v>
      </c>
      <c r="H8" s="280" t="s">
        <v>174</v>
      </c>
      <c r="I8" s="280" t="s">
        <v>175</v>
      </c>
      <c r="J8" s="280" t="s">
        <v>45</v>
      </c>
      <c r="K8" s="280" t="s">
        <v>174</v>
      </c>
      <c r="L8" s="280" t="s">
        <v>175</v>
      </c>
      <c r="M8" s="280" t="s">
        <v>45</v>
      </c>
      <c r="N8" s="280" t="s">
        <v>174</v>
      </c>
      <c r="O8" s="280" t="s">
        <v>175</v>
      </c>
      <c r="P8" s="280" t="s">
        <v>45</v>
      </c>
      <c r="Q8" s="280" t="s">
        <v>174</v>
      </c>
      <c r="R8" s="280" t="s">
        <v>175</v>
      </c>
      <c r="S8" s="280" t="s">
        <v>45</v>
      </c>
    </row>
    <row r="9" spans="1:34" ht="15">
      <c r="A9" s="1750" t="s">
        <v>544</v>
      </c>
      <c r="B9" s="283">
        <v>4611039</v>
      </c>
      <c r="C9" s="283">
        <v>4801573</v>
      </c>
      <c r="D9" s="283">
        <v>9412612</v>
      </c>
      <c r="E9" s="283">
        <v>4700620</v>
      </c>
      <c r="F9" s="283">
        <v>4896008</v>
      </c>
      <c r="G9" s="283">
        <v>9596628</v>
      </c>
      <c r="H9" s="283">
        <v>4790437</v>
      </c>
      <c r="I9" s="283">
        <v>4990213</v>
      </c>
      <c r="J9" s="283">
        <v>9780650</v>
      </c>
      <c r="K9" s="283">
        <v>4880045</v>
      </c>
      <c r="L9" s="283">
        <v>5083839</v>
      </c>
      <c r="M9" s="283">
        <v>9963884</v>
      </c>
      <c r="N9" s="283">
        <v>4969197</v>
      </c>
      <c r="O9" s="283">
        <v>5176678</v>
      </c>
      <c r="P9" s="283">
        <v>10145875</v>
      </c>
      <c r="Q9" s="283">
        <v>5057750</v>
      </c>
      <c r="R9" s="283">
        <v>5268634</v>
      </c>
      <c r="S9" s="283">
        <v>10326384</v>
      </c>
    </row>
    <row r="10" spans="1:34">
      <c r="A10" s="285" t="s">
        <v>526</v>
      </c>
      <c r="B10" s="286">
        <v>102625</v>
      </c>
      <c r="C10" s="286">
        <v>97302</v>
      </c>
      <c r="D10" s="286">
        <v>199927</v>
      </c>
      <c r="E10" s="286">
        <v>102629</v>
      </c>
      <c r="F10" s="286">
        <v>97364</v>
      </c>
      <c r="G10" s="286">
        <v>199993</v>
      </c>
      <c r="H10" s="286">
        <v>102542</v>
      </c>
      <c r="I10" s="286">
        <v>97310</v>
      </c>
      <c r="J10" s="286">
        <v>199852</v>
      </c>
      <c r="K10" s="286">
        <v>102461</v>
      </c>
      <c r="L10" s="286">
        <v>97194</v>
      </c>
      <c r="M10" s="286">
        <v>199655</v>
      </c>
      <c r="N10" s="286">
        <v>102402</v>
      </c>
      <c r="O10" s="286">
        <v>97089</v>
      </c>
      <c r="P10" s="286">
        <v>199491</v>
      </c>
      <c r="Q10" s="286">
        <v>102367</v>
      </c>
      <c r="R10" s="286">
        <v>97002</v>
      </c>
      <c r="S10" s="286">
        <v>199369</v>
      </c>
    </row>
    <row r="11" spans="1:34">
      <c r="A11" s="285" t="s">
        <v>545</v>
      </c>
      <c r="B11" s="286">
        <v>406932</v>
      </c>
      <c r="C11" s="286">
        <v>388050</v>
      </c>
      <c r="D11" s="286">
        <v>794982</v>
      </c>
      <c r="E11" s="286">
        <v>409030</v>
      </c>
      <c r="F11" s="286">
        <v>390085</v>
      </c>
      <c r="G11" s="286">
        <v>799115</v>
      </c>
      <c r="H11" s="286">
        <v>410262</v>
      </c>
      <c r="I11" s="286">
        <v>391373</v>
      </c>
      <c r="J11" s="286">
        <v>801635</v>
      </c>
      <c r="K11" s="286">
        <v>410699</v>
      </c>
      <c r="L11" s="286">
        <v>391938</v>
      </c>
      <c r="M11" s="286">
        <v>802637</v>
      </c>
      <c r="N11" s="286">
        <v>410702</v>
      </c>
      <c r="O11" s="286">
        <v>391975</v>
      </c>
      <c r="P11" s="286">
        <v>802677</v>
      </c>
      <c r="Q11" s="286">
        <v>410516</v>
      </c>
      <c r="R11" s="286">
        <v>391722</v>
      </c>
      <c r="S11" s="286">
        <v>802238</v>
      </c>
    </row>
    <row r="12" spans="1:34">
      <c r="A12" s="285" t="s">
        <v>546</v>
      </c>
      <c r="B12" s="286">
        <v>490912</v>
      </c>
      <c r="C12" s="286">
        <v>471019</v>
      </c>
      <c r="D12" s="286">
        <v>961931</v>
      </c>
      <c r="E12" s="286">
        <v>496794</v>
      </c>
      <c r="F12" s="286">
        <v>476014</v>
      </c>
      <c r="G12" s="286">
        <v>972808</v>
      </c>
      <c r="H12" s="286">
        <v>502193</v>
      </c>
      <c r="I12" s="286">
        <v>480701</v>
      </c>
      <c r="J12" s="286">
        <v>982894</v>
      </c>
      <c r="K12" s="286">
        <v>507025</v>
      </c>
      <c r="L12" s="286">
        <v>484961</v>
      </c>
      <c r="M12" s="286">
        <v>991986</v>
      </c>
      <c r="N12" s="286">
        <v>511012</v>
      </c>
      <c r="O12" s="286">
        <v>488574</v>
      </c>
      <c r="P12" s="286">
        <v>999586</v>
      </c>
      <c r="Q12" s="286">
        <v>514007</v>
      </c>
      <c r="R12" s="286">
        <v>491342</v>
      </c>
      <c r="S12" s="286">
        <v>1005349</v>
      </c>
    </row>
    <row r="13" spans="1:34">
      <c r="A13" s="285" t="s">
        <v>547</v>
      </c>
      <c r="B13" s="286">
        <v>465074</v>
      </c>
      <c r="C13" s="286">
        <v>454438</v>
      </c>
      <c r="D13" s="286">
        <v>919512</v>
      </c>
      <c r="E13" s="286">
        <v>473028</v>
      </c>
      <c r="F13" s="286">
        <v>460708</v>
      </c>
      <c r="G13" s="286">
        <v>933736</v>
      </c>
      <c r="H13" s="286">
        <v>480672</v>
      </c>
      <c r="I13" s="286">
        <v>466746</v>
      </c>
      <c r="J13" s="286">
        <v>947418</v>
      </c>
      <c r="K13" s="286">
        <v>487902</v>
      </c>
      <c r="L13" s="286">
        <v>472508</v>
      </c>
      <c r="M13" s="286">
        <v>960410</v>
      </c>
      <c r="N13" s="286">
        <v>494645</v>
      </c>
      <c r="O13" s="286">
        <v>477928</v>
      </c>
      <c r="P13" s="286">
        <v>972573</v>
      </c>
      <c r="Q13" s="286">
        <v>500884</v>
      </c>
      <c r="R13" s="286">
        <v>483035</v>
      </c>
      <c r="S13" s="286">
        <v>983919</v>
      </c>
    </row>
    <row r="14" spans="1:34">
      <c r="A14" s="285" t="s">
        <v>548</v>
      </c>
      <c r="B14" s="286">
        <v>441341</v>
      </c>
      <c r="C14" s="286">
        <v>442405</v>
      </c>
      <c r="D14" s="286">
        <v>883746</v>
      </c>
      <c r="E14" s="286">
        <v>449931</v>
      </c>
      <c r="F14" s="286">
        <v>449469</v>
      </c>
      <c r="G14" s="286">
        <v>899400</v>
      </c>
      <c r="H14" s="286">
        <v>458501</v>
      </c>
      <c r="I14" s="286">
        <v>456404</v>
      </c>
      <c r="J14" s="286">
        <v>914905</v>
      </c>
      <c r="K14" s="286">
        <v>466991</v>
      </c>
      <c r="L14" s="286">
        <v>463157</v>
      </c>
      <c r="M14" s="286">
        <v>930148</v>
      </c>
      <c r="N14" s="286">
        <v>475342</v>
      </c>
      <c r="O14" s="286">
        <v>469712</v>
      </c>
      <c r="P14" s="286">
        <v>945054</v>
      </c>
      <c r="Q14" s="286">
        <v>483475</v>
      </c>
      <c r="R14" s="286">
        <v>476062</v>
      </c>
      <c r="S14" s="286">
        <v>959537</v>
      </c>
    </row>
    <row r="15" spans="1:34">
      <c r="A15" s="285" t="s">
        <v>549</v>
      </c>
      <c r="B15" s="286">
        <v>417396</v>
      </c>
      <c r="C15" s="286">
        <v>428441</v>
      </c>
      <c r="D15" s="286">
        <v>845837</v>
      </c>
      <c r="E15" s="286">
        <v>425001</v>
      </c>
      <c r="F15" s="286">
        <v>434555</v>
      </c>
      <c r="G15" s="286">
        <v>859556</v>
      </c>
      <c r="H15" s="286">
        <v>432804</v>
      </c>
      <c r="I15" s="286">
        <v>440932</v>
      </c>
      <c r="J15" s="286">
        <v>873736</v>
      </c>
      <c r="K15" s="286">
        <v>440854</v>
      </c>
      <c r="L15" s="286">
        <v>447568</v>
      </c>
      <c r="M15" s="286">
        <v>888422</v>
      </c>
      <c r="N15" s="286">
        <v>449132</v>
      </c>
      <c r="O15" s="286">
        <v>454397</v>
      </c>
      <c r="P15" s="286">
        <v>903529</v>
      </c>
      <c r="Q15" s="286">
        <v>457566</v>
      </c>
      <c r="R15" s="286">
        <v>461278</v>
      </c>
      <c r="S15" s="286">
        <v>918844</v>
      </c>
    </row>
    <row r="16" spans="1:34">
      <c r="A16" s="285" t="s">
        <v>550</v>
      </c>
      <c r="B16" s="286">
        <v>386667</v>
      </c>
      <c r="C16" s="286">
        <v>408997</v>
      </c>
      <c r="D16" s="286">
        <v>795664</v>
      </c>
      <c r="E16" s="286">
        <v>394251</v>
      </c>
      <c r="F16" s="286">
        <v>414784</v>
      </c>
      <c r="G16" s="286">
        <v>809035</v>
      </c>
      <c r="H16" s="286">
        <v>401694</v>
      </c>
      <c r="I16" s="286">
        <v>420410</v>
      </c>
      <c r="J16" s="286">
        <v>822104</v>
      </c>
      <c r="K16" s="286">
        <v>409055</v>
      </c>
      <c r="L16" s="286">
        <v>425957</v>
      </c>
      <c r="M16" s="286">
        <v>835012</v>
      </c>
      <c r="N16" s="286">
        <v>416404</v>
      </c>
      <c r="O16" s="286">
        <v>431513</v>
      </c>
      <c r="P16" s="286">
        <v>847917</v>
      </c>
      <c r="Q16" s="286">
        <v>423804</v>
      </c>
      <c r="R16" s="286">
        <v>437168</v>
      </c>
      <c r="S16" s="286">
        <v>860972</v>
      </c>
    </row>
    <row r="17" spans="1:34">
      <c r="A17" s="285" t="s">
        <v>551</v>
      </c>
      <c r="B17" s="286">
        <v>344584</v>
      </c>
      <c r="C17" s="286">
        <v>377454</v>
      </c>
      <c r="D17" s="286">
        <v>722038</v>
      </c>
      <c r="E17" s="286">
        <v>353071</v>
      </c>
      <c r="F17" s="286">
        <v>385246</v>
      </c>
      <c r="G17" s="286">
        <v>738317</v>
      </c>
      <c r="H17" s="286">
        <v>361476</v>
      </c>
      <c r="I17" s="286">
        <v>392500</v>
      </c>
      <c r="J17" s="286">
        <v>753976</v>
      </c>
      <c r="K17" s="286">
        <v>369698</v>
      </c>
      <c r="L17" s="286">
        <v>399204</v>
      </c>
      <c r="M17" s="286">
        <v>768902</v>
      </c>
      <c r="N17" s="286">
        <v>377669</v>
      </c>
      <c r="O17" s="286">
        <v>405419</v>
      </c>
      <c r="P17" s="286">
        <v>783088</v>
      </c>
      <c r="Q17" s="286">
        <v>385362</v>
      </c>
      <c r="R17" s="286">
        <v>411244</v>
      </c>
      <c r="S17" s="286">
        <v>796606</v>
      </c>
    </row>
    <row r="18" spans="1:34">
      <c r="A18" s="285" t="s">
        <v>534</v>
      </c>
      <c r="B18" s="286">
        <v>301794</v>
      </c>
      <c r="C18" s="286">
        <v>336798</v>
      </c>
      <c r="D18" s="286">
        <v>638592</v>
      </c>
      <c r="E18" s="286">
        <v>309615</v>
      </c>
      <c r="F18" s="286">
        <v>345526</v>
      </c>
      <c r="G18" s="286">
        <v>655141</v>
      </c>
      <c r="H18" s="286">
        <v>317660</v>
      </c>
      <c r="I18" s="286">
        <v>354248</v>
      </c>
      <c r="J18" s="286">
        <v>671908</v>
      </c>
      <c r="K18" s="286">
        <v>325854</v>
      </c>
      <c r="L18" s="286">
        <v>362877</v>
      </c>
      <c r="M18" s="286">
        <v>688731</v>
      </c>
      <c r="N18" s="286">
        <v>334135</v>
      </c>
      <c r="O18" s="286">
        <v>371293</v>
      </c>
      <c r="P18" s="286">
        <v>705428</v>
      </c>
      <c r="Q18" s="286">
        <v>342493</v>
      </c>
      <c r="R18" s="286">
        <v>379358</v>
      </c>
      <c r="S18" s="286">
        <v>721851</v>
      </c>
    </row>
    <row r="19" spans="1:34">
      <c r="A19" s="285" t="s">
        <v>535</v>
      </c>
      <c r="B19" s="286">
        <v>267840</v>
      </c>
      <c r="C19" s="286">
        <v>299727</v>
      </c>
      <c r="D19" s="286">
        <v>567567</v>
      </c>
      <c r="E19" s="286">
        <v>274342</v>
      </c>
      <c r="F19" s="286">
        <v>307534</v>
      </c>
      <c r="G19" s="286">
        <v>581876</v>
      </c>
      <c r="H19" s="286">
        <v>281018</v>
      </c>
      <c r="I19" s="286">
        <v>315519</v>
      </c>
      <c r="J19" s="286">
        <v>596537</v>
      </c>
      <c r="K19" s="286">
        <v>287920</v>
      </c>
      <c r="L19" s="286">
        <v>323730</v>
      </c>
      <c r="M19" s="286">
        <v>611650</v>
      </c>
      <c r="N19" s="286">
        <v>295084</v>
      </c>
      <c r="O19" s="286">
        <v>332115</v>
      </c>
      <c r="P19" s="286">
        <v>627199</v>
      </c>
      <c r="Q19" s="286">
        <v>302528</v>
      </c>
      <c r="R19" s="286">
        <v>340619</v>
      </c>
      <c r="S19" s="286">
        <v>643147</v>
      </c>
    </row>
    <row r="20" spans="1:34">
      <c r="A20" s="285" t="s">
        <v>536</v>
      </c>
      <c r="B20" s="286">
        <v>237043</v>
      </c>
      <c r="C20" s="286">
        <v>263288</v>
      </c>
      <c r="D20" s="286">
        <v>500331</v>
      </c>
      <c r="E20" s="286">
        <v>243313</v>
      </c>
      <c r="F20" s="286">
        <v>271076</v>
      </c>
      <c r="G20" s="286">
        <v>514389</v>
      </c>
      <c r="H20" s="286">
        <v>249549</v>
      </c>
      <c r="I20" s="286">
        <v>278727</v>
      </c>
      <c r="J20" s="286">
        <v>528276</v>
      </c>
      <c r="K20" s="286">
        <v>255762</v>
      </c>
      <c r="L20" s="286">
        <v>286272</v>
      </c>
      <c r="M20" s="286">
        <v>542034</v>
      </c>
      <c r="N20" s="286">
        <v>261985</v>
      </c>
      <c r="O20" s="286">
        <v>293760</v>
      </c>
      <c r="P20" s="286">
        <v>555745</v>
      </c>
      <c r="Q20" s="286">
        <v>268266</v>
      </c>
      <c r="R20" s="286">
        <v>301270</v>
      </c>
      <c r="S20" s="286">
        <v>569536</v>
      </c>
    </row>
    <row r="21" spans="1:34">
      <c r="A21" s="285" t="s">
        <v>537</v>
      </c>
      <c r="B21" s="286">
        <v>200961</v>
      </c>
      <c r="C21" s="286">
        <v>219931</v>
      </c>
      <c r="D21" s="286">
        <v>420892</v>
      </c>
      <c r="E21" s="286">
        <v>207534</v>
      </c>
      <c r="F21" s="286">
        <v>228178</v>
      </c>
      <c r="G21" s="286">
        <v>435712</v>
      </c>
      <c r="H21" s="286">
        <v>214041</v>
      </c>
      <c r="I21" s="286">
        <v>236335</v>
      </c>
      <c r="J21" s="286">
        <v>450376</v>
      </c>
      <c r="K21" s="286">
        <v>220449</v>
      </c>
      <c r="L21" s="286">
        <v>244352</v>
      </c>
      <c r="M21" s="286">
        <v>464801</v>
      </c>
      <c r="N21" s="286">
        <v>226732</v>
      </c>
      <c r="O21" s="286">
        <v>252215</v>
      </c>
      <c r="P21" s="286">
        <v>478947</v>
      </c>
      <c r="Q21" s="286">
        <v>232909</v>
      </c>
      <c r="R21" s="286">
        <v>259923</v>
      </c>
      <c r="S21" s="286">
        <v>492832</v>
      </c>
    </row>
    <row r="22" spans="1:34">
      <c r="A22" s="285" t="s">
        <v>538</v>
      </c>
      <c r="B22" s="286">
        <v>160362</v>
      </c>
      <c r="C22" s="286">
        <v>174504</v>
      </c>
      <c r="D22" s="286">
        <v>334866</v>
      </c>
      <c r="E22" s="286">
        <v>166406</v>
      </c>
      <c r="F22" s="286">
        <v>182016</v>
      </c>
      <c r="G22" s="286">
        <v>348422</v>
      </c>
      <c r="H22" s="286">
        <v>172568</v>
      </c>
      <c r="I22" s="286">
        <v>189721</v>
      </c>
      <c r="J22" s="286">
        <v>362289</v>
      </c>
      <c r="K22" s="286">
        <v>178799</v>
      </c>
      <c r="L22" s="286">
        <v>197566</v>
      </c>
      <c r="M22" s="286">
        <v>376365</v>
      </c>
      <c r="N22" s="286">
        <v>185081</v>
      </c>
      <c r="O22" s="286">
        <v>205516</v>
      </c>
      <c r="P22" s="286">
        <v>390597</v>
      </c>
      <c r="Q22" s="286">
        <v>191345</v>
      </c>
      <c r="R22" s="286">
        <v>213485</v>
      </c>
      <c r="S22" s="286">
        <v>404830</v>
      </c>
    </row>
    <row r="23" spans="1:34">
      <c r="A23" s="285" t="s">
        <v>539</v>
      </c>
      <c r="B23" s="286">
        <v>121749</v>
      </c>
      <c r="C23" s="286">
        <v>133917</v>
      </c>
      <c r="D23" s="286">
        <v>255666</v>
      </c>
      <c r="E23" s="286">
        <v>126434</v>
      </c>
      <c r="F23" s="286">
        <v>139807</v>
      </c>
      <c r="G23" s="286">
        <v>266241</v>
      </c>
      <c r="H23" s="286">
        <v>131331</v>
      </c>
      <c r="I23" s="286">
        <v>145992</v>
      </c>
      <c r="J23" s="286">
        <v>277323</v>
      </c>
      <c r="K23" s="286">
        <v>136413</v>
      </c>
      <c r="L23" s="286">
        <v>152446</v>
      </c>
      <c r="M23" s="286">
        <v>288859</v>
      </c>
      <c r="N23" s="286">
        <v>141675</v>
      </c>
      <c r="O23" s="286">
        <v>159159</v>
      </c>
      <c r="P23" s="286">
        <v>300834</v>
      </c>
      <c r="Q23" s="286">
        <v>147101</v>
      </c>
      <c r="R23" s="286">
        <v>166108</v>
      </c>
      <c r="S23" s="286">
        <v>313209</v>
      </c>
    </row>
    <row r="24" spans="1:34">
      <c r="A24" s="285" t="s">
        <v>540</v>
      </c>
      <c r="B24" s="286">
        <v>89432</v>
      </c>
      <c r="C24" s="286">
        <v>101093</v>
      </c>
      <c r="D24" s="286">
        <v>190525</v>
      </c>
      <c r="E24" s="286">
        <v>92654</v>
      </c>
      <c r="F24" s="286">
        <v>105427</v>
      </c>
      <c r="G24" s="286">
        <v>198081</v>
      </c>
      <c r="H24" s="286">
        <v>96088</v>
      </c>
      <c r="I24" s="286">
        <v>109997</v>
      </c>
      <c r="J24" s="286">
        <v>206085</v>
      </c>
      <c r="K24" s="286">
        <v>99735</v>
      </c>
      <c r="L24" s="286">
        <v>114812</v>
      </c>
      <c r="M24" s="286">
        <v>214547</v>
      </c>
      <c r="N24" s="286">
        <v>103571</v>
      </c>
      <c r="O24" s="286">
        <v>119866</v>
      </c>
      <c r="P24" s="286">
        <v>223437</v>
      </c>
      <c r="Q24" s="286">
        <v>107592</v>
      </c>
      <c r="R24" s="286">
        <v>125160</v>
      </c>
      <c r="S24" s="286">
        <v>232752</v>
      </c>
    </row>
    <row r="25" spans="1:34">
      <c r="A25" s="285" t="s">
        <v>541</v>
      </c>
      <c r="B25" s="286">
        <v>64940</v>
      </c>
      <c r="C25" s="286">
        <v>75608</v>
      </c>
      <c r="D25" s="286">
        <v>140548</v>
      </c>
      <c r="E25" s="286">
        <v>66685</v>
      </c>
      <c r="F25" s="286">
        <v>78547</v>
      </c>
      <c r="G25" s="286">
        <v>145232</v>
      </c>
      <c r="H25" s="286">
        <v>68673</v>
      </c>
      <c r="I25" s="286">
        <v>81723</v>
      </c>
      <c r="J25" s="286">
        <v>150396</v>
      </c>
      <c r="K25" s="286">
        <v>70883</v>
      </c>
      <c r="L25" s="286">
        <v>85133</v>
      </c>
      <c r="M25" s="286">
        <v>156016</v>
      </c>
      <c r="N25" s="286">
        <v>73322</v>
      </c>
      <c r="O25" s="286">
        <v>88753</v>
      </c>
      <c r="P25" s="286">
        <v>162075</v>
      </c>
      <c r="Q25" s="286">
        <v>75955</v>
      </c>
      <c r="R25" s="286">
        <v>92597</v>
      </c>
      <c r="S25" s="286">
        <v>168552</v>
      </c>
    </row>
    <row r="26" spans="1:34">
      <c r="A26" s="285" t="s">
        <v>542</v>
      </c>
      <c r="B26" s="286">
        <v>46783</v>
      </c>
      <c r="C26" s="286">
        <v>54861</v>
      </c>
      <c r="D26" s="286">
        <v>101644</v>
      </c>
      <c r="E26" s="286">
        <v>47372</v>
      </c>
      <c r="F26" s="286">
        <v>56483</v>
      </c>
      <c r="G26" s="286">
        <v>103855</v>
      </c>
      <c r="H26" s="286">
        <v>48124</v>
      </c>
      <c r="I26" s="286">
        <v>58327</v>
      </c>
      <c r="J26" s="286">
        <v>106451</v>
      </c>
      <c r="K26" s="286">
        <v>49066</v>
      </c>
      <c r="L26" s="286">
        <v>60378</v>
      </c>
      <c r="M26" s="286">
        <v>109444</v>
      </c>
      <c r="N26" s="286">
        <v>50189</v>
      </c>
      <c r="O26" s="286">
        <v>62652</v>
      </c>
      <c r="P26" s="286">
        <v>112841</v>
      </c>
      <c r="Q26" s="286">
        <v>51497</v>
      </c>
      <c r="R26" s="286">
        <v>65143</v>
      </c>
      <c r="S26" s="286">
        <v>116640</v>
      </c>
    </row>
    <row r="27" spans="1:34">
      <c r="A27" s="285" t="s">
        <v>552</v>
      </c>
      <c r="B27" s="286">
        <v>64604</v>
      </c>
      <c r="C27" s="286">
        <v>73740</v>
      </c>
      <c r="D27" s="286">
        <v>138344</v>
      </c>
      <c r="E27" s="286">
        <v>62530</v>
      </c>
      <c r="F27" s="286">
        <v>73189</v>
      </c>
      <c r="G27" s="286">
        <v>135719</v>
      </c>
      <c r="H27" s="286">
        <v>61241</v>
      </c>
      <c r="I27" s="286">
        <v>73248</v>
      </c>
      <c r="J27" s="286">
        <v>134489</v>
      </c>
      <c r="K27" s="286">
        <v>60479</v>
      </c>
      <c r="L27" s="286">
        <v>73786</v>
      </c>
      <c r="M27" s="286">
        <v>134265</v>
      </c>
      <c r="N27" s="286">
        <v>60115</v>
      </c>
      <c r="O27" s="286">
        <v>74742</v>
      </c>
      <c r="P27" s="286">
        <v>134857</v>
      </c>
      <c r="Q27" s="286">
        <v>60083</v>
      </c>
      <c r="R27" s="286">
        <v>76118</v>
      </c>
      <c r="S27" s="286">
        <v>136201</v>
      </c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</row>
    <row r="28" spans="1:34" ht="15">
      <c r="A28" s="291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</row>
    <row r="29" spans="1:34" ht="15" customHeight="1">
      <c r="A29" s="290" t="s">
        <v>553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1:34" ht="15">
      <c r="A30" s="1903" t="s">
        <v>525</v>
      </c>
      <c r="B30" s="1900">
        <v>2016</v>
      </c>
      <c r="C30" s="1900"/>
      <c r="D30" s="1900"/>
      <c r="E30" s="1900">
        <v>2017</v>
      </c>
      <c r="F30" s="1900"/>
      <c r="G30" s="1900"/>
      <c r="H30" s="1900">
        <v>2018</v>
      </c>
      <c r="I30" s="1900"/>
      <c r="J30" s="1900"/>
      <c r="K30" s="1900">
        <v>2019</v>
      </c>
      <c r="L30" s="1900"/>
      <c r="M30" s="1900"/>
      <c r="N30" s="1900">
        <v>2020</v>
      </c>
      <c r="O30" s="1900"/>
      <c r="P30" s="1900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</row>
    <row r="31" spans="1:34" ht="15">
      <c r="A31" s="1903"/>
      <c r="B31" s="280" t="s">
        <v>174</v>
      </c>
      <c r="C31" s="280" t="s">
        <v>175</v>
      </c>
      <c r="D31" s="280" t="s">
        <v>45</v>
      </c>
      <c r="E31" s="280" t="s">
        <v>174</v>
      </c>
      <c r="F31" s="280" t="s">
        <v>175</v>
      </c>
      <c r="G31" s="280" t="s">
        <v>45</v>
      </c>
      <c r="H31" s="280" t="s">
        <v>174</v>
      </c>
      <c r="I31" s="280" t="s">
        <v>175</v>
      </c>
      <c r="J31" s="280" t="s">
        <v>45</v>
      </c>
      <c r="K31" s="280" t="s">
        <v>174</v>
      </c>
      <c r="L31" s="280" t="s">
        <v>175</v>
      </c>
      <c r="M31" s="280" t="s">
        <v>45</v>
      </c>
      <c r="N31" s="280" t="s">
        <v>174</v>
      </c>
      <c r="O31" s="280" t="s">
        <v>175</v>
      </c>
      <c r="P31" s="280" t="s">
        <v>45</v>
      </c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</row>
    <row r="32" spans="1:34" ht="15">
      <c r="A32" s="1750" t="s">
        <v>544</v>
      </c>
      <c r="B32" s="283">
        <v>5145594</v>
      </c>
      <c r="C32" s="283">
        <v>5359586</v>
      </c>
      <c r="D32" s="283">
        <v>10505180</v>
      </c>
      <c r="E32" s="283">
        <v>5232565</v>
      </c>
      <c r="F32" s="283">
        <v>5449583</v>
      </c>
      <c r="G32" s="283">
        <v>10682148</v>
      </c>
      <c r="H32" s="283">
        <v>5318564</v>
      </c>
      <c r="I32" s="283">
        <v>5538644</v>
      </c>
      <c r="J32" s="283">
        <v>10857208</v>
      </c>
      <c r="K32" s="283">
        <v>5403496</v>
      </c>
      <c r="L32" s="283">
        <v>5626720</v>
      </c>
      <c r="M32" s="283">
        <v>11030216</v>
      </c>
      <c r="N32" s="283">
        <v>5487262</v>
      </c>
      <c r="O32" s="283">
        <v>5713869</v>
      </c>
      <c r="P32" s="283">
        <v>11201131</v>
      </c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</row>
    <row r="33" spans="1:34" ht="409.6">
      <c r="A33" s="285" t="s">
        <v>526</v>
      </c>
      <c r="B33" s="286">
        <v>102349</v>
      </c>
      <c r="C33" s="286">
        <v>96929</v>
      </c>
      <c r="D33" s="286">
        <v>199278</v>
      </c>
      <c r="E33" s="286">
        <v>102346</v>
      </c>
      <c r="F33" s="286">
        <v>96872</v>
      </c>
      <c r="G33" s="286">
        <v>199218</v>
      </c>
      <c r="H33" s="286">
        <v>102349</v>
      </c>
      <c r="I33" s="286">
        <v>96831</v>
      </c>
      <c r="J33" s="286">
        <v>199180</v>
      </c>
      <c r="K33" s="286">
        <v>102365</v>
      </c>
      <c r="L33" s="286">
        <v>96800</v>
      </c>
      <c r="M33" s="286">
        <v>199165</v>
      </c>
      <c r="N33" s="286">
        <v>102393</v>
      </c>
      <c r="O33" s="286">
        <v>96786</v>
      </c>
      <c r="P33" s="286">
        <v>199179</v>
      </c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>
      <c r="A34" s="285" t="s">
        <v>545</v>
      </c>
      <c r="B34" s="286">
        <v>410260</v>
      </c>
      <c r="C34" s="286">
        <v>391285</v>
      </c>
      <c r="D34" s="286">
        <v>801545</v>
      </c>
      <c r="E34" s="286">
        <v>410047</v>
      </c>
      <c r="F34" s="286">
        <v>390832</v>
      </c>
      <c r="G34" s="286">
        <v>800879</v>
      </c>
      <c r="H34" s="286">
        <v>409892</v>
      </c>
      <c r="I34" s="286">
        <v>390442</v>
      </c>
      <c r="J34" s="286">
        <v>800334</v>
      </c>
      <c r="K34" s="286">
        <v>409792</v>
      </c>
      <c r="L34" s="286">
        <v>390131</v>
      </c>
      <c r="M34" s="286">
        <v>799923</v>
      </c>
      <c r="N34" s="286">
        <v>409726</v>
      </c>
      <c r="O34" s="286">
        <v>389869</v>
      </c>
      <c r="P34" s="286">
        <v>799595</v>
      </c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</row>
    <row r="35" spans="1:34">
      <c r="A35" s="285" t="s">
        <v>546</v>
      </c>
      <c r="B35" s="286">
        <v>515977</v>
      </c>
      <c r="C35" s="286">
        <v>493223</v>
      </c>
      <c r="D35" s="286">
        <v>1009200</v>
      </c>
      <c r="E35" s="286">
        <v>516914</v>
      </c>
      <c r="F35" s="286">
        <v>494175</v>
      </c>
      <c r="G35" s="286">
        <v>1011089</v>
      </c>
      <c r="H35" s="286">
        <v>517010</v>
      </c>
      <c r="I35" s="286">
        <v>494304</v>
      </c>
      <c r="J35" s="286">
        <v>1011314</v>
      </c>
      <c r="K35" s="286">
        <v>516637</v>
      </c>
      <c r="L35" s="286">
        <v>493916</v>
      </c>
      <c r="M35" s="286">
        <v>1010553</v>
      </c>
      <c r="N35" s="286">
        <v>516058</v>
      </c>
      <c r="O35" s="286">
        <v>493253</v>
      </c>
      <c r="P35" s="286">
        <v>1009311</v>
      </c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A36" s="285" t="s">
        <v>547</v>
      </c>
      <c r="B36" s="286">
        <v>506610</v>
      </c>
      <c r="C36" s="286">
        <v>487822</v>
      </c>
      <c r="D36" s="286">
        <v>994432</v>
      </c>
      <c r="E36" s="286">
        <v>511824</v>
      </c>
      <c r="F36" s="286">
        <v>492285</v>
      </c>
      <c r="G36" s="286">
        <v>1004109</v>
      </c>
      <c r="H36" s="286">
        <v>516434</v>
      </c>
      <c r="I36" s="286">
        <v>496314</v>
      </c>
      <c r="J36" s="286">
        <v>1012748</v>
      </c>
      <c r="K36" s="286">
        <v>520185</v>
      </c>
      <c r="L36" s="286">
        <v>499689</v>
      </c>
      <c r="M36" s="286">
        <v>1019874</v>
      </c>
      <c r="N36" s="286">
        <v>522894</v>
      </c>
      <c r="O36" s="286">
        <v>502229</v>
      </c>
      <c r="P36" s="286">
        <v>1025123</v>
      </c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>
      <c r="A37" s="285" t="s">
        <v>548</v>
      </c>
      <c r="B37" s="286">
        <v>491355</v>
      </c>
      <c r="C37" s="286">
        <v>482181</v>
      </c>
      <c r="D37" s="286">
        <v>973536</v>
      </c>
      <c r="E37" s="286">
        <v>498864</v>
      </c>
      <c r="F37" s="286">
        <v>488016</v>
      </c>
      <c r="G37" s="286">
        <v>986880</v>
      </c>
      <c r="H37" s="286">
        <v>505921</v>
      </c>
      <c r="I37" s="286">
        <v>493543</v>
      </c>
      <c r="J37" s="286">
        <v>999464</v>
      </c>
      <c r="K37" s="286">
        <v>512462</v>
      </c>
      <c r="L37" s="286">
        <v>498728</v>
      </c>
      <c r="M37" s="286">
        <v>1011190</v>
      </c>
      <c r="N37" s="286">
        <v>518460</v>
      </c>
      <c r="O37" s="286">
        <v>503621</v>
      </c>
      <c r="P37" s="286">
        <v>1022081</v>
      </c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</row>
    <row r="38" spans="1:34">
      <c r="A38" s="285" t="s">
        <v>549</v>
      </c>
      <c r="B38" s="286">
        <v>466041</v>
      </c>
      <c r="C38" s="286">
        <v>468097</v>
      </c>
      <c r="D38" s="286">
        <v>934138</v>
      </c>
      <c r="E38" s="286">
        <v>474466</v>
      </c>
      <c r="F38" s="286">
        <v>474774</v>
      </c>
      <c r="G38" s="286">
        <v>949240</v>
      </c>
      <c r="H38" s="286">
        <v>482775</v>
      </c>
      <c r="I38" s="286">
        <v>481251</v>
      </c>
      <c r="J38" s="286">
        <v>964026</v>
      </c>
      <c r="K38" s="286">
        <v>490898</v>
      </c>
      <c r="L38" s="286">
        <v>487545</v>
      </c>
      <c r="M38" s="286">
        <v>978443</v>
      </c>
      <c r="N38" s="286">
        <v>498791</v>
      </c>
      <c r="O38" s="286">
        <v>493631</v>
      </c>
      <c r="P38" s="286">
        <v>992422</v>
      </c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</row>
    <row r="39" spans="1:34">
      <c r="A39" s="285" t="s">
        <v>550</v>
      </c>
      <c r="B39" s="286">
        <v>431317</v>
      </c>
      <c r="C39" s="286">
        <v>443008</v>
      </c>
      <c r="D39" s="286">
        <v>874325</v>
      </c>
      <c r="E39" s="286">
        <v>439024</v>
      </c>
      <c r="F39" s="286">
        <v>449112</v>
      </c>
      <c r="G39" s="286">
        <v>888136</v>
      </c>
      <c r="H39" s="286">
        <v>446927</v>
      </c>
      <c r="I39" s="286">
        <v>455463</v>
      </c>
      <c r="J39" s="286">
        <v>902390</v>
      </c>
      <c r="K39" s="286">
        <v>455009</v>
      </c>
      <c r="L39" s="286">
        <v>462019</v>
      </c>
      <c r="M39" s="286">
        <v>917028</v>
      </c>
      <c r="N39" s="286">
        <v>463225</v>
      </c>
      <c r="O39" s="286">
        <v>468639</v>
      </c>
      <c r="P39" s="286">
        <v>931864</v>
      </c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</row>
    <row r="40" spans="1:34">
      <c r="A40" s="285" t="s">
        <v>551</v>
      </c>
      <c r="B40" s="286">
        <v>392836</v>
      </c>
      <c r="C40" s="286">
        <v>416805</v>
      </c>
      <c r="D40" s="286">
        <v>809641</v>
      </c>
      <c r="E40" s="286">
        <v>400134</v>
      </c>
      <c r="F40" s="286">
        <v>422177</v>
      </c>
      <c r="G40" s="286">
        <v>822311</v>
      </c>
      <c r="H40" s="286">
        <v>407335</v>
      </c>
      <c r="I40" s="286">
        <v>427472</v>
      </c>
      <c r="J40" s="286">
        <v>834807</v>
      </c>
      <c r="K40" s="286">
        <v>414513</v>
      </c>
      <c r="L40" s="286">
        <v>432790</v>
      </c>
      <c r="M40" s="286">
        <v>847303</v>
      </c>
      <c r="N40" s="286">
        <v>421735</v>
      </c>
      <c r="O40" s="286">
        <v>438240</v>
      </c>
      <c r="P40" s="286">
        <v>859975</v>
      </c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</row>
    <row r="41" spans="1:34">
      <c r="A41" s="285" t="s">
        <v>534</v>
      </c>
      <c r="B41" s="286">
        <v>350824</v>
      </c>
      <c r="C41" s="286">
        <v>386951</v>
      </c>
      <c r="D41" s="286">
        <v>737775</v>
      </c>
      <c r="E41" s="286">
        <v>359059</v>
      </c>
      <c r="F41" s="286">
        <v>393989</v>
      </c>
      <c r="G41" s="286">
        <v>753048</v>
      </c>
      <c r="H41" s="286">
        <v>367110</v>
      </c>
      <c r="I41" s="286">
        <v>400505</v>
      </c>
      <c r="J41" s="286">
        <v>767615</v>
      </c>
      <c r="K41" s="286">
        <v>374907</v>
      </c>
      <c r="L41" s="286">
        <v>406542</v>
      </c>
      <c r="M41" s="286">
        <v>781449</v>
      </c>
      <c r="N41" s="286">
        <v>382431</v>
      </c>
      <c r="O41" s="286">
        <v>412216</v>
      </c>
      <c r="P41" s="286">
        <v>794647</v>
      </c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</row>
    <row r="42" spans="1:34">
      <c r="A42" s="285" t="s">
        <v>535</v>
      </c>
      <c r="B42" s="286">
        <v>310206</v>
      </c>
      <c r="C42" s="286">
        <v>349183</v>
      </c>
      <c r="D42" s="286">
        <v>659389</v>
      </c>
      <c r="E42" s="286">
        <v>318088</v>
      </c>
      <c r="F42" s="286">
        <v>357737</v>
      </c>
      <c r="G42" s="286">
        <v>675825</v>
      </c>
      <c r="H42" s="286">
        <v>326102</v>
      </c>
      <c r="I42" s="286">
        <v>366214</v>
      </c>
      <c r="J42" s="286">
        <v>692316</v>
      </c>
      <c r="K42" s="286">
        <v>334219</v>
      </c>
      <c r="L42" s="286">
        <v>374489</v>
      </c>
      <c r="M42" s="286">
        <v>708708</v>
      </c>
      <c r="N42" s="286">
        <v>342389</v>
      </c>
      <c r="O42" s="286">
        <v>382445</v>
      </c>
      <c r="P42" s="286">
        <v>724834</v>
      </c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</row>
    <row r="43" spans="1:34">
      <c r="A43" s="285" t="s">
        <v>536</v>
      </c>
      <c r="B43" s="286">
        <v>274650</v>
      </c>
      <c r="C43" s="286">
        <v>308900</v>
      </c>
      <c r="D43" s="286">
        <v>583550</v>
      </c>
      <c r="E43" s="286">
        <v>281178</v>
      </c>
      <c r="F43" s="286">
        <v>316730</v>
      </c>
      <c r="G43" s="286">
        <v>597908</v>
      </c>
      <c r="H43" s="286">
        <v>287904</v>
      </c>
      <c r="I43" s="286">
        <v>324766</v>
      </c>
      <c r="J43" s="286">
        <v>612670</v>
      </c>
      <c r="K43" s="286">
        <v>294898</v>
      </c>
      <c r="L43" s="286">
        <v>332993</v>
      </c>
      <c r="M43" s="286">
        <v>627891</v>
      </c>
      <c r="N43" s="286">
        <v>302153</v>
      </c>
      <c r="O43" s="286">
        <v>341352</v>
      </c>
      <c r="P43" s="286">
        <v>643505</v>
      </c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</row>
    <row r="44" spans="1:34">
      <c r="A44" s="285" t="s">
        <v>537</v>
      </c>
      <c r="B44" s="286">
        <v>238982</v>
      </c>
      <c r="C44" s="286">
        <v>267472</v>
      </c>
      <c r="D44" s="286">
        <v>506454</v>
      </c>
      <c r="E44" s="286">
        <v>245006</v>
      </c>
      <c r="F44" s="286">
        <v>274866</v>
      </c>
      <c r="G44" s="286">
        <v>519872</v>
      </c>
      <c r="H44" s="286">
        <v>251004</v>
      </c>
      <c r="I44" s="286">
        <v>282163</v>
      </c>
      <c r="J44" s="286">
        <v>533167</v>
      </c>
      <c r="K44" s="286">
        <v>257010</v>
      </c>
      <c r="L44" s="286">
        <v>289414</v>
      </c>
      <c r="M44" s="286">
        <v>546424</v>
      </c>
      <c r="N44" s="286">
        <v>263041</v>
      </c>
      <c r="O44" s="286">
        <v>296707</v>
      </c>
      <c r="P44" s="286">
        <v>559748</v>
      </c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</row>
    <row r="45" spans="1:34">
      <c r="A45" s="285" t="s">
        <v>538</v>
      </c>
      <c r="B45" s="286">
        <v>197567</v>
      </c>
      <c r="C45" s="286">
        <v>221404</v>
      </c>
      <c r="D45" s="286">
        <v>418971</v>
      </c>
      <c r="E45" s="286">
        <v>203718</v>
      </c>
      <c r="F45" s="286">
        <v>229238</v>
      </c>
      <c r="G45" s="286">
        <v>432956</v>
      </c>
      <c r="H45" s="286">
        <v>209761</v>
      </c>
      <c r="I45" s="286">
        <v>236941</v>
      </c>
      <c r="J45" s="286">
        <v>446702</v>
      </c>
      <c r="K45" s="286">
        <v>215691</v>
      </c>
      <c r="L45" s="286">
        <v>244483</v>
      </c>
      <c r="M45" s="286">
        <v>460174</v>
      </c>
      <c r="N45" s="286">
        <v>221496</v>
      </c>
      <c r="O45" s="286">
        <v>251898</v>
      </c>
      <c r="P45" s="286">
        <v>473394</v>
      </c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</row>
    <row r="46" spans="1:34">
      <c r="A46" s="285" t="s">
        <v>539</v>
      </c>
      <c r="B46" s="286">
        <v>152660</v>
      </c>
      <c r="C46" s="286">
        <v>173244</v>
      </c>
      <c r="D46" s="286">
        <v>325904</v>
      </c>
      <c r="E46" s="286">
        <v>158317</v>
      </c>
      <c r="F46" s="286">
        <v>180556</v>
      </c>
      <c r="G46" s="286">
        <v>338873</v>
      </c>
      <c r="H46" s="286">
        <v>164048</v>
      </c>
      <c r="I46" s="286">
        <v>188009</v>
      </c>
      <c r="J46" s="286">
        <v>352057</v>
      </c>
      <c r="K46" s="286">
        <v>169798</v>
      </c>
      <c r="L46" s="286">
        <v>195563</v>
      </c>
      <c r="M46" s="286">
        <v>365361</v>
      </c>
      <c r="N46" s="286">
        <v>175539</v>
      </c>
      <c r="O46" s="286">
        <v>203141</v>
      </c>
      <c r="P46" s="286">
        <v>378680</v>
      </c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</row>
    <row r="47" spans="1:34">
      <c r="A47" s="285" t="s">
        <v>540</v>
      </c>
      <c r="B47" s="286">
        <v>111796</v>
      </c>
      <c r="C47" s="286">
        <v>130709</v>
      </c>
      <c r="D47" s="286">
        <v>242505</v>
      </c>
      <c r="E47" s="286">
        <v>116187</v>
      </c>
      <c r="F47" s="286">
        <v>136525</v>
      </c>
      <c r="G47" s="286">
        <v>252712</v>
      </c>
      <c r="H47" s="286">
        <v>120744</v>
      </c>
      <c r="I47" s="286">
        <v>142611</v>
      </c>
      <c r="J47" s="286">
        <v>263355</v>
      </c>
      <c r="K47" s="286">
        <v>125451</v>
      </c>
      <c r="L47" s="286">
        <v>148946</v>
      </c>
      <c r="M47" s="286">
        <v>274397</v>
      </c>
      <c r="N47" s="286">
        <v>130306</v>
      </c>
      <c r="O47" s="286">
        <v>155500</v>
      </c>
      <c r="P47" s="286">
        <v>285806</v>
      </c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</row>
    <row r="48" spans="1:34">
      <c r="A48" s="285" t="s">
        <v>541</v>
      </c>
      <c r="B48" s="286">
        <v>78771</v>
      </c>
      <c r="C48" s="286">
        <v>96665</v>
      </c>
      <c r="D48" s="286">
        <v>175436</v>
      </c>
      <c r="E48" s="286">
        <v>81779</v>
      </c>
      <c r="F48" s="286">
        <v>100952</v>
      </c>
      <c r="G48" s="286">
        <v>182731</v>
      </c>
      <c r="H48" s="286">
        <v>84966</v>
      </c>
      <c r="I48" s="286">
        <v>105455</v>
      </c>
      <c r="J48" s="286">
        <v>190421</v>
      </c>
      <c r="K48" s="286">
        <v>88309</v>
      </c>
      <c r="L48" s="286">
        <v>110179</v>
      </c>
      <c r="M48" s="286">
        <v>198488</v>
      </c>
      <c r="N48" s="286">
        <v>91809</v>
      </c>
      <c r="O48" s="286">
        <v>115152</v>
      </c>
      <c r="P48" s="286">
        <v>206961</v>
      </c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</row>
    <row r="49" spans="1:34">
      <c r="A49" s="285" t="s">
        <v>542</v>
      </c>
      <c r="B49" s="286">
        <v>53009</v>
      </c>
      <c r="C49" s="286">
        <v>67858</v>
      </c>
      <c r="D49" s="286">
        <v>120867</v>
      </c>
      <c r="E49" s="286">
        <v>54693</v>
      </c>
      <c r="F49" s="286">
        <v>70764</v>
      </c>
      <c r="G49" s="286">
        <v>125457</v>
      </c>
      <c r="H49" s="286">
        <v>56563</v>
      </c>
      <c r="I49" s="286">
        <v>73886</v>
      </c>
      <c r="J49" s="286">
        <v>130449</v>
      </c>
      <c r="K49" s="286">
        <v>58598</v>
      </c>
      <c r="L49" s="286">
        <v>77187</v>
      </c>
      <c r="M49" s="286">
        <v>135785</v>
      </c>
      <c r="N49" s="286">
        <v>60777</v>
      </c>
      <c r="O49" s="286">
        <v>80688</v>
      </c>
      <c r="P49" s="286">
        <v>141465</v>
      </c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</row>
    <row r="50" spans="1:34">
      <c r="A50" s="285" t="s">
        <v>552</v>
      </c>
      <c r="B50" s="286">
        <v>60384</v>
      </c>
      <c r="C50" s="286">
        <v>77850</v>
      </c>
      <c r="D50" s="286">
        <v>138234</v>
      </c>
      <c r="E50" s="286">
        <v>60921</v>
      </c>
      <c r="F50" s="286">
        <v>79983</v>
      </c>
      <c r="G50" s="286">
        <v>140904</v>
      </c>
      <c r="H50" s="286">
        <v>61719</v>
      </c>
      <c r="I50" s="286">
        <v>82474</v>
      </c>
      <c r="J50" s="286">
        <v>144193</v>
      </c>
      <c r="K50" s="286">
        <v>62754</v>
      </c>
      <c r="L50" s="286">
        <v>85306</v>
      </c>
      <c r="M50" s="286">
        <v>148060</v>
      </c>
      <c r="N50" s="286">
        <v>64039</v>
      </c>
      <c r="O50" s="286">
        <v>88502</v>
      </c>
      <c r="P50" s="286">
        <v>152541</v>
      </c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</row>
    <row r="51" spans="1:34">
      <c r="A51" s="287" t="s">
        <v>1306</v>
      </c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</row>
    <row r="52" spans="1:34" ht="15">
      <c r="A52" s="1257"/>
      <c r="B52" s="291"/>
      <c r="C52" s="291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1:34" ht="15">
      <c r="A53" s="1525" t="s">
        <v>524</v>
      </c>
      <c r="B53" s="291"/>
      <c r="C53" s="291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</row>
    <row r="54" spans="1:34" ht="21" customHeight="1">
      <c r="A54" s="1902" t="s">
        <v>1492</v>
      </c>
      <c r="B54" s="1902"/>
      <c r="C54" s="1902"/>
      <c r="D54" s="1902"/>
      <c r="E54" s="1902"/>
      <c r="F54" s="1902"/>
      <c r="G54" s="1902"/>
      <c r="H54" s="1902"/>
      <c r="I54" s="1902"/>
      <c r="J54" s="1902"/>
      <c r="K54" s="1902"/>
      <c r="L54" s="1902"/>
      <c r="M54" s="1902"/>
      <c r="N54" s="1902"/>
      <c r="O54" s="1902"/>
      <c r="P54" s="1902"/>
      <c r="Q54" s="1902"/>
      <c r="R54" s="1902"/>
      <c r="S54" s="1902"/>
    </row>
    <row r="55" spans="1:34" ht="15">
      <c r="A55" s="1902" t="s">
        <v>1744</v>
      </c>
      <c r="B55" s="1902"/>
      <c r="C55" s="1902"/>
      <c r="D55" s="1902"/>
      <c r="E55" s="1902"/>
      <c r="F55" s="1902"/>
      <c r="G55" s="1902"/>
      <c r="H55" s="1902"/>
      <c r="I55" s="1902"/>
      <c r="J55" s="1902"/>
      <c r="K55" s="1902"/>
      <c r="L55" s="1902"/>
      <c r="M55" s="1902"/>
      <c r="N55" s="1902"/>
      <c r="O55" s="1902"/>
      <c r="P55" s="1902"/>
      <c r="Q55" s="1902"/>
      <c r="R55" s="1902"/>
      <c r="S55" s="1902"/>
    </row>
    <row r="56" spans="1:34">
      <c r="A56" s="1906" t="s">
        <v>1297</v>
      </c>
      <c r="B56" s="1906"/>
      <c r="C56" s="1906"/>
      <c r="D56" s="1906"/>
      <c r="E56" s="1906"/>
      <c r="F56" s="1906"/>
      <c r="G56" s="1906"/>
      <c r="H56" s="1906"/>
      <c r="I56" s="1906"/>
      <c r="J56" s="1906"/>
      <c r="K56" s="1906"/>
      <c r="L56" s="1906"/>
      <c r="M56" s="1906"/>
      <c r="N56" s="1906"/>
      <c r="O56" s="1906"/>
      <c r="P56" s="1906"/>
      <c r="Q56" s="1906"/>
      <c r="R56" s="1906"/>
      <c r="S56" s="1906"/>
    </row>
    <row r="57" spans="1:34">
      <c r="A57" s="1751"/>
      <c r="B57" s="1751"/>
      <c r="C57" s="1751"/>
      <c r="D57" s="1751"/>
      <c r="E57" s="1751"/>
      <c r="F57" s="1751"/>
      <c r="G57" s="1751"/>
      <c r="H57" s="1751"/>
      <c r="I57" s="1751"/>
      <c r="J57" s="1751"/>
      <c r="K57" s="1751"/>
      <c r="L57" s="1751"/>
      <c r="M57" s="1751"/>
      <c r="N57" s="1751"/>
      <c r="O57" s="1751"/>
      <c r="P57" s="1751"/>
      <c r="Q57" s="1751"/>
      <c r="R57" s="1751"/>
      <c r="S57" s="1751"/>
    </row>
    <row r="58" spans="1:34" ht="15">
      <c r="A58" s="1903" t="s">
        <v>525</v>
      </c>
      <c r="B58" s="1905">
        <v>2010</v>
      </c>
      <c r="C58" s="1905"/>
      <c r="D58" s="1905"/>
      <c r="E58" s="1900">
        <v>2011</v>
      </c>
      <c r="F58" s="1900"/>
      <c r="G58" s="1900"/>
      <c r="H58" s="1900">
        <v>2012</v>
      </c>
      <c r="I58" s="1900"/>
      <c r="J58" s="1900"/>
      <c r="K58" s="1900">
        <v>2013</v>
      </c>
      <c r="L58" s="1900"/>
      <c r="M58" s="1900"/>
      <c r="N58" s="1900">
        <v>2014</v>
      </c>
      <c r="O58" s="1900"/>
      <c r="P58" s="1900"/>
      <c r="Q58" s="1900">
        <v>2015</v>
      </c>
      <c r="R58" s="1900"/>
      <c r="S58" s="1900"/>
      <c r="U58" s="1113" t="s">
        <v>675</v>
      </c>
    </row>
    <row r="59" spans="1:34" ht="15">
      <c r="A59" s="1903"/>
      <c r="B59" s="280" t="s">
        <v>174</v>
      </c>
      <c r="C59" s="280" t="s">
        <v>175</v>
      </c>
      <c r="D59" s="280" t="s">
        <v>45</v>
      </c>
      <c r="E59" s="280" t="s">
        <v>174</v>
      </c>
      <c r="F59" s="280" t="s">
        <v>175</v>
      </c>
      <c r="G59" s="280" t="s">
        <v>45</v>
      </c>
      <c r="H59" s="280" t="s">
        <v>174</v>
      </c>
      <c r="I59" s="280" t="s">
        <v>175</v>
      </c>
      <c r="J59" s="280" t="s">
        <v>45</v>
      </c>
      <c r="K59" s="280" t="s">
        <v>174</v>
      </c>
      <c r="L59" s="280" t="s">
        <v>175</v>
      </c>
      <c r="M59" s="280" t="s">
        <v>45</v>
      </c>
      <c r="N59" s="280" t="s">
        <v>174</v>
      </c>
      <c r="O59" s="280" t="s">
        <v>175</v>
      </c>
      <c r="P59" s="280" t="s">
        <v>45</v>
      </c>
      <c r="Q59" s="280" t="s">
        <v>174</v>
      </c>
      <c r="R59" s="280" t="s">
        <v>175</v>
      </c>
      <c r="S59" s="280" t="s">
        <v>45</v>
      </c>
    </row>
    <row r="60" spans="1:34" ht="15">
      <c r="A60" s="1750" t="s">
        <v>544</v>
      </c>
      <c r="B60" s="283">
        <v>2832836</v>
      </c>
      <c r="C60" s="283">
        <v>2766780</v>
      </c>
      <c r="D60" s="283">
        <v>5599616</v>
      </c>
      <c r="E60" s="283">
        <v>2867056</v>
      </c>
      <c r="F60" s="283">
        <v>2802747</v>
      </c>
      <c r="G60" s="283">
        <v>5669803</v>
      </c>
      <c r="H60" s="283">
        <v>2901475</v>
      </c>
      <c r="I60" s="283">
        <v>2838848</v>
      </c>
      <c r="J60" s="283">
        <v>5740323</v>
      </c>
      <c r="K60" s="283">
        <v>2935890</v>
      </c>
      <c r="L60" s="283">
        <v>2874975</v>
      </c>
      <c r="M60" s="283">
        <v>5810865</v>
      </c>
      <c r="N60" s="283">
        <v>2970355</v>
      </c>
      <c r="O60" s="283">
        <v>2911236</v>
      </c>
      <c r="P60" s="283">
        <v>5881591</v>
      </c>
      <c r="Q60" s="283">
        <v>3004860</v>
      </c>
      <c r="R60" s="283">
        <v>2947600</v>
      </c>
      <c r="S60" s="283">
        <v>5952460</v>
      </c>
    </row>
    <row r="61" spans="1:34">
      <c r="A61" s="285" t="s">
        <v>526</v>
      </c>
      <c r="B61" s="286">
        <v>71828</v>
      </c>
      <c r="C61" s="286">
        <v>69290</v>
      </c>
      <c r="D61" s="286">
        <v>141118</v>
      </c>
      <c r="E61" s="286">
        <v>71279</v>
      </c>
      <c r="F61" s="286">
        <v>68865</v>
      </c>
      <c r="G61" s="286">
        <v>140144</v>
      </c>
      <c r="H61" s="286">
        <v>70658</v>
      </c>
      <c r="I61" s="286">
        <v>68369</v>
      </c>
      <c r="J61" s="286">
        <v>139027</v>
      </c>
      <c r="K61" s="286">
        <v>70065</v>
      </c>
      <c r="L61" s="286">
        <v>67826</v>
      </c>
      <c r="M61" s="286">
        <v>137891</v>
      </c>
      <c r="N61" s="286">
        <v>69509</v>
      </c>
      <c r="O61" s="286">
        <v>67328</v>
      </c>
      <c r="P61" s="286">
        <v>136837</v>
      </c>
      <c r="Q61" s="286">
        <v>68993</v>
      </c>
      <c r="R61" s="286">
        <v>66866</v>
      </c>
      <c r="S61" s="286">
        <v>135859</v>
      </c>
    </row>
    <row r="62" spans="1:34">
      <c r="A62" s="285" t="s">
        <v>545</v>
      </c>
      <c r="B62" s="286">
        <v>284224</v>
      </c>
      <c r="C62" s="286">
        <v>271886</v>
      </c>
      <c r="D62" s="286">
        <v>556110</v>
      </c>
      <c r="E62" s="286">
        <v>283911</v>
      </c>
      <c r="F62" s="286">
        <v>271653</v>
      </c>
      <c r="G62" s="286">
        <v>555564</v>
      </c>
      <c r="H62" s="286">
        <v>282988</v>
      </c>
      <c r="I62" s="286">
        <v>270956</v>
      </c>
      <c r="J62" s="286">
        <v>553944</v>
      </c>
      <c r="K62" s="286">
        <v>281444</v>
      </c>
      <c r="L62" s="286">
        <v>269773</v>
      </c>
      <c r="M62" s="286">
        <v>551217</v>
      </c>
      <c r="N62" s="286">
        <v>279544</v>
      </c>
      <c r="O62" s="286">
        <v>268250</v>
      </c>
      <c r="P62" s="286">
        <v>547794</v>
      </c>
      <c r="Q62" s="286">
        <v>277484</v>
      </c>
      <c r="R62" s="286">
        <v>266564</v>
      </c>
      <c r="S62" s="286">
        <v>544048</v>
      </c>
    </row>
    <row r="63" spans="1:34">
      <c r="A63" s="285" t="s">
        <v>546</v>
      </c>
      <c r="B63" s="286">
        <v>344039</v>
      </c>
      <c r="C63" s="286">
        <v>328374</v>
      </c>
      <c r="D63" s="286">
        <v>672413</v>
      </c>
      <c r="E63" s="286">
        <v>345485</v>
      </c>
      <c r="F63" s="286">
        <v>329593</v>
      </c>
      <c r="G63" s="286">
        <v>675078</v>
      </c>
      <c r="H63" s="286">
        <v>346692</v>
      </c>
      <c r="I63" s="286">
        <v>330651</v>
      </c>
      <c r="J63" s="286">
        <v>677343</v>
      </c>
      <c r="K63" s="286">
        <v>347666</v>
      </c>
      <c r="L63" s="286">
        <v>331542</v>
      </c>
      <c r="M63" s="286">
        <v>679208</v>
      </c>
      <c r="N63" s="286">
        <v>348253</v>
      </c>
      <c r="O63" s="286">
        <v>332134</v>
      </c>
      <c r="P63" s="286">
        <v>680387</v>
      </c>
      <c r="Q63" s="286">
        <v>348316</v>
      </c>
      <c r="R63" s="286">
        <v>332320</v>
      </c>
      <c r="S63" s="286">
        <v>680636</v>
      </c>
    </row>
    <row r="64" spans="1:34">
      <c r="A64" s="285" t="s">
        <v>547</v>
      </c>
      <c r="B64" s="286">
        <v>319878</v>
      </c>
      <c r="C64" s="286">
        <v>304981</v>
      </c>
      <c r="D64" s="286">
        <v>624859</v>
      </c>
      <c r="E64" s="286">
        <v>322839</v>
      </c>
      <c r="F64" s="286">
        <v>307229</v>
      </c>
      <c r="G64" s="286">
        <v>630068</v>
      </c>
      <c r="H64" s="286">
        <v>325534</v>
      </c>
      <c r="I64" s="286">
        <v>309315</v>
      </c>
      <c r="J64" s="286">
        <v>634849</v>
      </c>
      <c r="K64" s="286">
        <v>327936</v>
      </c>
      <c r="L64" s="286">
        <v>311217</v>
      </c>
      <c r="M64" s="286">
        <v>639153</v>
      </c>
      <c r="N64" s="286">
        <v>330059</v>
      </c>
      <c r="O64" s="286">
        <v>312955</v>
      </c>
      <c r="P64" s="286">
        <v>643014</v>
      </c>
      <c r="Q64" s="286">
        <v>331908</v>
      </c>
      <c r="R64" s="286">
        <v>314525</v>
      </c>
      <c r="S64" s="286">
        <v>646433</v>
      </c>
    </row>
    <row r="65" spans="1:19">
      <c r="A65" s="285" t="s">
        <v>548</v>
      </c>
      <c r="B65" s="286">
        <v>278331</v>
      </c>
      <c r="C65" s="286">
        <v>265949</v>
      </c>
      <c r="D65" s="286">
        <v>544280</v>
      </c>
      <c r="E65" s="286">
        <v>282170</v>
      </c>
      <c r="F65" s="286">
        <v>268670</v>
      </c>
      <c r="G65" s="286">
        <v>550840</v>
      </c>
      <c r="H65" s="286">
        <v>285867</v>
      </c>
      <c r="I65" s="286">
        <v>271339</v>
      </c>
      <c r="J65" s="286">
        <v>557206</v>
      </c>
      <c r="K65" s="286">
        <v>289385</v>
      </c>
      <c r="L65" s="286">
        <v>273925</v>
      </c>
      <c r="M65" s="286">
        <v>563310</v>
      </c>
      <c r="N65" s="286">
        <v>292689</v>
      </c>
      <c r="O65" s="286">
        <v>276421</v>
      </c>
      <c r="P65" s="286">
        <v>569110</v>
      </c>
      <c r="Q65" s="286">
        <v>295807</v>
      </c>
      <c r="R65" s="286">
        <v>278819</v>
      </c>
      <c r="S65" s="286">
        <v>574626</v>
      </c>
    </row>
    <row r="66" spans="1:19">
      <c r="A66" s="285" t="s">
        <v>549</v>
      </c>
      <c r="B66" s="286">
        <v>234398</v>
      </c>
      <c r="C66" s="286">
        <v>227949</v>
      </c>
      <c r="D66" s="286">
        <v>462347</v>
      </c>
      <c r="E66" s="286">
        <v>237919</v>
      </c>
      <c r="F66" s="286">
        <v>230266</v>
      </c>
      <c r="G66" s="286">
        <v>468185</v>
      </c>
      <c r="H66" s="286">
        <v>241505</v>
      </c>
      <c r="I66" s="286">
        <v>232703</v>
      </c>
      <c r="J66" s="286">
        <v>474208</v>
      </c>
      <c r="K66" s="286">
        <v>245143</v>
      </c>
      <c r="L66" s="286">
        <v>235281</v>
      </c>
      <c r="M66" s="286">
        <v>480424</v>
      </c>
      <c r="N66" s="286">
        <v>248825</v>
      </c>
      <c r="O66" s="286">
        <v>237962</v>
      </c>
      <c r="P66" s="286">
        <v>486787</v>
      </c>
      <c r="Q66" s="286">
        <v>252530</v>
      </c>
      <c r="R66" s="286">
        <v>240694</v>
      </c>
      <c r="S66" s="286">
        <v>493224</v>
      </c>
    </row>
    <row r="67" spans="1:19">
      <c r="A67" s="285" t="s">
        <v>550</v>
      </c>
      <c r="B67" s="286">
        <v>201520</v>
      </c>
      <c r="C67" s="286">
        <v>203110</v>
      </c>
      <c r="D67" s="286">
        <v>404630</v>
      </c>
      <c r="E67" s="286">
        <v>204954</v>
      </c>
      <c r="F67" s="286">
        <v>205459</v>
      </c>
      <c r="G67" s="286">
        <v>410413</v>
      </c>
      <c r="H67" s="286">
        <v>208387</v>
      </c>
      <c r="I67" s="286">
        <v>207752</v>
      </c>
      <c r="J67" s="286">
        <v>416139</v>
      </c>
      <c r="K67" s="286">
        <v>211826</v>
      </c>
      <c r="L67" s="286">
        <v>210030</v>
      </c>
      <c r="M67" s="286">
        <v>421856</v>
      </c>
      <c r="N67" s="286">
        <v>215291</v>
      </c>
      <c r="O67" s="286">
        <v>212342</v>
      </c>
      <c r="P67" s="286">
        <v>427633</v>
      </c>
      <c r="Q67" s="286">
        <v>218779</v>
      </c>
      <c r="R67" s="286">
        <v>214726</v>
      </c>
      <c r="S67" s="286">
        <v>433505</v>
      </c>
    </row>
    <row r="68" spans="1:19">
      <c r="A68" s="285" t="s">
        <v>551</v>
      </c>
      <c r="B68" s="286">
        <v>178350</v>
      </c>
      <c r="C68" s="286">
        <v>184696</v>
      </c>
      <c r="D68" s="286">
        <v>363046</v>
      </c>
      <c r="E68" s="286">
        <v>181973</v>
      </c>
      <c r="F68" s="286">
        <v>187961</v>
      </c>
      <c r="G68" s="286">
        <v>369934</v>
      </c>
      <c r="H68" s="286">
        <v>185650</v>
      </c>
      <c r="I68" s="286">
        <v>191046</v>
      </c>
      <c r="J68" s="286">
        <v>376696</v>
      </c>
      <c r="K68" s="286">
        <v>189357</v>
      </c>
      <c r="L68" s="286">
        <v>193944</v>
      </c>
      <c r="M68" s="286">
        <v>383301</v>
      </c>
      <c r="N68" s="286">
        <v>193056</v>
      </c>
      <c r="O68" s="286">
        <v>196688</v>
      </c>
      <c r="P68" s="286">
        <v>389744</v>
      </c>
      <c r="Q68" s="286">
        <v>196736</v>
      </c>
      <c r="R68" s="286">
        <v>199336</v>
      </c>
      <c r="S68" s="286">
        <v>396072</v>
      </c>
    </row>
    <row r="69" spans="1:19">
      <c r="A69" s="285" t="s">
        <v>534</v>
      </c>
      <c r="B69" s="286">
        <v>159669</v>
      </c>
      <c r="C69" s="286">
        <v>164314</v>
      </c>
      <c r="D69" s="286">
        <v>323983</v>
      </c>
      <c r="E69" s="286">
        <v>162781</v>
      </c>
      <c r="F69" s="286">
        <v>167877</v>
      </c>
      <c r="G69" s="286">
        <v>330658</v>
      </c>
      <c r="H69" s="286">
        <v>166051</v>
      </c>
      <c r="I69" s="286">
        <v>171512</v>
      </c>
      <c r="J69" s="286">
        <v>337563</v>
      </c>
      <c r="K69" s="286">
        <v>169486</v>
      </c>
      <c r="L69" s="286">
        <v>175177</v>
      </c>
      <c r="M69" s="286">
        <v>344663</v>
      </c>
      <c r="N69" s="286">
        <v>173096</v>
      </c>
      <c r="O69" s="286">
        <v>178832</v>
      </c>
      <c r="P69" s="286">
        <v>351928</v>
      </c>
      <c r="Q69" s="286">
        <v>176841</v>
      </c>
      <c r="R69" s="286">
        <v>182420</v>
      </c>
      <c r="S69" s="286">
        <v>359261</v>
      </c>
    </row>
    <row r="70" spans="1:19">
      <c r="A70" s="285" t="s">
        <v>535</v>
      </c>
      <c r="B70" s="286">
        <v>142036</v>
      </c>
      <c r="C70" s="286">
        <v>142810</v>
      </c>
      <c r="D70" s="286">
        <v>284846</v>
      </c>
      <c r="E70" s="286">
        <v>144530</v>
      </c>
      <c r="F70" s="286">
        <v>145908</v>
      </c>
      <c r="G70" s="286">
        <v>290438</v>
      </c>
      <c r="H70" s="286">
        <v>147113</v>
      </c>
      <c r="I70" s="286">
        <v>149135</v>
      </c>
      <c r="J70" s="286">
        <v>296248</v>
      </c>
      <c r="K70" s="286">
        <v>149824</v>
      </c>
      <c r="L70" s="286">
        <v>152485</v>
      </c>
      <c r="M70" s="286">
        <v>302309</v>
      </c>
      <c r="N70" s="286">
        <v>152702</v>
      </c>
      <c r="O70" s="286">
        <v>155972</v>
      </c>
      <c r="P70" s="286">
        <v>308674</v>
      </c>
      <c r="Q70" s="286">
        <v>155766</v>
      </c>
      <c r="R70" s="286">
        <v>159583</v>
      </c>
      <c r="S70" s="286">
        <v>315349</v>
      </c>
    </row>
    <row r="71" spans="1:19">
      <c r="A71" s="285" t="s">
        <v>536</v>
      </c>
      <c r="B71" s="286">
        <v>124401</v>
      </c>
      <c r="C71" s="286">
        <v>123601</v>
      </c>
      <c r="D71" s="286">
        <v>248002</v>
      </c>
      <c r="E71" s="286">
        <v>126910</v>
      </c>
      <c r="F71" s="286">
        <v>126688</v>
      </c>
      <c r="G71" s="286">
        <v>253598</v>
      </c>
      <c r="H71" s="286">
        <v>129384</v>
      </c>
      <c r="I71" s="286">
        <v>129757</v>
      </c>
      <c r="J71" s="286">
        <v>259141</v>
      </c>
      <c r="K71" s="286">
        <v>131856</v>
      </c>
      <c r="L71" s="286">
        <v>132818</v>
      </c>
      <c r="M71" s="286">
        <v>264674</v>
      </c>
      <c r="N71" s="286">
        <v>134343</v>
      </c>
      <c r="O71" s="286">
        <v>135896</v>
      </c>
      <c r="P71" s="286">
        <v>270239</v>
      </c>
      <c r="Q71" s="286">
        <v>136863</v>
      </c>
      <c r="R71" s="286">
        <v>139021</v>
      </c>
      <c r="S71" s="286">
        <v>275884</v>
      </c>
    </row>
    <row r="72" spans="1:19">
      <c r="A72" s="285" t="s">
        <v>537</v>
      </c>
      <c r="B72" s="286">
        <v>107744</v>
      </c>
      <c r="C72" s="286">
        <v>106703</v>
      </c>
      <c r="D72" s="286">
        <v>214447</v>
      </c>
      <c r="E72" s="286">
        <v>110450</v>
      </c>
      <c r="F72" s="286">
        <v>109996</v>
      </c>
      <c r="G72" s="286">
        <v>220446</v>
      </c>
      <c r="H72" s="286">
        <v>113145</v>
      </c>
      <c r="I72" s="286">
        <v>113288</v>
      </c>
      <c r="J72" s="286">
        <v>226433</v>
      </c>
      <c r="K72" s="286">
        <v>115818</v>
      </c>
      <c r="L72" s="286">
        <v>116583</v>
      </c>
      <c r="M72" s="286">
        <v>232401</v>
      </c>
      <c r="N72" s="286">
        <v>118456</v>
      </c>
      <c r="O72" s="286">
        <v>119867</v>
      </c>
      <c r="P72" s="286">
        <v>238323</v>
      </c>
      <c r="Q72" s="286">
        <v>121060</v>
      </c>
      <c r="R72" s="286">
        <v>123140</v>
      </c>
      <c r="S72" s="286">
        <v>244200</v>
      </c>
    </row>
    <row r="73" spans="1:19">
      <c r="A73" s="285" t="s">
        <v>538</v>
      </c>
      <c r="B73" s="286">
        <v>93201</v>
      </c>
      <c r="C73" s="286">
        <v>91575</v>
      </c>
      <c r="D73" s="286">
        <v>184776</v>
      </c>
      <c r="E73" s="286">
        <v>95682</v>
      </c>
      <c r="F73" s="286">
        <v>94562</v>
      </c>
      <c r="G73" s="286">
        <v>190244</v>
      </c>
      <c r="H73" s="286">
        <v>98264</v>
      </c>
      <c r="I73" s="286">
        <v>97684</v>
      </c>
      <c r="J73" s="286">
        <v>195948</v>
      </c>
      <c r="K73" s="286">
        <v>100947</v>
      </c>
      <c r="L73" s="286">
        <v>100937</v>
      </c>
      <c r="M73" s="286">
        <v>201884</v>
      </c>
      <c r="N73" s="286">
        <v>103679</v>
      </c>
      <c r="O73" s="286">
        <v>104285</v>
      </c>
      <c r="P73" s="286">
        <v>207964</v>
      </c>
      <c r="Q73" s="286">
        <v>106483</v>
      </c>
      <c r="R73" s="286">
        <v>107722</v>
      </c>
      <c r="S73" s="286">
        <v>214205</v>
      </c>
    </row>
    <row r="74" spans="1:19">
      <c r="A74" s="285" t="s">
        <v>539</v>
      </c>
      <c r="B74" s="286">
        <v>80713</v>
      </c>
      <c r="C74" s="286">
        <v>78813</v>
      </c>
      <c r="D74" s="286">
        <v>159526</v>
      </c>
      <c r="E74" s="286">
        <v>82684</v>
      </c>
      <c r="F74" s="286">
        <v>81240</v>
      </c>
      <c r="G74" s="286">
        <v>163924</v>
      </c>
      <c r="H74" s="286">
        <v>84772</v>
      </c>
      <c r="I74" s="286">
        <v>83802</v>
      </c>
      <c r="J74" s="286">
        <v>168574</v>
      </c>
      <c r="K74" s="286">
        <v>86998</v>
      </c>
      <c r="L74" s="286">
        <v>86527</v>
      </c>
      <c r="M74" s="286">
        <v>173525</v>
      </c>
      <c r="N74" s="286">
        <v>89365</v>
      </c>
      <c r="O74" s="286">
        <v>89415</v>
      </c>
      <c r="P74" s="286">
        <v>178780</v>
      </c>
      <c r="Q74" s="286">
        <v>91862</v>
      </c>
      <c r="R74" s="286">
        <v>92450</v>
      </c>
      <c r="S74" s="286">
        <v>184312</v>
      </c>
    </row>
    <row r="75" spans="1:19">
      <c r="A75" s="285" t="s">
        <v>540</v>
      </c>
      <c r="B75" s="286">
        <v>68066</v>
      </c>
      <c r="C75" s="286">
        <v>66298</v>
      </c>
      <c r="D75" s="286">
        <v>134364</v>
      </c>
      <c r="E75" s="286">
        <v>69561</v>
      </c>
      <c r="F75" s="286">
        <v>68328</v>
      </c>
      <c r="G75" s="286">
        <v>137889</v>
      </c>
      <c r="H75" s="286">
        <v>71175</v>
      </c>
      <c r="I75" s="286">
        <v>70439</v>
      </c>
      <c r="J75" s="286">
        <v>141614</v>
      </c>
      <c r="K75" s="286">
        <v>72888</v>
      </c>
      <c r="L75" s="286">
        <v>72636</v>
      </c>
      <c r="M75" s="286">
        <v>145524</v>
      </c>
      <c r="N75" s="286">
        <v>74714</v>
      </c>
      <c r="O75" s="286">
        <v>74931</v>
      </c>
      <c r="P75" s="286">
        <v>149645</v>
      </c>
      <c r="Q75" s="286">
        <v>76656</v>
      </c>
      <c r="R75" s="286">
        <v>77361</v>
      </c>
      <c r="S75" s="286">
        <v>154017</v>
      </c>
    </row>
    <row r="76" spans="1:19">
      <c r="A76" s="285" t="s">
        <v>541</v>
      </c>
      <c r="B76" s="286">
        <v>53980</v>
      </c>
      <c r="C76" s="286">
        <v>52056</v>
      </c>
      <c r="D76" s="286">
        <v>106036</v>
      </c>
      <c r="E76" s="286">
        <v>54908</v>
      </c>
      <c r="F76" s="286">
        <v>53650</v>
      </c>
      <c r="G76" s="286">
        <v>108558</v>
      </c>
      <c r="H76" s="286">
        <v>55968</v>
      </c>
      <c r="I76" s="286">
        <v>55342</v>
      </c>
      <c r="J76" s="286">
        <v>111310</v>
      </c>
      <c r="K76" s="286">
        <v>57150</v>
      </c>
      <c r="L76" s="286">
        <v>57122</v>
      </c>
      <c r="M76" s="286">
        <v>114272</v>
      </c>
      <c r="N76" s="286">
        <v>58439</v>
      </c>
      <c r="O76" s="286">
        <v>58993</v>
      </c>
      <c r="P76" s="286">
        <v>117432</v>
      </c>
      <c r="Q76" s="286">
        <v>59835</v>
      </c>
      <c r="R76" s="286">
        <v>60934</v>
      </c>
      <c r="S76" s="286">
        <v>120769</v>
      </c>
    </row>
    <row r="77" spans="1:19">
      <c r="A77" s="285" t="s">
        <v>542</v>
      </c>
      <c r="B77" s="286">
        <v>39642</v>
      </c>
      <c r="C77" s="286">
        <v>37656</v>
      </c>
      <c r="D77" s="286">
        <v>77298</v>
      </c>
      <c r="E77" s="286">
        <v>39929</v>
      </c>
      <c r="F77" s="286">
        <v>38574</v>
      </c>
      <c r="G77" s="286">
        <v>78503</v>
      </c>
      <c r="H77" s="286">
        <v>40347</v>
      </c>
      <c r="I77" s="286">
        <v>39629</v>
      </c>
      <c r="J77" s="286">
        <v>79976</v>
      </c>
      <c r="K77" s="286">
        <v>40863</v>
      </c>
      <c r="L77" s="286">
        <v>40813</v>
      </c>
      <c r="M77" s="286">
        <v>81676</v>
      </c>
      <c r="N77" s="286">
        <v>41507</v>
      </c>
      <c r="O77" s="286">
        <v>42104</v>
      </c>
      <c r="P77" s="286">
        <v>83611</v>
      </c>
      <c r="Q77" s="286">
        <v>42265</v>
      </c>
      <c r="R77" s="286">
        <v>43514</v>
      </c>
      <c r="S77" s="286">
        <v>85779</v>
      </c>
    </row>
    <row r="78" spans="1:19">
      <c r="A78" s="285" t="s">
        <v>552</v>
      </c>
      <c r="B78" s="286">
        <v>50816</v>
      </c>
      <c r="C78" s="286">
        <v>46719</v>
      </c>
      <c r="D78" s="286">
        <v>97535</v>
      </c>
      <c r="E78" s="286">
        <v>49091</v>
      </c>
      <c r="F78" s="286">
        <v>46228</v>
      </c>
      <c r="G78" s="286">
        <v>95319</v>
      </c>
      <c r="H78" s="286">
        <v>47975</v>
      </c>
      <c r="I78" s="286">
        <v>46129</v>
      </c>
      <c r="J78" s="286">
        <v>94104</v>
      </c>
      <c r="K78" s="286">
        <v>47238</v>
      </c>
      <c r="L78" s="286">
        <v>46339</v>
      </c>
      <c r="M78" s="286">
        <v>93577</v>
      </c>
      <c r="N78" s="286">
        <v>46828</v>
      </c>
      <c r="O78" s="286">
        <v>46861</v>
      </c>
      <c r="P78" s="286">
        <v>93689</v>
      </c>
      <c r="Q78" s="286">
        <v>46676</v>
      </c>
      <c r="R78" s="286">
        <v>47605</v>
      </c>
      <c r="S78" s="286">
        <v>94281</v>
      </c>
    </row>
    <row r="79" spans="1:19" ht="15" customHeight="1"/>
    <row r="80" spans="1:19" ht="19.5" customHeight="1">
      <c r="A80" s="290" t="s">
        <v>553</v>
      </c>
    </row>
    <row r="81" spans="1:16" ht="15">
      <c r="A81" s="1903" t="s">
        <v>525</v>
      </c>
      <c r="B81" s="1900">
        <v>2016</v>
      </c>
      <c r="C81" s="1900"/>
      <c r="D81" s="1900"/>
      <c r="E81" s="1900">
        <v>2017</v>
      </c>
      <c r="F81" s="1900"/>
      <c r="G81" s="1900"/>
      <c r="H81" s="1900">
        <v>2018</v>
      </c>
      <c r="I81" s="1900"/>
      <c r="J81" s="1900"/>
      <c r="K81" s="1900">
        <v>2019</v>
      </c>
      <c r="L81" s="1900"/>
      <c r="M81" s="1900"/>
      <c r="N81" s="1900">
        <v>2020</v>
      </c>
      <c r="O81" s="1900"/>
      <c r="P81" s="1900"/>
    </row>
    <row r="82" spans="1:16" ht="15">
      <c r="A82" s="1903"/>
      <c r="B82" s="280" t="s">
        <v>174</v>
      </c>
      <c r="C82" s="280" t="s">
        <v>175</v>
      </c>
      <c r="D82" s="280" t="s">
        <v>45</v>
      </c>
      <c r="E82" s="280" t="s">
        <v>174</v>
      </c>
      <c r="F82" s="280" t="s">
        <v>175</v>
      </c>
      <c r="G82" s="280" t="s">
        <v>45</v>
      </c>
      <c r="H82" s="280" t="s">
        <v>174</v>
      </c>
      <c r="I82" s="280" t="s">
        <v>175</v>
      </c>
      <c r="J82" s="280" t="s">
        <v>45</v>
      </c>
      <c r="K82" s="756" t="s">
        <v>174</v>
      </c>
      <c r="L82" s="280" t="s">
        <v>175</v>
      </c>
      <c r="M82" s="280" t="s">
        <v>45</v>
      </c>
      <c r="N82" s="280" t="s">
        <v>174</v>
      </c>
      <c r="O82" s="280" t="s">
        <v>175</v>
      </c>
      <c r="P82" s="280" t="s">
        <v>45</v>
      </c>
    </row>
    <row r="83" spans="1:16" ht="15">
      <c r="A83" s="1750" t="s">
        <v>544</v>
      </c>
      <c r="B83" s="283">
        <v>3039376</v>
      </c>
      <c r="C83" s="283">
        <v>2984174</v>
      </c>
      <c r="D83" s="283">
        <v>6023550</v>
      </c>
      <c r="E83" s="283">
        <v>3073992</v>
      </c>
      <c r="F83" s="283">
        <v>3020837</v>
      </c>
      <c r="G83" s="283">
        <v>6094829</v>
      </c>
      <c r="H83" s="283">
        <v>3108697</v>
      </c>
      <c r="I83" s="283">
        <v>3057503</v>
      </c>
      <c r="J83" s="283">
        <v>6166200</v>
      </c>
      <c r="K83" s="283">
        <v>3143571</v>
      </c>
      <c r="L83" s="283">
        <v>3094199</v>
      </c>
      <c r="M83" s="283">
        <v>6237770</v>
      </c>
      <c r="N83" s="283">
        <v>3178675</v>
      </c>
      <c r="O83" s="283">
        <v>3130837</v>
      </c>
      <c r="P83" s="283">
        <v>6309512</v>
      </c>
    </row>
    <row r="84" spans="1:16">
      <c r="A84" s="285" t="s">
        <v>526</v>
      </c>
      <c r="B84" s="286">
        <v>68507</v>
      </c>
      <c r="C84" s="286">
        <v>66437</v>
      </c>
      <c r="D84" s="286">
        <v>134944</v>
      </c>
      <c r="E84" s="286">
        <v>68060</v>
      </c>
      <c r="F84" s="286">
        <v>66047</v>
      </c>
      <c r="G84" s="286">
        <v>134107</v>
      </c>
      <c r="H84" s="286">
        <v>67645</v>
      </c>
      <c r="I84" s="286">
        <v>65680</v>
      </c>
      <c r="J84" s="286">
        <v>133325</v>
      </c>
      <c r="K84" s="286">
        <v>67266</v>
      </c>
      <c r="L84" s="286">
        <v>65342</v>
      </c>
      <c r="M84" s="286">
        <v>132608</v>
      </c>
      <c r="N84" s="286">
        <v>66921</v>
      </c>
      <c r="O84" s="286">
        <v>65039</v>
      </c>
      <c r="P84" s="286">
        <v>131960</v>
      </c>
    </row>
    <row r="85" spans="1:16">
      <c r="A85" s="285" t="s">
        <v>545</v>
      </c>
      <c r="B85" s="286">
        <v>275436</v>
      </c>
      <c r="C85" s="286">
        <v>264816</v>
      </c>
      <c r="D85" s="286">
        <v>540252</v>
      </c>
      <c r="E85" s="286">
        <v>273522</v>
      </c>
      <c r="F85" s="286">
        <v>263124</v>
      </c>
      <c r="G85" s="286">
        <v>536646</v>
      </c>
      <c r="H85" s="286">
        <v>271745</v>
      </c>
      <c r="I85" s="286">
        <v>261564</v>
      </c>
      <c r="J85" s="286">
        <v>533309</v>
      </c>
      <c r="K85" s="286">
        <v>270097</v>
      </c>
      <c r="L85" s="286">
        <v>260111</v>
      </c>
      <c r="M85" s="286">
        <v>530208</v>
      </c>
      <c r="N85" s="286">
        <v>268596</v>
      </c>
      <c r="O85" s="286">
        <v>258785</v>
      </c>
      <c r="P85" s="286">
        <v>527381</v>
      </c>
    </row>
    <row r="86" spans="1:16">
      <c r="A86" s="285" t="s">
        <v>546</v>
      </c>
      <c r="B86" s="286">
        <v>347776</v>
      </c>
      <c r="C86" s="286">
        <v>332047</v>
      </c>
      <c r="D86" s="286">
        <v>679823</v>
      </c>
      <c r="E86" s="286">
        <v>346584</v>
      </c>
      <c r="F86" s="286">
        <v>331250</v>
      </c>
      <c r="G86" s="286">
        <v>677834</v>
      </c>
      <c r="H86" s="286">
        <v>344837</v>
      </c>
      <c r="I86" s="286">
        <v>329948</v>
      </c>
      <c r="J86" s="286">
        <v>674785</v>
      </c>
      <c r="K86" s="286">
        <v>342797</v>
      </c>
      <c r="L86" s="286">
        <v>328335</v>
      </c>
      <c r="M86" s="286">
        <v>671132</v>
      </c>
      <c r="N86" s="286">
        <v>340653</v>
      </c>
      <c r="O86" s="286">
        <v>326571</v>
      </c>
      <c r="P86" s="286">
        <v>667224</v>
      </c>
    </row>
    <row r="87" spans="1:16">
      <c r="A87" s="285" t="s">
        <v>547</v>
      </c>
      <c r="B87" s="286">
        <v>333522</v>
      </c>
      <c r="C87" s="286">
        <v>315969</v>
      </c>
      <c r="D87" s="286">
        <v>649491</v>
      </c>
      <c r="E87" s="286">
        <v>334941</v>
      </c>
      <c r="F87" s="286">
        <v>317276</v>
      </c>
      <c r="G87" s="286">
        <v>652217</v>
      </c>
      <c r="H87" s="286">
        <v>336179</v>
      </c>
      <c r="I87" s="286">
        <v>318434</v>
      </c>
      <c r="J87" s="286">
        <v>654613</v>
      </c>
      <c r="K87" s="286">
        <v>337044</v>
      </c>
      <c r="L87" s="286">
        <v>319304</v>
      </c>
      <c r="M87" s="286">
        <v>656348</v>
      </c>
      <c r="N87" s="286">
        <v>337427</v>
      </c>
      <c r="O87" s="286">
        <v>319761</v>
      </c>
      <c r="P87" s="286">
        <v>657188</v>
      </c>
    </row>
    <row r="88" spans="1:16">
      <c r="A88" s="285" t="s">
        <v>548</v>
      </c>
      <c r="B88" s="286">
        <v>298717</v>
      </c>
      <c r="C88" s="286">
        <v>281107</v>
      </c>
      <c r="D88" s="286">
        <v>579824</v>
      </c>
      <c r="E88" s="286">
        <v>301424</v>
      </c>
      <c r="F88" s="286">
        <v>283283</v>
      </c>
      <c r="G88" s="286">
        <v>584707</v>
      </c>
      <c r="H88" s="286">
        <v>303894</v>
      </c>
      <c r="I88" s="286">
        <v>285310</v>
      </c>
      <c r="J88" s="286">
        <v>589204</v>
      </c>
      <c r="K88" s="286">
        <v>306142</v>
      </c>
      <c r="L88" s="286">
        <v>287198</v>
      </c>
      <c r="M88" s="286">
        <v>593340</v>
      </c>
      <c r="N88" s="286">
        <v>308184</v>
      </c>
      <c r="O88" s="286">
        <v>288933</v>
      </c>
      <c r="P88" s="286">
        <v>597117</v>
      </c>
    </row>
    <row r="89" spans="1:16">
      <c r="A89" s="285" t="s">
        <v>549</v>
      </c>
      <c r="B89" s="286">
        <v>256182</v>
      </c>
      <c r="C89" s="286">
        <v>243441</v>
      </c>
      <c r="D89" s="286">
        <v>499623</v>
      </c>
      <c r="E89" s="286">
        <v>259724</v>
      </c>
      <c r="F89" s="286">
        <v>246150</v>
      </c>
      <c r="G89" s="286">
        <v>505874</v>
      </c>
      <c r="H89" s="286">
        <v>263133</v>
      </c>
      <c r="I89" s="286">
        <v>248796</v>
      </c>
      <c r="J89" s="286">
        <v>511929</v>
      </c>
      <c r="K89" s="286">
        <v>266414</v>
      </c>
      <c r="L89" s="286">
        <v>251349</v>
      </c>
      <c r="M89" s="286">
        <v>517763</v>
      </c>
      <c r="N89" s="286">
        <v>269541</v>
      </c>
      <c r="O89" s="286">
        <v>253798</v>
      </c>
      <c r="P89" s="286">
        <v>523339</v>
      </c>
    </row>
    <row r="90" spans="1:16">
      <c r="A90" s="285" t="s">
        <v>550</v>
      </c>
      <c r="B90" s="286">
        <v>222325</v>
      </c>
      <c r="C90" s="286">
        <v>217229</v>
      </c>
      <c r="D90" s="286">
        <v>439554</v>
      </c>
      <c r="E90" s="286">
        <v>225926</v>
      </c>
      <c r="F90" s="286">
        <v>219856</v>
      </c>
      <c r="G90" s="286">
        <v>445782</v>
      </c>
      <c r="H90" s="286">
        <v>229592</v>
      </c>
      <c r="I90" s="286">
        <v>222604</v>
      </c>
      <c r="J90" s="286">
        <v>452196</v>
      </c>
      <c r="K90" s="286">
        <v>233321</v>
      </c>
      <c r="L90" s="286">
        <v>225424</v>
      </c>
      <c r="M90" s="286">
        <v>458745</v>
      </c>
      <c r="N90" s="286">
        <v>237063</v>
      </c>
      <c r="O90" s="286">
        <v>228285</v>
      </c>
      <c r="P90" s="286">
        <v>465348</v>
      </c>
    </row>
    <row r="91" spans="1:16">
      <c r="A91" s="285" t="s">
        <v>551</v>
      </c>
      <c r="B91" s="286">
        <v>200371</v>
      </c>
      <c r="C91" s="286">
        <v>201908</v>
      </c>
      <c r="D91" s="286">
        <v>402279</v>
      </c>
      <c r="E91" s="286">
        <v>204020</v>
      </c>
      <c r="F91" s="286">
        <v>204439</v>
      </c>
      <c r="G91" s="286">
        <v>408459</v>
      </c>
      <c r="H91" s="286">
        <v>207682</v>
      </c>
      <c r="I91" s="286">
        <v>206956</v>
      </c>
      <c r="J91" s="286">
        <v>414638</v>
      </c>
      <c r="K91" s="286">
        <v>211375</v>
      </c>
      <c r="L91" s="286">
        <v>209491</v>
      </c>
      <c r="M91" s="286">
        <v>420866</v>
      </c>
      <c r="N91" s="286">
        <v>215106</v>
      </c>
      <c r="O91" s="286">
        <v>212078</v>
      </c>
      <c r="P91" s="286">
        <v>427184</v>
      </c>
    </row>
    <row r="92" spans="1:16">
      <c r="A92" s="285" t="s">
        <v>534</v>
      </c>
      <c r="B92" s="286">
        <v>180716</v>
      </c>
      <c r="C92" s="286">
        <v>185880</v>
      </c>
      <c r="D92" s="286">
        <v>366596</v>
      </c>
      <c r="E92" s="286">
        <v>184664</v>
      </c>
      <c r="F92" s="286">
        <v>189189</v>
      </c>
      <c r="G92" s="286">
        <v>373853</v>
      </c>
      <c r="H92" s="286">
        <v>188654</v>
      </c>
      <c r="I92" s="286">
        <v>192295</v>
      </c>
      <c r="J92" s="286">
        <v>380949</v>
      </c>
      <c r="K92" s="286">
        <v>192639</v>
      </c>
      <c r="L92" s="286">
        <v>195238</v>
      </c>
      <c r="M92" s="286">
        <v>387877</v>
      </c>
      <c r="N92" s="286">
        <v>196596</v>
      </c>
      <c r="O92" s="286">
        <v>198053</v>
      </c>
      <c r="P92" s="286">
        <v>394649</v>
      </c>
    </row>
    <row r="93" spans="1:16">
      <c r="A93" s="285" t="s">
        <v>535</v>
      </c>
      <c r="B93" s="286">
        <v>159034</v>
      </c>
      <c r="C93" s="286">
        <v>163290</v>
      </c>
      <c r="D93" s="286">
        <v>322324</v>
      </c>
      <c r="E93" s="286">
        <v>162480</v>
      </c>
      <c r="F93" s="286">
        <v>167053</v>
      </c>
      <c r="G93" s="286">
        <v>329533</v>
      </c>
      <c r="H93" s="286">
        <v>166101</v>
      </c>
      <c r="I93" s="286">
        <v>170844</v>
      </c>
      <c r="J93" s="286">
        <v>336945</v>
      </c>
      <c r="K93" s="286">
        <v>169893</v>
      </c>
      <c r="L93" s="286">
        <v>174620</v>
      </c>
      <c r="M93" s="286">
        <v>344513</v>
      </c>
      <c r="N93" s="286">
        <v>173854</v>
      </c>
      <c r="O93" s="286">
        <v>178307</v>
      </c>
      <c r="P93" s="286">
        <v>352161</v>
      </c>
    </row>
    <row r="94" spans="1:16">
      <c r="A94" s="285" t="s">
        <v>536</v>
      </c>
      <c r="B94" s="286">
        <v>139444</v>
      </c>
      <c r="C94" s="286">
        <v>142247</v>
      </c>
      <c r="D94" s="286">
        <v>281691</v>
      </c>
      <c r="E94" s="286">
        <v>142130</v>
      </c>
      <c r="F94" s="286">
        <v>145603</v>
      </c>
      <c r="G94" s="286">
        <v>287733</v>
      </c>
      <c r="H94" s="286">
        <v>144963</v>
      </c>
      <c r="I94" s="286">
        <v>149090</v>
      </c>
      <c r="J94" s="286">
        <v>294053</v>
      </c>
      <c r="K94" s="286">
        <v>147954</v>
      </c>
      <c r="L94" s="286">
        <v>152696</v>
      </c>
      <c r="M94" s="286">
        <v>300650</v>
      </c>
      <c r="N94" s="286">
        <v>151158</v>
      </c>
      <c r="O94" s="286">
        <v>156404</v>
      </c>
      <c r="P94" s="286">
        <v>307562</v>
      </c>
    </row>
    <row r="95" spans="1:16">
      <c r="A95" s="285" t="s">
        <v>537</v>
      </c>
      <c r="B95" s="286">
        <v>123659</v>
      </c>
      <c r="C95" s="286">
        <v>126401</v>
      </c>
      <c r="D95" s="286">
        <v>250060</v>
      </c>
      <c r="E95" s="286">
        <v>126249</v>
      </c>
      <c r="F95" s="286">
        <v>129654</v>
      </c>
      <c r="G95" s="286">
        <v>255903</v>
      </c>
      <c r="H95" s="286">
        <v>128843</v>
      </c>
      <c r="I95" s="286">
        <v>132889</v>
      </c>
      <c r="J95" s="286">
        <v>261732</v>
      </c>
      <c r="K95" s="286">
        <v>131456</v>
      </c>
      <c r="L95" s="286">
        <v>136134</v>
      </c>
      <c r="M95" s="286">
        <v>267590</v>
      </c>
      <c r="N95" s="286">
        <v>134121</v>
      </c>
      <c r="O95" s="286">
        <v>139424</v>
      </c>
      <c r="P95" s="286">
        <v>273545</v>
      </c>
    </row>
    <row r="96" spans="1:16">
      <c r="A96" s="285" t="s">
        <v>538</v>
      </c>
      <c r="B96" s="286">
        <v>109304</v>
      </c>
      <c r="C96" s="286">
        <v>111213</v>
      </c>
      <c r="D96" s="286">
        <v>220517</v>
      </c>
      <c r="E96" s="286">
        <v>112137</v>
      </c>
      <c r="F96" s="286">
        <v>114719</v>
      </c>
      <c r="G96" s="286">
        <v>226856</v>
      </c>
      <c r="H96" s="286">
        <v>114961</v>
      </c>
      <c r="I96" s="286">
        <v>118217</v>
      </c>
      <c r="J96" s="286">
        <v>233178</v>
      </c>
      <c r="K96" s="286">
        <v>117758</v>
      </c>
      <c r="L96" s="286">
        <v>121718</v>
      </c>
      <c r="M96" s="286">
        <v>239476</v>
      </c>
      <c r="N96" s="286">
        <v>120550</v>
      </c>
      <c r="O96" s="286">
        <v>125189</v>
      </c>
      <c r="P96" s="286">
        <v>245739</v>
      </c>
    </row>
    <row r="97" spans="1:16">
      <c r="A97" s="285" t="s">
        <v>539</v>
      </c>
      <c r="B97" s="286">
        <v>94478</v>
      </c>
      <c r="C97" s="286">
        <v>95642</v>
      </c>
      <c r="D97" s="286">
        <v>190120</v>
      </c>
      <c r="E97" s="286">
        <v>97203</v>
      </c>
      <c r="F97" s="286">
        <v>98982</v>
      </c>
      <c r="G97" s="286">
        <v>196185</v>
      </c>
      <c r="H97" s="286">
        <v>100021</v>
      </c>
      <c r="I97" s="286">
        <v>102455</v>
      </c>
      <c r="J97" s="286">
        <v>202476</v>
      </c>
      <c r="K97" s="286">
        <v>102935</v>
      </c>
      <c r="L97" s="286">
        <v>106026</v>
      </c>
      <c r="M97" s="286">
        <v>208961</v>
      </c>
      <c r="N97" s="286">
        <v>105903</v>
      </c>
      <c r="O97" s="286">
        <v>109688</v>
      </c>
      <c r="P97" s="286">
        <v>215591</v>
      </c>
    </row>
    <row r="98" spans="1:16">
      <c r="A98" s="285" t="s">
        <v>540</v>
      </c>
      <c r="B98" s="286">
        <v>78722</v>
      </c>
      <c r="C98" s="286">
        <v>79930</v>
      </c>
      <c r="D98" s="286">
        <v>158652</v>
      </c>
      <c r="E98" s="286">
        <v>80910</v>
      </c>
      <c r="F98" s="286">
        <v>82648</v>
      </c>
      <c r="G98" s="286">
        <v>163558</v>
      </c>
      <c r="H98" s="286">
        <v>83235</v>
      </c>
      <c r="I98" s="286">
        <v>85519</v>
      </c>
      <c r="J98" s="286">
        <v>168754</v>
      </c>
      <c r="K98" s="286">
        <v>85707</v>
      </c>
      <c r="L98" s="286">
        <v>88557</v>
      </c>
      <c r="M98" s="286">
        <v>174264</v>
      </c>
      <c r="N98" s="286">
        <v>88298</v>
      </c>
      <c r="O98" s="286">
        <v>91750</v>
      </c>
      <c r="P98" s="286">
        <v>180048</v>
      </c>
    </row>
    <row r="99" spans="1:16">
      <c r="A99" s="285" t="s">
        <v>541</v>
      </c>
      <c r="B99" s="286">
        <v>61341</v>
      </c>
      <c r="C99" s="286">
        <v>62966</v>
      </c>
      <c r="D99" s="286">
        <v>124307</v>
      </c>
      <c r="E99" s="286">
        <v>62939</v>
      </c>
      <c r="F99" s="286">
        <v>65086</v>
      </c>
      <c r="G99" s="286">
        <v>128025</v>
      </c>
      <c r="H99" s="286">
        <v>64641</v>
      </c>
      <c r="I99" s="286">
        <v>67297</v>
      </c>
      <c r="J99" s="286">
        <v>131938</v>
      </c>
      <c r="K99" s="286">
        <v>66432</v>
      </c>
      <c r="L99" s="286">
        <v>69610</v>
      </c>
      <c r="M99" s="286">
        <v>136042</v>
      </c>
      <c r="N99" s="286">
        <v>68344</v>
      </c>
      <c r="O99" s="286">
        <v>72037</v>
      </c>
      <c r="P99" s="286">
        <v>140381</v>
      </c>
    </row>
    <row r="100" spans="1:16">
      <c r="A100" s="285" t="s">
        <v>542</v>
      </c>
      <c r="B100" s="286">
        <v>43131</v>
      </c>
      <c r="C100" s="286">
        <v>45016</v>
      </c>
      <c r="D100" s="286">
        <v>88147</v>
      </c>
      <c r="E100" s="286">
        <v>44107</v>
      </c>
      <c r="F100" s="286">
        <v>46628</v>
      </c>
      <c r="G100" s="286">
        <v>90735</v>
      </c>
      <c r="H100" s="286">
        <v>45175</v>
      </c>
      <c r="I100" s="286">
        <v>48313</v>
      </c>
      <c r="J100" s="286">
        <v>93488</v>
      </c>
      <c r="K100" s="286">
        <v>46342</v>
      </c>
      <c r="L100" s="286">
        <v>50076</v>
      </c>
      <c r="M100" s="286">
        <v>96418</v>
      </c>
      <c r="N100" s="286">
        <v>47605</v>
      </c>
      <c r="O100" s="286">
        <v>51907</v>
      </c>
      <c r="P100" s="286">
        <v>99512</v>
      </c>
    </row>
    <row r="101" spans="1:16">
      <c r="A101" s="285" t="s">
        <v>552</v>
      </c>
      <c r="B101" s="286">
        <v>46711</v>
      </c>
      <c r="C101" s="286">
        <v>48635</v>
      </c>
      <c r="D101" s="286">
        <v>95346</v>
      </c>
      <c r="E101" s="286">
        <v>46972</v>
      </c>
      <c r="F101" s="286">
        <v>49850</v>
      </c>
      <c r="G101" s="286">
        <v>96822</v>
      </c>
      <c r="H101" s="286">
        <v>47396</v>
      </c>
      <c r="I101" s="286">
        <v>51292</v>
      </c>
      <c r="J101" s="286">
        <v>98688</v>
      </c>
      <c r="K101" s="286">
        <v>47999</v>
      </c>
      <c r="L101" s="286">
        <v>52970</v>
      </c>
      <c r="M101" s="286">
        <v>100969</v>
      </c>
      <c r="N101" s="286">
        <v>48755</v>
      </c>
      <c r="O101" s="286">
        <v>54828</v>
      </c>
      <c r="P101" s="286">
        <v>103583</v>
      </c>
    </row>
    <row r="102" spans="1:16">
      <c r="A102" s="287" t="s">
        <v>1307</v>
      </c>
    </row>
  </sheetData>
  <mergeCells count="32">
    <mergeCell ref="N30:P30"/>
    <mergeCell ref="A3:S3"/>
    <mergeCell ref="A4:S4"/>
    <mergeCell ref="A5:S5"/>
    <mergeCell ref="A7:A8"/>
    <mergeCell ref="B7:D7"/>
    <mergeCell ref="E7:G7"/>
    <mergeCell ref="H7:J7"/>
    <mergeCell ref="K7:M7"/>
    <mergeCell ref="N7:P7"/>
    <mergeCell ref="Q7:S7"/>
    <mergeCell ref="A30:A31"/>
    <mergeCell ref="B30:D30"/>
    <mergeCell ref="E30:G30"/>
    <mergeCell ref="H30:J30"/>
    <mergeCell ref="K30:M30"/>
    <mergeCell ref="N81:P81"/>
    <mergeCell ref="A54:S54"/>
    <mergeCell ref="A55:S55"/>
    <mergeCell ref="A56:S56"/>
    <mergeCell ref="A58:A59"/>
    <mergeCell ref="B58:D58"/>
    <mergeCell ref="E58:G58"/>
    <mergeCell ref="H58:J58"/>
    <mergeCell ref="K58:M58"/>
    <mergeCell ref="N58:P58"/>
    <mergeCell ref="Q58:S58"/>
    <mergeCell ref="A81:A82"/>
    <mergeCell ref="B81:D81"/>
    <mergeCell ref="E81:G81"/>
    <mergeCell ref="H81:J81"/>
    <mergeCell ref="K81:M81"/>
  </mergeCells>
  <hyperlinks>
    <hyperlink ref="U7" location="ÍNDICE!A13" display="ÍNDICE"/>
    <hyperlink ref="U58" location="ÍNDICE!A17" display="ÍNDICE"/>
  </hyperlinks>
  <printOptions horizontalCentered="1" verticalCentered="1"/>
  <pageMargins left="0.31496062992125984" right="0.31496062992125984" top="0.39370078740157483" bottom="0.39370078740157483" header="0.31496062992125984" footer="0"/>
  <pageSetup paperSize="9" scale="71" fitToHeight="0" orientation="landscape" r:id="rId1"/>
  <headerFooter scaleWithDoc="0" alignWithMargins="0">
    <oddHeader>&amp;R&amp;"Arial,Negrita"Compendio estadístico 2013 - Población y migración</oddHeader>
  </headerFooter>
  <rowBreaks count="2" manualBreakCount="2">
    <brk id="1" max="16383" man="1"/>
    <brk id="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showGridLines="0" topLeftCell="G1" zoomScale="85" zoomScaleNormal="85" zoomScaleSheetLayoutView="100" workbookViewId="0">
      <selection activeCell="U7" sqref="U7"/>
    </sheetView>
  </sheetViews>
  <sheetFormatPr baseColWidth="10" defaultRowHeight="14.25"/>
  <cols>
    <col min="1" max="1" width="11.5703125" style="278" customWidth="1"/>
    <col min="2" max="3" width="13.42578125" style="278" bestFit="1" customWidth="1"/>
    <col min="4" max="4" width="14.42578125" style="278" bestFit="1" customWidth="1"/>
    <col min="5" max="6" width="13.42578125" style="278" bestFit="1" customWidth="1"/>
    <col min="7" max="7" width="14.42578125" style="278" bestFit="1" customWidth="1"/>
    <col min="8" max="9" width="13.42578125" style="278" bestFit="1" customWidth="1"/>
    <col min="10" max="10" width="14.42578125" style="278" bestFit="1" customWidth="1"/>
    <col min="11" max="12" width="13.42578125" style="278" bestFit="1" customWidth="1"/>
    <col min="13" max="13" width="14.42578125" style="278" bestFit="1" customWidth="1"/>
    <col min="14" max="15" width="13.42578125" style="278" bestFit="1" customWidth="1"/>
    <col min="16" max="16" width="14.42578125" style="278" bestFit="1" customWidth="1"/>
    <col min="17" max="18" width="13.42578125" style="278" bestFit="1" customWidth="1"/>
    <col min="19" max="19" width="14.42578125" style="278" bestFit="1" customWidth="1"/>
    <col min="20" max="34" width="8.5703125" style="278" customWidth="1"/>
    <col min="35" max="35" width="1.28515625" style="278" customWidth="1"/>
    <col min="36" max="16384" width="11.42578125" style="278"/>
  </cols>
  <sheetData>
    <row r="1" spans="1:34" ht="6" customHeight="1"/>
    <row r="2" spans="1:34" ht="15">
      <c r="A2" s="1525" t="s">
        <v>524</v>
      </c>
      <c r="B2" s="291"/>
      <c r="C2" s="291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</row>
    <row r="3" spans="1:34" ht="15">
      <c r="A3" s="1902" t="s">
        <v>1492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</row>
    <row r="4" spans="1:34" ht="15">
      <c r="A4" s="1902" t="s">
        <v>1744</v>
      </c>
      <c r="B4" s="1902"/>
      <c r="C4" s="1902"/>
      <c r="D4" s="1902"/>
      <c r="E4" s="1902"/>
      <c r="F4" s="1902"/>
      <c r="G4" s="1902"/>
      <c r="H4" s="1902"/>
      <c r="I4" s="1902"/>
      <c r="J4" s="1902"/>
      <c r="K4" s="1902"/>
      <c r="L4" s="1902"/>
      <c r="M4" s="1902"/>
      <c r="N4" s="1902"/>
      <c r="O4" s="1902"/>
      <c r="P4" s="1902"/>
      <c r="Q4" s="1902"/>
      <c r="R4" s="1902"/>
      <c r="S4" s="1902"/>
    </row>
    <row r="5" spans="1:34">
      <c r="A5" s="1906" t="s">
        <v>1297</v>
      </c>
      <c r="B5" s="1906"/>
      <c r="C5" s="1906"/>
      <c r="D5" s="1906"/>
      <c r="E5" s="1906"/>
      <c r="F5" s="1906"/>
      <c r="G5" s="1906"/>
      <c r="H5" s="1906"/>
      <c r="I5" s="1906"/>
      <c r="J5" s="1906"/>
      <c r="K5" s="1906"/>
      <c r="L5" s="1906"/>
      <c r="M5" s="1906"/>
      <c r="N5" s="1906"/>
      <c r="O5" s="1906"/>
      <c r="P5" s="1906"/>
      <c r="Q5" s="1906"/>
      <c r="R5" s="1906"/>
      <c r="S5" s="1906"/>
    </row>
    <row r="6" spans="1:34">
      <c r="A6" s="1751"/>
      <c r="B6" s="1751"/>
      <c r="C6" s="1751"/>
      <c r="D6" s="1751"/>
      <c r="E6" s="1751"/>
      <c r="F6" s="1751"/>
      <c r="G6" s="1751"/>
      <c r="H6" s="1751"/>
      <c r="I6" s="1751"/>
      <c r="J6" s="1751"/>
      <c r="K6" s="1751"/>
      <c r="L6" s="1751"/>
      <c r="M6" s="1751"/>
      <c r="N6" s="1751"/>
      <c r="O6" s="1751"/>
      <c r="P6" s="1751"/>
      <c r="Q6" s="1751"/>
      <c r="R6" s="1751"/>
      <c r="S6" s="1751"/>
    </row>
    <row r="7" spans="1:34" ht="15">
      <c r="A7" s="1903" t="s">
        <v>525</v>
      </c>
      <c r="B7" s="1905">
        <v>2010</v>
      </c>
      <c r="C7" s="1905"/>
      <c r="D7" s="1905"/>
      <c r="E7" s="1900">
        <v>2011</v>
      </c>
      <c r="F7" s="1900"/>
      <c r="G7" s="1900"/>
      <c r="H7" s="1900">
        <v>2012</v>
      </c>
      <c r="I7" s="1900"/>
      <c r="J7" s="1900"/>
      <c r="K7" s="1900">
        <v>2013</v>
      </c>
      <c r="L7" s="1900"/>
      <c r="M7" s="1900"/>
      <c r="N7" s="1900">
        <v>2014</v>
      </c>
      <c r="O7" s="1900"/>
      <c r="P7" s="1900"/>
      <c r="Q7" s="1900">
        <v>2015</v>
      </c>
      <c r="R7" s="1900"/>
      <c r="S7" s="1900"/>
      <c r="U7" s="1113" t="s">
        <v>675</v>
      </c>
    </row>
    <row r="8" spans="1:34" ht="15">
      <c r="A8" s="1903"/>
      <c r="B8" s="280" t="s">
        <v>174</v>
      </c>
      <c r="C8" s="280" t="s">
        <v>175</v>
      </c>
      <c r="D8" s="280" t="s">
        <v>45</v>
      </c>
      <c r="E8" s="280" t="s">
        <v>174</v>
      </c>
      <c r="F8" s="280" t="s">
        <v>175</v>
      </c>
      <c r="G8" s="280" t="s">
        <v>45</v>
      </c>
      <c r="H8" s="280" t="s">
        <v>174</v>
      </c>
      <c r="I8" s="280" t="s">
        <v>175</v>
      </c>
      <c r="J8" s="280" t="s">
        <v>45</v>
      </c>
      <c r="K8" s="280" t="s">
        <v>174</v>
      </c>
      <c r="L8" s="280" t="s">
        <v>175</v>
      </c>
      <c r="M8" s="280" t="s">
        <v>45</v>
      </c>
      <c r="N8" s="280" t="s">
        <v>174</v>
      </c>
      <c r="O8" s="280" t="s">
        <v>175</v>
      </c>
      <c r="P8" s="280" t="s">
        <v>45</v>
      </c>
      <c r="Q8" s="280" t="s">
        <v>174</v>
      </c>
      <c r="R8" s="280" t="s">
        <v>175</v>
      </c>
      <c r="S8" s="280" t="s">
        <v>45</v>
      </c>
    </row>
    <row r="9" spans="1:34" ht="15">
      <c r="A9" s="1750" t="s">
        <v>544</v>
      </c>
      <c r="B9" s="283">
        <v>2832836</v>
      </c>
      <c r="C9" s="283">
        <v>2766780</v>
      </c>
      <c r="D9" s="283">
        <v>5599616</v>
      </c>
      <c r="E9" s="283">
        <v>2867056</v>
      </c>
      <c r="F9" s="283">
        <v>2802747</v>
      </c>
      <c r="G9" s="283">
        <v>5669803</v>
      </c>
      <c r="H9" s="283">
        <v>2901475</v>
      </c>
      <c r="I9" s="283">
        <v>2838848</v>
      </c>
      <c r="J9" s="283">
        <v>5740323</v>
      </c>
      <c r="K9" s="283">
        <v>2935890</v>
      </c>
      <c r="L9" s="283">
        <v>2874975</v>
      </c>
      <c r="M9" s="283">
        <v>5810865</v>
      </c>
      <c r="N9" s="283">
        <v>2970355</v>
      </c>
      <c r="O9" s="283">
        <v>2911236</v>
      </c>
      <c r="P9" s="283">
        <v>5881591</v>
      </c>
      <c r="Q9" s="283">
        <v>3004860</v>
      </c>
      <c r="R9" s="283">
        <v>2947600</v>
      </c>
      <c r="S9" s="283">
        <v>5952460</v>
      </c>
    </row>
    <row r="10" spans="1:34">
      <c r="A10" s="285" t="s">
        <v>526</v>
      </c>
      <c r="B10" s="286">
        <v>71828</v>
      </c>
      <c r="C10" s="286">
        <v>69290</v>
      </c>
      <c r="D10" s="286">
        <v>141118</v>
      </c>
      <c r="E10" s="286">
        <v>71279</v>
      </c>
      <c r="F10" s="286">
        <v>68865</v>
      </c>
      <c r="G10" s="286">
        <v>140144</v>
      </c>
      <c r="H10" s="286">
        <v>70658</v>
      </c>
      <c r="I10" s="286">
        <v>68369</v>
      </c>
      <c r="J10" s="286">
        <v>139027</v>
      </c>
      <c r="K10" s="286">
        <v>70065</v>
      </c>
      <c r="L10" s="286">
        <v>67826</v>
      </c>
      <c r="M10" s="286">
        <v>137891</v>
      </c>
      <c r="N10" s="286">
        <v>69509</v>
      </c>
      <c r="O10" s="286">
        <v>67328</v>
      </c>
      <c r="P10" s="286">
        <v>136837</v>
      </c>
      <c r="Q10" s="286">
        <v>68993</v>
      </c>
      <c r="R10" s="286">
        <v>66866</v>
      </c>
      <c r="S10" s="286">
        <v>135859</v>
      </c>
    </row>
    <row r="11" spans="1:34">
      <c r="A11" s="285" t="s">
        <v>545</v>
      </c>
      <c r="B11" s="286">
        <v>284224</v>
      </c>
      <c r="C11" s="286">
        <v>271886</v>
      </c>
      <c r="D11" s="286">
        <v>556110</v>
      </c>
      <c r="E11" s="286">
        <v>283911</v>
      </c>
      <c r="F11" s="286">
        <v>271653</v>
      </c>
      <c r="G11" s="286">
        <v>555564</v>
      </c>
      <c r="H11" s="286">
        <v>282988</v>
      </c>
      <c r="I11" s="286">
        <v>270956</v>
      </c>
      <c r="J11" s="286">
        <v>553944</v>
      </c>
      <c r="K11" s="286">
        <v>281444</v>
      </c>
      <c r="L11" s="286">
        <v>269773</v>
      </c>
      <c r="M11" s="286">
        <v>551217</v>
      </c>
      <c r="N11" s="286">
        <v>279544</v>
      </c>
      <c r="O11" s="286">
        <v>268250</v>
      </c>
      <c r="P11" s="286">
        <v>547794</v>
      </c>
      <c r="Q11" s="286">
        <v>277484</v>
      </c>
      <c r="R11" s="286">
        <v>266564</v>
      </c>
      <c r="S11" s="286">
        <v>544048</v>
      </c>
    </row>
    <row r="12" spans="1:34">
      <c r="A12" s="285" t="s">
        <v>546</v>
      </c>
      <c r="B12" s="286">
        <v>344039</v>
      </c>
      <c r="C12" s="286">
        <v>328374</v>
      </c>
      <c r="D12" s="286">
        <v>672413</v>
      </c>
      <c r="E12" s="286">
        <v>345485</v>
      </c>
      <c r="F12" s="286">
        <v>329593</v>
      </c>
      <c r="G12" s="286">
        <v>675078</v>
      </c>
      <c r="H12" s="286">
        <v>346692</v>
      </c>
      <c r="I12" s="286">
        <v>330651</v>
      </c>
      <c r="J12" s="286">
        <v>677343</v>
      </c>
      <c r="K12" s="286">
        <v>347666</v>
      </c>
      <c r="L12" s="286">
        <v>331542</v>
      </c>
      <c r="M12" s="286">
        <v>679208</v>
      </c>
      <c r="N12" s="286">
        <v>348253</v>
      </c>
      <c r="O12" s="286">
        <v>332134</v>
      </c>
      <c r="P12" s="286">
        <v>680387</v>
      </c>
      <c r="Q12" s="286">
        <v>348316</v>
      </c>
      <c r="R12" s="286">
        <v>332320</v>
      </c>
      <c r="S12" s="286">
        <v>680636</v>
      </c>
    </row>
    <row r="13" spans="1:34">
      <c r="A13" s="285" t="s">
        <v>547</v>
      </c>
      <c r="B13" s="286">
        <v>319878</v>
      </c>
      <c r="C13" s="286">
        <v>304981</v>
      </c>
      <c r="D13" s="286">
        <v>624859</v>
      </c>
      <c r="E13" s="286">
        <v>322839</v>
      </c>
      <c r="F13" s="286">
        <v>307229</v>
      </c>
      <c r="G13" s="286">
        <v>630068</v>
      </c>
      <c r="H13" s="286">
        <v>325534</v>
      </c>
      <c r="I13" s="286">
        <v>309315</v>
      </c>
      <c r="J13" s="286">
        <v>634849</v>
      </c>
      <c r="K13" s="286">
        <v>327936</v>
      </c>
      <c r="L13" s="286">
        <v>311217</v>
      </c>
      <c r="M13" s="286">
        <v>639153</v>
      </c>
      <c r="N13" s="286">
        <v>330059</v>
      </c>
      <c r="O13" s="286">
        <v>312955</v>
      </c>
      <c r="P13" s="286">
        <v>643014</v>
      </c>
      <c r="Q13" s="286">
        <v>331908</v>
      </c>
      <c r="R13" s="286">
        <v>314525</v>
      </c>
      <c r="S13" s="286">
        <v>646433</v>
      </c>
    </row>
    <row r="14" spans="1:34">
      <c r="A14" s="285" t="s">
        <v>548</v>
      </c>
      <c r="B14" s="286">
        <v>278331</v>
      </c>
      <c r="C14" s="286">
        <v>265949</v>
      </c>
      <c r="D14" s="286">
        <v>544280</v>
      </c>
      <c r="E14" s="286">
        <v>282170</v>
      </c>
      <c r="F14" s="286">
        <v>268670</v>
      </c>
      <c r="G14" s="286">
        <v>550840</v>
      </c>
      <c r="H14" s="286">
        <v>285867</v>
      </c>
      <c r="I14" s="286">
        <v>271339</v>
      </c>
      <c r="J14" s="286">
        <v>557206</v>
      </c>
      <c r="K14" s="286">
        <v>289385</v>
      </c>
      <c r="L14" s="286">
        <v>273925</v>
      </c>
      <c r="M14" s="286">
        <v>563310</v>
      </c>
      <c r="N14" s="286">
        <v>292689</v>
      </c>
      <c r="O14" s="286">
        <v>276421</v>
      </c>
      <c r="P14" s="286">
        <v>569110</v>
      </c>
      <c r="Q14" s="286">
        <v>295807</v>
      </c>
      <c r="R14" s="286">
        <v>278819</v>
      </c>
      <c r="S14" s="286">
        <v>574626</v>
      </c>
    </row>
    <row r="15" spans="1:34">
      <c r="A15" s="285" t="s">
        <v>549</v>
      </c>
      <c r="B15" s="286">
        <v>234398</v>
      </c>
      <c r="C15" s="286">
        <v>227949</v>
      </c>
      <c r="D15" s="286">
        <v>462347</v>
      </c>
      <c r="E15" s="286">
        <v>237919</v>
      </c>
      <c r="F15" s="286">
        <v>230266</v>
      </c>
      <c r="G15" s="286">
        <v>468185</v>
      </c>
      <c r="H15" s="286">
        <v>241505</v>
      </c>
      <c r="I15" s="286">
        <v>232703</v>
      </c>
      <c r="J15" s="286">
        <v>474208</v>
      </c>
      <c r="K15" s="286">
        <v>245143</v>
      </c>
      <c r="L15" s="286">
        <v>235281</v>
      </c>
      <c r="M15" s="286">
        <v>480424</v>
      </c>
      <c r="N15" s="286">
        <v>248825</v>
      </c>
      <c r="O15" s="286">
        <v>237962</v>
      </c>
      <c r="P15" s="286">
        <v>486787</v>
      </c>
      <c r="Q15" s="286">
        <v>252530</v>
      </c>
      <c r="R15" s="286">
        <v>240694</v>
      </c>
      <c r="S15" s="286">
        <v>493224</v>
      </c>
    </row>
    <row r="16" spans="1:34">
      <c r="A16" s="285" t="s">
        <v>550</v>
      </c>
      <c r="B16" s="286">
        <v>201520</v>
      </c>
      <c r="C16" s="286">
        <v>203110</v>
      </c>
      <c r="D16" s="286">
        <v>404630</v>
      </c>
      <c r="E16" s="286">
        <v>204954</v>
      </c>
      <c r="F16" s="286">
        <v>205459</v>
      </c>
      <c r="G16" s="286">
        <v>410413</v>
      </c>
      <c r="H16" s="286">
        <v>208387</v>
      </c>
      <c r="I16" s="286">
        <v>207752</v>
      </c>
      <c r="J16" s="286">
        <v>416139</v>
      </c>
      <c r="K16" s="286">
        <v>211826</v>
      </c>
      <c r="L16" s="286">
        <v>210030</v>
      </c>
      <c r="M16" s="286">
        <v>421856</v>
      </c>
      <c r="N16" s="286">
        <v>215291</v>
      </c>
      <c r="O16" s="286">
        <v>212342</v>
      </c>
      <c r="P16" s="286">
        <v>427633</v>
      </c>
      <c r="Q16" s="286">
        <v>218779</v>
      </c>
      <c r="R16" s="286">
        <v>214726</v>
      </c>
      <c r="S16" s="286">
        <v>433505</v>
      </c>
    </row>
    <row r="17" spans="1:19">
      <c r="A17" s="285" t="s">
        <v>551</v>
      </c>
      <c r="B17" s="286">
        <v>178350</v>
      </c>
      <c r="C17" s="286">
        <v>184696</v>
      </c>
      <c r="D17" s="286">
        <v>363046</v>
      </c>
      <c r="E17" s="286">
        <v>181973</v>
      </c>
      <c r="F17" s="286">
        <v>187961</v>
      </c>
      <c r="G17" s="286">
        <v>369934</v>
      </c>
      <c r="H17" s="286">
        <v>185650</v>
      </c>
      <c r="I17" s="286">
        <v>191046</v>
      </c>
      <c r="J17" s="286">
        <v>376696</v>
      </c>
      <c r="K17" s="286">
        <v>189357</v>
      </c>
      <c r="L17" s="286">
        <v>193944</v>
      </c>
      <c r="M17" s="286">
        <v>383301</v>
      </c>
      <c r="N17" s="286">
        <v>193056</v>
      </c>
      <c r="O17" s="286">
        <v>196688</v>
      </c>
      <c r="P17" s="286">
        <v>389744</v>
      </c>
      <c r="Q17" s="286">
        <v>196736</v>
      </c>
      <c r="R17" s="286">
        <v>199336</v>
      </c>
      <c r="S17" s="286">
        <v>396072</v>
      </c>
    </row>
    <row r="18" spans="1:19">
      <c r="A18" s="285" t="s">
        <v>534</v>
      </c>
      <c r="B18" s="286">
        <v>159669</v>
      </c>
      <c r="C18" s="286">
        <v>164314</v>
      </c>
      <c r="D18" s="286">
        <v>323983</v>
      </c>
      <c r="E18" s="286">
        <v>162781</v>
      </c>
      <c r="F18" s="286">
        <v>167877</v>
      </c>
      <c r="G18" s="286">
        <v>330658</v>
      </c>
      <c r="H18" s="286">
        <v>166051</v>
      </c>
      <c r="I18" s="286">
        <v>171512</v>
      </c>
      <c r="J18" s="286">
        <v>337563</v>
      </c>
      <c r="K18" s="286">
        <v>169486</v>
      </c>
      <c r="L18" s="286">
        <v>175177</v>
      </c>
      <c r="M18" s="286">
        <v>344663</v>
      </c>
      <c r="N18" s="286">
        <v>173096</v>
      </c>
      <c r="O18" s="286">
        <v>178832</v>
      </c>
      <c r="P18" s="286">
        <v>351928</v>
      </c>
      <c r="Q18" s="286">
        <v>176841</v>
      </c>
      <c r="R18" s="286">
        <v>182420</v>
      </c>
      <c r="S18" s="286">
        <v>359261</v>
      </c>
    </row>
    <row r="19" spans="1:19">
      <c r="A19" s="285" t="s">
        <v>535</v>
      </c>
      <c r="B19" s="286">
        <v>142036</v>
      </c>
      <c r="C19" s="286">
        <v>142810</v>
      </c>
      <c r="D19" s="286">
        <v>284846</v>
      </c>
      <c r="E19" s="286">
        <v>144530</v>
      </c>
      <c r="F19" s="286">
        <v>145908</v>
      </c>
      <c r="G19" s="286">
        <v>290438</v>
      </c>
      <c r="H19" s="286">
        <v>147113</v>
      </c>
      <c r="I19" s="286">
        <v>149135</v>
      </c>
      <c r="J19" s="286">
        <v>296248</v>
      </c>
      <c r="K19" s="286">
        <v>149824</v>
      </c>
      <c r="L19" s="286">
        <v>152485</v>
      </c>
      <c r="M19" s="286">
        <v>302309</v>
      </c>
      <c r="N19" s="286">
        <v>152702</v>
      </c>
      <c r="O19" s="286">
        <v>155972</v>
      </c>
      <c r="P19" s="286">
        <v>308674</v>
      </c>
      <c r="Q19" s="286">
        <v>155766</v>
      </c>
      <c r="R19" s="286">
        <v>159583</v>
      </c>
      <c r="S19" s="286">
        <v>315349</v>
      </c>
    </row>
    <row r="20" spans="1:19">
      <c r="A20" s="285" t="s">
        <v>536</v>
      </c>
      <c r="B20" s="286">
        <v>124401</v>
      </c>
      <c r="C20" s="286">
        <v>123601</v>
      </c>
      <c r="D20" s="286">
        <v>248002</v>
      </c>
      <c r="E20" s="286">
        <v>126910</v>
      </c>
      <c r="F20" s="286">
        <v>126688</v>
      </c>
      <c r="G20" s="286">
        <v>253598</v>
      </c>
      <c r="H20" s="286">
        <v>129384</v>
      </c>
      <c r="I20" s="286">
        <v>129757</v>
      </c>
      <c r="J20" s="286">
        <v>259141</v>
      </c>
      <c r="K20" s="286">
        <v>131856</v>
      </c>
      <c r="L20" s="286">
        <v>132818</v>
      </c>
      <c r="M20" s="286">
        <v>264674</v>
      </c>
      <c r="N20" s="286">
        <v>134343</v>
      </c>
      <c r="O20" s="286">
        <v>135896</v>
      </c>
      <c r="P20" s="286">
        <v>270239</v>
      </c>
      <c r="Q20" s="286">
        <v>136863</v>
      </c>
      <c r="R20" s="286">
        <v>139021</v>
      </c>
      <c r="S20" s="286">
        <v>275884</v>
      </c>
    </row>
    <row r="21" spans="1:19">
      <c r="A21" s="285" t="s">
        <v>537</v>
      </c>
      <c r="B21" s="286">
        <v>107744</v>
      </c>
      <c r="C21" s="286">
        <v>106703</v>
      </c>
      <c r="D21" s="286">
        <v>214447</v>
      </c>
      <c r="E21" s="286">
        <v>110450</v>
      </c>
      <c r="F21" s="286">
        <v>109996</v>
      </c>
      <c r="G21" s="286">
        <v>220446</v>
      </c>
      <c r="H21" s="286">
        <v>113145</v>
      </c>
      <c r="I21" s="286">
        <v>113288</v>
      </c>
      <c r="J21" s="286">
        <v>226433</v>
      </c>
      <c r="K21" s="286">
        <v>115818</v>
      </c>
      <c r="L21" s="286">
        <v>116583</v>
      </c>
      <c r="M21" s="286">
        <v>232401</v>
      </c>
      <c r="N21" s="286">
        <v>118456</v>
      </c>
      <c r="O21" s="286">
        <v>119867</v>
      </c>
      <c r="P21" s="286">
        <v>238323</v>
      </c>
      <c r="Q21" s="286">
        <v>121060</v>
      </c>
      <c r="R21" s="286">
        <v>123140</v>
      </c>
      <c r="S21" s="286">
        <v>244200</v>
      </c>
    </row>
    <row r="22" spans="1:19">
      <c r="A22" s="285" t="s">
        <v>538</v>
      </c>
      <c r="B22" s="286">
        <v>93201</v>
      </c>
      <c r="C22" s="286">
        <v>91575</v>
      </c>
      <c r="D22" s="286">
        <v>184776</v>
      </c>
      <c r="E22" s="286">
        <v>95682</v>
      </c>
      <c r="F22" s="286">
        <v>94562</v>
      </c>
      <c r="G22" s="286">
        <v>190244</v>
      </c>
      <c r="H22" s="286">
        <v>98264</v>
      </c>
      <c r="I22" s="286">
        <v>97684</v>
      </c>
      <c r="J22" s="286">
        <v>195948</v>
      </c>
      <c r="K22" s="286">
        <v>100947</v>
      </c>
      <c r="L22" s="286">
        <v>100937</v>
      </c>
      <c r="M22" s="286">
        <v>201884</v>
      </c>
      <c r="N22" s="286">
        <v>103679</v>
      </c>
      <c r="O22" s="286">
        <v>104285</v>
      </c>
      <c r="P22" s="286">
        <v>207964</v>
      </c>
      <c r="Q22" s="286">
        <v>106483</v>
      </c>
      <c r="R22" s="286">
        <v>107722</v>
      </c>
      <c r="S22" s="286">
        <v>214205</v>
      </c>
    </row>
    <row r="23" spans="1:19">
      <c r="A23" s="285" t="s">
        <v>539</v>
      </c>
      <c r="B23" s="286">
        <v>80713</v>
      </c>
      <c r="C23" s="286">
        <v>78813</v>
      </c>
      <c r="D23" s="286">
        <v>159526</v>
      </c>
      <c r="E23" s="286">
        <v>82684</v>
      </c>
      <c r="F23" s="286">
        <v>81240</v>
      </c>
      <c r="G23" s="286">
        <v>163924</v>
      </c>
      <c r="H23" s="286">
        <v>84772</v>
      </c>
      <c r="I23" s="286">
        <v>83802</v>
      </c>
      <c r="J23" s="286">
        <v>168574</v>
      </c>
      <c r="K23" s="286">
        <v>86998</v>
      </c>
      <c r="L23" s="286">
        <v>86527</v>
      </c>
      <c r="M23" s="286">
        <v>173525</v>
      </c>
      <c r="N23" s="286">
        <v>89365</v>
      </c>
      <c r="O23" s="286">
        <v>89415</v>
      </c>
      <c r="P23" s="286">
        <v>178780</v>
      </c>
      <c r="Q23" s="286">
        <v>91862</v>
      </c>
      <c r="R23" s="286">
        <v>92450</v>
      </c>
      <c r="S23" s="286">
        <v>184312</v>
      </c>
    </row>
    <row r="24" spans="1:19">
      <c r="A24" s="285" t="s">
        <v>540</v>
      </c>
      <c r="B24" s="286">
        <v>68066</v>
      </c>
      <c r="C24" s="286">
        <v>66298</v>
      </c>
      <c r="D24" s="286">
        <v>134364</v>
      </c>
      <c r="E24" s="286">
        <v>69561</v>
      </c>
      <c r="F24" s="286">
        <v>68328</v>
      </c>
      <c r="G24" s="286">
        <v>137889</v>
      </c>
      <c r="H24" s="286">
        <v>71175</v>
      </c>
      <c r="I24" s="286">
        <v>70439</v>
      </c>
      <c r="J24" s="286">
        <v>141614</v>
      </c>
      <c r="K24" s="286">
        <v>72888</v>
      </c>
      <c r="L24" s="286">
        <v>72636</v>
      </c>
      <c r="M24" s="286">
        <v>145524</v>
      </c>
      <c r="N24" s="286">
        <v>74714</v>
      </c>
      <c r="O24" s="286">
        <v>74931</v>
      </c>
      <c r="P24" s="286">
        <v>149645</v>
      </c>
      <c r="Q24" s="286">
        <v>76656</v>
      </c>
      <c r="R24" s="286">
        <v>77361</v>
      </c>
      <c r="S24" s="286">
        <v>154017</v>
      </c>
    </row>
    <row r="25" spans="1:19">
      <c r="A25" s="285" t="s">
        <v>541</v>
      </c>
      <c r="B25" s="286">
        <v>53980</v>
      </c>
      <c r="C25" s="286">
        <v>52056</v>
      </c>
      <c r="D25" s="286">
        <v>106036</v>
      </c>
      <c r="E25" s="286">
        <v>54908</v>
      </c>
      <c r="F25" s="286">
        <v>53650</v>
      </c>
      <c r="G25" s="286">
        <v>108558</v>
      </c>
      <c r="H25" s="286">
        <v>55968</v>
      </c>
      <c r="I25" s="286">
        <v>55342</v>
      </c>
      <c r="J25" s="286">
        <v>111310</v>
      </c>
      <c r="K25" s="286">
        <v>57150</v>
      </c>
      <c r="L25" s="286">
        <v>57122</v>
      </c>
      <c r="M25" s="286">
        <v>114272</v>
      </c>
      <c r="N25" s="286">
        <v>58439</v>
      </c>
      <c r="O25" s="286">
        <v>58993</v>
      </c>
      <c r="P25" s="286">
        <v>117432</v>
      </c>
      <c r="Q25" s="286">
        <v>59835</v>
      </c>
      <c r="R25" s="286">
        <v>60934</v>
      </c>
      <c r="S25" s="286">
        <v>120769</v>
      </c>
    </row>
    <row r="26" spans="1:19">
      <c r="A26" s="285" t="s">
        <v>542</v>
      </c>
      <c r="B26" s="286">
        <v>39642</v>
      </c>
      <c r="C26" s="286">
        <v>37656</v>
      </c>
      <c r="D26" s="286">
        <v>77298</v>
      </c>
      <c r="E26" s="286">
        <v>39929</v>
      </c>
      <c r="F26" s="286">
        <v>38574</v>
      </c>
      <c r="G26" s="286">
        <v>78503</v>
      </c>
      <c r="H26" s="286">
        <v>40347</v>
      </c>
      <c r="I26" s="286">
        <v>39629</v>
      </c>
      <c r="J26" s="286">
        <v>79976</v>
      </c>
      <c r="K26" s="286">
        <v>40863</v>
      </c>
      <c r="L26" s="286">
        <v>40813</v>
      </c>
      <c r="M26" s="286">
        <v>81676</v>
      </c>
      <c r="N26" s="286">
        <v>41507</v>
      </c>
      <c r="O26" s="286">
        <v>42104</v>
      </c>
      <c r="P26" s="286">
        <v>83611</v>
      </c>
      <c r="Q26" s="286">
        <v>42265</v>
      </c>
      <c r="R26" s="286">
        <v>43514</v>
      </c>
      <c r="S26" s="286">
        <v>85779</v>
      </c>
    </row>
    <row r="27" spans="1:19">
      <c r="A27" s="285" t="s">
        <v>552</v>
      </c>
      <c r="B27" s="286">
        <v>50816</v>
      </c>
      <c r="C27" s="286">
        <v>46719</v>
      </c>
      <c r="D27" s="286">
        <v>97535</v>
      </c>
      <c r="E27" s="286">
        <v>49091</v>
      </c>
      <c r="F27" s="286">
        <v>46228</v>
      </c>
      <c r="G27" s="286">
        <v>95319</v>
      </c>
      <c r="H27" s="286">
        <v>47975</v>
      </c>
      <c r="I27" s="286">
        <v>46129</v>
      </c>
      <c r="J27" s="286">
        <v>94104</v>
      </c>
      <c r="K27" s="286">
        <v>47238</v>
      </c>
      <c r="L27" s="286">
        <v>46339</v>
      </c>
      <c r="M27" s="286">
        <v>93577</v>
      </c>
      <c r="N27" s="286">
        <v>46828</v>
      </c>
      <c r="O27" s="286">
        <v>46861</v>
      </c>
      <c r="P27" s="286">
        <v>93689</v>
      </c>
      <c r="Q27" s="286">
        <v>46676</v>
      </c>
      <c r="R27" s="286">
        <v>47605</v>
      </c>
      <c r="S27" s="286">
        <v>94281</v>
      </c>
    </row>
    <row r="28" spans="1:19" ht="15" customHeight="1"/>
    <row r="29" spans="1:19" ht="19.5" customHeight="1">
      <c r="A29" s="290" t="s">
        <v>553</v>
      </c>
    </row>
    <row r="30" spans="1:19" ht="15">
      <c r="A30" s="1903" t="s">
        <v>525</v>
      </c>
      <c r="B30" s="1900">
        <v>2016</v>
      </c>
      <c r="C30" s="1900"/>
      <c r="D30" s="1900"/>
      <c r="E30" s="1900">
        <v>2017</v>
      </c>
      <c r="F30" s="1900"/>
      <c r="G30" s="1900"/>
      <c r="H30" s="1900">
        <v>2018</v>
      </c>
      <c r="I30" s="1900"/>
      <c r="J30" s="1900"/>
      <c r="K30" s="1900">
        <v>2019</v>
      </c>
      <c r="L30" s="1900"/>
      <c r="M30" s="1900"/>
      <c r="N30" s="1900">
        <v>2020</v>
      </c>
      <c r="O30" s="1900"/>
      <c r="P30" s="1900"/>
    </row>
    <row r="31" spans="1:19" ht="15">
      <c r="A31" s="1903"/>
      <c r="B31" s="280" t="s">
        <v>174</v>
      </c>
      <c r="C31" s="280" t="s">
        <v>175</v>
      </c>
      <c r="D31" s="280" t="s">
        <v>45</v>
      </c>
      <c r="E31" s="280" t="s">
        <v>174</v>
      </c>
      <c r="F31" s="280" t="s">
        <v>175</v>
      </c>
      <c r="G31" s="280" t="s">
        <v>45</v>
      </c>
      <c r="H31" s="280" t="s">
        <v>174</v>
      </c>
      <c r="I31" s="280" t="s">
        <v>175</v>
      </c>
      <c r="J31" s="280" t="s">
        <v>45</v>
      </c>
      <c r="K31" s="756" t="s">
        <v>174</v>
      </c>
      <c r="L31" s="280" t="s">
        <v>175</v>
      </c>
      <c r="M31" s="280" t="s">
        <v>45</v>
      </c>
      <c r="N31" s="280" t="s">
        <v>174</v>
      </c>
      <c r="O31" s="280" t="s">
        <v>175</v>
      </c>
      <c r="P31" s="280" t="s">
        <v>45</v>
      </c>
    </row>
    <row r="32" spans="1:19" ht="15">
      <c r="A32" s="1750" t="s">
        <v>544</v>
      </c>
      <c r="B32" s="283">
        <v>3039376</v>
      </c>
      <c r="C32" s="283">
        <v>2984174</v>
      </c>
      <c r="D32" s="283">
        <v>6023550</v>
      </c>
      <c r="E32" s="283">
        <v>3073992</v>
      </c>
      <c r="F32" s="283">
        <v>3020837</v>
      </c>
      <c r="G32" s="283">
        <v>6094829</v>
      </c>
      <c r="H32" s="283">
        <v>3108697</v>
      </c>
      <c r="I32" s="283">
        <v>3057503</v>
      </c>
      <c r="J32" s="283">
        <v>6166200</v>
      </c>
      <c r="K32" s="283">
        <v>3143571</v>
      </c>
      <c r="L32" s="283">
        <v>3094199</v>
      </c>
      <c r="M32" s="283">
        <v>6237770</v>
      </c>
      <c r="N32" s="283">
        <v>3178675</v>
      </c>
      <c r="O32" s="283">
        <v>3130837</v>
      </c>
      <c r="P32" s="283">
        <v>6309512</v>
      </c>
    </row>
    <row r="33" spans="1:16">
      <c r="A33" s="285" t="s">
        <v>526</v>
      </c>
      <c r="B33" s="286">
        <v>68507</v>
      </c>
      <c r="C33" s="286">
        <v>66437</v>
      </c>
      <c r="D33" s="286">
        <v>134944</v>
      </c>
      <c r="E33" s="286">
        <v>68060</v>
      </c>
      <c r="F33" s="286">
        <v>66047</v>
      </c>
      <c r="G33" s="286">
        <v>134107</v>
      </c>
      <c r="H33" s="286">
        <v>67645</v>
      </c>
      <c r="I33" s="286">
        <v>65680</v>
      </c>
      <c r="J33" s="286">
        <v>133325</v>
      </c>
      <c r="K33" s="286">
        <v>67266</v>
      </c>
      <c r="L33" s="286">
        <v>65342</v>
      </c>
      <c r="M33" s="286">
        <v>132608</v>
      </c>
      <c r="N33" s="286">
        <v>66921</v>
      </c>
      <c r="O33" s="286">
        <v>65039</v>
      </c>
      <c r="P33" s="286">
        <v>131960</v>
      </c>
    </row>
    <row r="34" spans="1:16">
      <c r="A34" s="285" t="s">
        <v>545</v>
      </c>
      <c r="B34" s="286">
        <v>275436</v>
      </c>
      <c r="C34" s="286">
        <v>264816</v>
      </c>
      <c r="D34" s="286">
        <v>540252</v>
      </c>
      <c r="E34" s="286">
        <v>273522</v>
      </c>
      <c r="F34" s="286">
        <v>263124</v>
      </c>
      <c r="G34" s="286">
        <v>536646</v>
      </c>
      <c r="H34" s="286">
        <v>271745</v>
      </c>
      <c r="I34" s="286">
        <v>261564</v>
      </c>
      <c r="J34" s="286">
        <v>533309</v>
      </c>
      <c r="K34" s="286">
        <v>270097</v>
      </c>
      <c r="L34" s="286">
        <v>260111</v>
      </c>
      <c r="M34" s="286">
        <v>530208</v>
      </c>
      <c r="N34" s="286">
        <v>268596</v>
      </c>
      <c r="O34" s="286">
        <v>258785</v>
      </c>
      <c r="P34" s="286">
        <v>527381</v>
      </c>
    </row>
    <row r="35" spans="1:16">
      <c r="A35" s="285" t="s">
        <v>546</v>
      </c>
      <c r="B35" s="286">
        <v>347776</v>
      </c>
      <c r="C35" s="286">
        <v>332047</v>
      </c>
      <c r="D35" s="286">
        <v>679823</v>
      </c>
      <c r="E35" s="286">
        <v>346584</v>
      </c>
      <c r="F35" s="286">
        <v>331250</v>
      </c>
      <c r="G35" s="286">
        <v>677834</v>
      </c>
      <c r="H35" s="286">
        <v>344837</v>
      </c>
      <c r="I35" s="286">
        <v>329948</v>
      </c>
      <c r="J35" s="286">
        <v>674785</v>
      </c>
      <c r="K35" s="286">
        <v>342797</v>
      </c>
      <c r="L35" s="286">
        <v>328335</v>
      </c>
      <c r="M35" s="286">
        <v>671132</v>
      </c>
      <c r="N35" s="286">
        <v>340653</v>
      </c>
      <c r="O35" s="286">
        <v>326571</v>
      </c>
      <c r="P35" s="286">
        <v>667224</v>
      </c>
    </row>
    <row r="36" spans="1:16">
      <c r="A36" s="285" t="s">
        <v>547</v>
      </c>
      <c r="B36" s="286">
        <v>333522</v>
      </c>
      <c r="C36" s="286">
        <v>315969</v>
      </c>
      <c r="D36" s="286">
        <v>649491</v>
      </c>
      <c r="E36" s="286">
        <v>334941</v>
      </c>
      <c r="F36" s="286">
        <v>317276</v>
      </c>
      <c r="G36" s="286">
        <v>652217</v>
      </c>
      <c r="H36" s="286">
        <v>336179</v>
      </c>
      <c r="I36" s="286">
        <v>318434</v>
      </c>
      <c r="J36" s="286">
        <v>654613</v>
      </c>
      <c r="K36" s="286">
        <v>337044</v>
      </c>
      <c r="L36" s="286">
        <v>319304</v>
      </c>
      <c r="M36" s="286">
        <v>656348</v>
      </c>
      <c r="N36" s="286">
        <v>337427</v>
      </c>
      <c r="O36" s="286">
        <v>319761</v>
      </c>
      <c r="P36" s="286">
        <v>657188</v>
      </c>
    </row>
    <row r="37" spans="1:16">
      <c r="A37" s="285" t="s">
        <v>548</v>
      </c>
      <c r="B37" s="286">
        <v>298717</v>
      </c>
      <c r="C37" s="286">
        <v>281107</v>
      </c>
      <c r="D37" s="286">
        <v>579824</v>
      </c>
      <c r="E37" s="286">
        <v>301424</v>
      </c>
      <c r="F37" s="286">
        <v>283283</v>
      </c>
      <c r="G37" s="286">
        <v>584707</v>
      </c>
      <c r="H37" s="286">
        <v>303894</v>
      </c>
      <c r="I37" s="286">
        <v>285310</v>
      </c>
      <c r="J37" s="286">
        <v>589204</v>
      </c>
      <c r="K37" s="286">
        <v>306142</v>
      </c>
      <c r="L37" s="286">
        <v>287198</v>
      </c>
      <c r="M37" s="286">
        <v>593340</v>
      </c>
      <c r="N37" s="286">
        <v>308184</v>
      </c>
      <c r="O37" s="286">
        <v>288933</v>
      </c>
      <c r="P37" s="286">
        <v>597117</v>
      </c>
    </row>
    <row r="38" spans="1:16">
      <c r="A38" s="285" t="s">
        <v>549</v>
      </c>
      <c r="B38" s="286">
        <v>256182</v>
      </c>
      <c r="C38" s="286">
        <v>243441</v>
      </c>
      <c r="D38" s="286">
        <v>499623</v>
      </c>
      <c r="E38" s="286">
        <v>259724</v>
      </c>
      <c r="F38" s="286">
        <v>246150</v>
      </c>
      <c r="G38" s="286">
        <v>505874</v>
      </c>
      <c r="H38" s="286">
        <v>263133</v>
      </c>
      <c r="I38" s="286">
        <v>248796</v>
      </c>
      <c r="J38" s="286">
        <v>511929</v>
      </c>
      <c r="K38" s="286">
        <v>266414</v>
      </c>
      <c r="L38" s="286">
        <v>251349</v>
      </c>
      <c r="M38" s="286">
        <v>517763</v>
      </c>
      <c r="N38" s="286">
        <v>269541</v>
      </c>
      <c r="O38" s="286">
        <v>253798</v>
      </c>
      <c r="P38" s="286">
        <v>523339</v>
      </c>
    </row>
    <row r="39" spans="1:16">
      <c r="A39" s="285" t="s">
        <v>550</v>
      </c>
      <c r="B39" s="286">
        <v>222325</v>
      </c>
      <c r="C39" s="286">
        <v>217229</v>
      </c>
      <c r="D39" s="286">
        <v>439554</v>
      </c>
      <c r="E39" s="286">
        <v>225926</v>
      </c>
      <c r="F39" s="286">
        <v>219856</v>
      </c>
      <c r="G39" s="286">
        <v>445782</v>
      </c>
      <c r="H39" s="286">
        <v>229592</v>
      </c>
      <c r="I39" s="286">
        <v>222604</v>
      </c>
      <c r="J39" s="286">
        <v>452196</v>
      </c>
      <c r="K39" s="286">
        <v>233321</v>
      </c>
      <c r="L39" s="286">
        <v>225424</v>
      </c>
      <c r="M39" s="286">
        <v>458745</v>
      </c>
      <c r="N39" s="286">
        <v>237063</v>
      </c>
      <c r="O39" s="286">
        <v>228285</v>
      </c>
      <c r="P39" s="286">
        <v>465348</v>
      </c>
    </row>
    <row r="40" spans="1:16">
      <c r="A40" s="285" t="s">
        <v>551</v>
      </c>
      <c r="B40" s="286">
        <v>200371</v>
      </c>
      <c r="C40" s="286">
        <v>201908</v>
      </c>
      <c r="D40" s="286">
        <v>402279</v>
      </c>
      <c r="E40" s="286">
        <v>204020</v>
      </c>
      <c r="F40" s="286">
        <v>204439</v>
      </c>
      <c r="G40" s="286">
        <v>408459</v>
      </c>
      <c r="H40" s="286">
        <v>207682</v>
      </c>
      <c r="I40" s="286">
        <v>206956</v>
      </c>
      <c r="J40" s="286">
        <v>414638</v>
      </c>
      <c r="K40" s="286">
        <v>211375</v>
      </c>
      <c r="L40" s="286">
        <v>209491</v>
      </c>
      <c r="M40" s="286">
        <v>420866</v>
      </c>
      <c r="N40" s="286">
        <v>215106</v>
      </c>
      <c r="O40" s="286">
        <v>212078</v>
      </c>
      <c r="P40" s="286">
        <v>427184</v>
      </c>
    </row>
    <row r="41" spans="1:16">
      <c r="A41" s="285" t="s">
        <v>534</v>
      </c>
      <c r="B41" s="286">
        <v>180716</v>
      </c>
      <c r="C41" s="286">
        <v>185880</v>
      </c>
      <c r="D41" s="286">
        <v>366596</v>
      </c>
      <c r="E41" s="286">
        <v>184664</v>
      </c>
      <c r="F41" s="286">
        <v>189189</v>
      </c>
      <c r="G41" s="286">
        <v>373853</v>
      </c>
      <c r="H41" s="286">
        <v>188654</v>
      </c>
      <c r="I41" s="286">
        <v>192295</v>
      </c>
      <c r="J41" s="286">
        <v>380949</v>
      </c>
      <c r="K41" s="286">
        <v>192639</v>
      </c>
      <c r="L41" s="286">
        <v>195238</v>
      </c>
      <c r="M41" s="286">
        <v>387877</v>
      </c>
      <c r="N41" s="286">
        <v>196596</v>
      </c>
      <c r="O41" s="286">
        <v>198053</v>
      </c>
      <c r="P41" s="286">
        <v>394649</v>
      </c>
    </row>
    <row r="42" spans="1:16">
      <c r="A42" s="285" t="s">
        <v>535</v>
      </c>
      <c r="B42" s="286">
        <v>159034</v>
      </c>
      <c r="C42" s="286">
        <v>163290</v>
      </c>
      <c r="D42" s="286">
        <v>322324</v>
      </c>
      <c r="E42" s="286">
        <v>162480</v>
      </c>
      <c r="F42" s="286">
        <v>167053</v>
      </c>
      <c r="G42" s="286">
        <v>329533</v>
      </c>
      <c r="H42" s="286">
        <v>166101</v>
      </c>
      <c r="I42" s="286">
        <v>170844</v>
      </c>
      <c r="J42" s="286">
        <v>336945</v>
      </c>
      <c r="K42" s="286">
        <v>169893</v>
      </c>
      <c r="L42" s="286">
        <v>174620</v>
      </c>
      <c r="M42" s="286">
        <v>344513</v>
      </c>
      <c r="N42" s="286">
        <v>173854</v>
      </c>
      <c r="O42" s="286">
        <v>178307</v>
      </c>
      <c r="P42" s="286">
        <v>352161</v>
      </c>
    </row>
    <row r="43" spans="1:16">
      <c r="A43" s="285" t="s">
        <v>536</v>
      </c>
      <c r="B43" s="286">
        <v>139444</v>
      </c>
      <c r="C43" s="286">
        <v>142247</v>
      </c>
      <c r="D43" s="286">
        <v>281691</v>
      </c>
      <c r="E43" s="286">
        <v>142130</v>
      </c>
      <c r="F43" s="286">
        <v>145603</v>
      </c>
      <c r="G43" s="286">
        <v>287733</v>
      </c>
      <c r="H43" s="286">
        <v>144963</v>
      </c>
      <c r="I43" s="286">
        <v>149090</v>
      </c>
      <c r="J43" s="286">
        <v>294053</v>
      </c>
      <c r="K43" s="286">
        <v>147954</v>
      </c>
      <c r="L43" s="286">
        <v>152696</v>
      </c>
      <c r="M43" s="286">
        <v>300650</v>
      </c>
      <c r="N43" s="286">
        <v>151158</v>
      </c>
      <c r="O43" s="286">
        <v>156404</v>
      </c>
      <c r="P43" s="286">
        <v>307562</v>
      </c>
    </row>
    <row r="44" spans="1:16">
      <c r="A44" s="285" t="s">
        <v>537</v>
      </c>
      <c r="B44" s="286">
        <v>123659</v>
      </c>
      <c r="C44" s="286">
        <v>126401</v>
      </c>
      <c r="D44" s="286">
        <v>250060</v>
      </c>
      <c r="E44" s="286">
        <v>126249</v>
      </c>
      <c r="F44" s="286">
        <v>129654</v>
      </c>
      <c r="G44" s="286">
        <v>255903</v>
      </c>
      <c r="H44" s="286">
        <v>128843</v>
      </c>
      <c r="I44" s="286">
        <v>132889</v>
      </c>
      <c r="J44" s="286">
        <v>261732</v>
      </c>
      <c r="K44" s="286">
        <v>131456</v>
      </c>
      <c r="L44" s="286">
        <v>136134</v>
      </c>
      <c r="M44" s="286">
        <v>267590</v>
      </c>
      <c r="N44" s="286">
        <v>134121</v>
      </c>
      <c r="O44" s="286">
        <v>139424</v>
      </c>
      <c r="P44" s="286">
        <v>273545</v>
      </c>
    </row>
    <row r="45" spans="1:16">
      <c r="A45" s="285" t="s">
        <v>538</v>
      </c>
      <c r="B45" s="286">
        <v>109304</v>
      </c>
      <c r="C45" s="286">
        <v>111213</v>
      </c>
      <c r="D45" s="286">
        <v>220517</v>
      </c>
      <c r="E45" s="286">
        <v>112137</v>
      </c>
      <c r="F45" s="286">
        <v>114719</v>
      </c>
      <c r="G45" s="286">
        <v>226856</v>
      </c>
      <c r="H45" s="286">
        <v>114961</v>
      </c>
      <c r="I45" s="286">
        <v>118217</v>
      </c>
      <c r="J45" s="286">
        <v>233178</v>
      </c>
      <c r="K45" s="286">
        <v>117758</v>
      </c>
      <c r="L45" s="286">
        <v>121718</v>
      </c>
      <c r="M45" s="286">
        <v>239476</v>
      </c>
      <c r="N45" s="286">
        <v>120550</v>
      </c>
      <c r="O45" s="286">
        <v>125189</v>
      </c>
      <c r="P45" s="286">
        <v>245739</v>
      </c>
    </row>
    <row r="46" spans="1:16">
      <c r="A46" s="285" t="s">
        <v>539</v>
      </c>
      <c r="B46" s="286">
        <v>94478</v>
      </c>
      <c r="C46" s="286">
        <v>95642</v>
      </c>
      <c r="D46" s="286">
        <v>190120</v>
      </c>
      <c r="E46" s="286">
        <v>97203</v>
      </c>
      <c r="F46" s="286">
        <v>98982</v>
      </c>
      <c r="G46" s="286">
        <v>196185</v>
      </c>
      <c r="H46" s="286">
        <v>100021</v>
      </c>
      <c r="I46" s="286">
        <v>102455</v>
      </c>
      <c r="J46" s="286">
        <v>202476</v>
      </c>
      <c r="K46" s="286">
        <v>102935</v>
      </c>
      <c r="L46" s="286">
        <v>106026</v>
      </c>
      <c r="M46" s="286">
        <v>208961</v>
      </c>
      <c r="N46" s="286">
        <v>105903</v>
      </c>
      <c r="O46" s="286">
        <v>109688</v>
      </c>
      <c r="P46" s="286">
        <v>215591</v>
      </c>
    </row>
    <row r="47" spans="1:16">
      <c r="A47" s="285" t="s">
        <v>540</v>
      </c>
      <c r="B47" s="286">
        <v>78722</v>
      </c>
      <c r="C47" s="286">
        <v>79930</v>
      </c>
      <c r="D47" s="286">
        <v>158652</v>
      </c>
      <c r="E47" s="286">
        <v>80910</v>
      </c>
      <c r="F47" s="286">
        <v>82648</v>
      </c>
      <c r="G47" s="286">
        <v>163558</v>
      </c>
      <c r="H47" s="286">
        <v>83235</v>
      </c>
      <c r="I47" s="286">
        <v>85519</v>
      </c>
      <c r="J47" s="286">
        <v>168754</v>
      </c>
      <c r="K47" s="286">
        <v>85707</v>
      </c>
      <c r="L47" s="286">
        <v>88557</v>
      </c>
      <c r="M47" s="286">
        <v>174264</v>
      </c>
      <c r="N47" s="286">
        <v>88298</v>
      </c>
      <c r="O47" s="286">
        <v>91750</v>
      </c>
      <c r="P47" s="286">
        <v>180048</v>
      </c>
    </row>
    <row r="48" spans="1:16">
      <c r="A48" s="285" t="s">
        <v>541</v>
      </c>
      <c r="B48" s="286">
        <v>61341</v>
      </c>
      <c r="C48" s="286">
        <v>62966</v>
      </c>
      <c r="D48" s="286">
        <v>124307</v>
      </c>
      <c r="E48" s="286">
        <v>62939</v>
      </c>
      <c r="F48" s="286">
        <v>65086</v>
      </c>
      <c r="G48" s="286">
        <v>128025</v>
      </c>
      <c r="H48" s="286">
        <v>64641</v>
      </c>
      <c r="I48" s="286">
        <v>67297</v>
      </c>
      <c r="J48" s="286">
        <v>131938</v>
      </c>
      <c r="K48" s="286">
        <v>66432</v>
      </c>
      <c r="L48" s="286">
        <v>69610</v>
      </c>
      <c r="M48" s="286">
        <v>136042</v>
      </c>
      <c r="N48" s="286">
        <v>68344</v>
      </c>
      <c r="O48" s="286">
        <v>72037</v>
      </c>
      <c r="P48" s="286">
        <v>140381</v>
      </c>
    </row>
    <row r="49" spans="1:16">
      <c r="A49" s="285" t="s">
        <v>542</v>
      </c>
      <c r="B49" s="286">
        <v>43131</v>
      </c>
      <c r="C49" s="286">
        <v>45016</v>
      </c>
      <c r="D49" s="286">
        <v>88147</v>
      </c>
      <c r="E49" s="286">
        <v>44107</v>
      </c>
      <c r="F49" s="286">
        <v>46628</v>
      </c>
      <c r="G49" s="286">
        <v>90735</v>
      </c>
      <c r="H49" s="286">
        <v>45175</v>
      </c>
      <c r="I49" s="286">
        <v>48313</v>
      </c>
      <c r="J49" s="286">
        <v>93488</v>
      </c>
      <c r="K49" s="286">
        <v>46342</v>
      </c>
      <c r="L49" s="286">
        <v>50076</v>
      </c>
      <c r="M49" s="286">
        <v>96418</v>
      </c>
      <c r="N49" s="286">
        <v>47605</v>
      </c>
      <c r="O49" s="286">
        <v>51907</v>
      </c>
      <c r="P49" s="286">
        <v>99512</v>
      </c>
    </row>
    <row r="50" spans="1:16">
      <c r="A50" s="285" t="s">
        <v>552</v>
      </c>
      <c r="B50" s="286">
        <v>46711</v>
      </c>
      <c r="C50" s="286">
        <v>48635</v>
      </c>
      <c r="D50" s="286">
        <v>95346</v>
      </c>
      <c r="E50" s="286">
        <v>46972</v>
      </c>
      <c r="F50" s="286">
        <v>49850</v>
      </c>
      <c r="G50" s="286">
        <v>96822</v>
      </c>
      <c r="H50" s="286">
        <v>47396</v>
      </c>
      <c r="I50" s="286">
        <v>51292</v>
      </c>
      <c r="J50" s="286">
        <v>98688</v>
      </c>
      <c r="K50" s="286">
        <v>47999</v>
      </c>
      <c r="L50" s="286">
        <v>52970</v>
      </c>
      <c r="M50" s="286">
        <v>100969</v>
      </c>
      <c r="N50" s="286">
        <v>48755</v>
      </c>
      <c r="O50" s="286">
        <v>54828</v>
      </c>
      <c r="P50" s="286">
        <v>103583</v>
      </c>
    </row>
    <row r="51" spans="1:16">
      <c r="A51" s="287" t="s">
        <v>1307</v>
      </c>
    </row>
  </sheetData>
  <mergeCells count="16">
    <mergeCell ref="N30:P30"/>
    <mergeCell ref="A3:S3"/>
    <mergeCell ref="A4:S4"/>
    <mergeCell ref="A5:S5"/>
    <mergeCell ref="A7:A8"/>
    <mergeCell ref="B7:D7"/>
    <mergeCell ref="E7:G7"/>
    <mergeCell ref="H7:J7"/>
    <mergeCell ref="K7:M7"/>
    <mergeCell ref="N7:P7"/>
    <mergeCell ref="Q7:S7"/>
    <mergeCell ref="A30:A31"/>
    <mergeCell ref="B30:D30"/>
    <mergeCell ref="E30:G30"/>
    <mergeCell ref="H30:J30"/>
    <mergeCell ref="K30:M30"/>
  </mergeCells>
  <hyperlinks>
    <hyperlink ref="U7" location="ÍNDICE!A14" display="ÍNDICE"/>
  </hyperlinks>
  <printOptions horizontalCentered="1" verticalCentered="1"/>
  <pageMargins left="0.31496062992125984" right="0.31496062992125984" top="0.39370078740157483" bottom="0.39370078740157483" header="0.31496062992125984" footer="0"/>
  <pageSetup paperSize="9" scale="71" fitToHeight="0" orientation="landscape" r:id="rId1"/>
  <headerFooter scaleWithDoc="0" alignWithMargins="0">
    <oddHeader>&amp;R&amp;"Arial,Negrita"Compendio estadístico 2013 - Población y migración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3"/>
  <sheetViews>
    <sheetView showGridLines="0" zoomScale="85" zoomScaleNormal="85" workbookViewId="0">
      <selection activeCell="N6" sqref="N6"/>
    </sheetView>
  </sheetViews>
  <sheetFormatPr baseColWidth="10" defaultRowHeight="14.25"/>
  <cols>
    <col min="1" max="1" width="42.140625" style="294" customWidth="1"/>
    <col min="2" max="3" width="12.85546875" style="294" bestFit="1" customWidth="1"/>
    <col min="4" max="11" width="13.140625" style="294" bestFit="1" customWidth="1"/>
    <col min="12" max="12" width="12.85546875" style="294" bestFit="1" customWidth="1"/>
    <col min="13" max="16384" width="11.42578125" style="294"/>
  </cols>
  <sheetData>
    <row r="1" spans="1:19" ht="6.75" customHeight="1"/>
    <row r="2" spans="1:19">
      <c r="A2" s="294" t="s">
        <v>555</v>
      </c>
    </row>
    <row r="3" spans="1:19" ht="15">
      <c r="A3" s="1908" t="s">
        <v>2562</v>
      </c>
      <c r="B3" s="1908"/>
      <c r="C3" s="1908"/>
      <c r="D3" s="1908"/>
      <c r="E3" s="1908"/>
      <c r="F3" s="1908"/>
      <c r="G3" s="1908"/>
      <c r="H3" s="1908"/>
      <c r="I3" s="1908"/>
      <c r="J3" s="1908"/>
      <c r="K3" s="1908"/>
      <c r="L3" s="1908"/>
    </row>
    <row r="4" spans="1:19" ht="15">
      <c r="A4" s="1902" t="s">
        <v>1744</v>
      </c>
      <c r="B4" s="1902"/>
      <c r="C4" s="1902"/>
      <c r="D4" s="1902"/>
      <c r="E4" s="1902"/>
      <c r="F4" s="1902"/>
      <c r="G4" s="1902"/>
      <c r="H4" s="1902"/>
      <c r="I4" s="1902"/>
      <c r="J4" s="1902"/>
      <c r="K4" s="1902"/>
      <c r="L4" s="1902"/>
      <c r="M4" s="1260"/>
      <c r="N4" s="1260"/>
      <c r="O4" s="1260"/>
      <c r="P4" s="1260"/>
      <c r="Q4" s="1260"/>
      <c r="R4" s="1260"/>
      <c r="S4" s="1260"/>
    </row>
    <row r="6" spans="1:19" s="295" customFormat="1" ht="27.75" customHeight="1">
      <c r="A6" s="1909" t="s">
        <v>556</v>
      </c>
      <c r="B6" s="1907">
        <v>2010</v>
      </c>
      <c r="C6" s="1907">
        <v>2011</v>
      </c>
      <c r="D6" s="1907">
        <v>2012</v>
      </c>
      <c r="E6" s="1907">
        <v>2013</v>
      </c>
      <c r="F6" s="1907">
        <v>2014</v>
      </c>
      <c r="G6" s="1907">
        <v>2015</v>
      </c>
      <c r="H6" s="1907">
        <v>2016</v>
      </c>
      <c r="I6" s="1907">
        <v>2017</v>
      </c>
      <c r="J6" s="1907">
        <v>2018</v>
      </c>
      <c r="K6" s="1907">
        <v>2019</v>
      </c>
      <c r="L6" s="1907">
        <v>2020</v>
      </c>
      <c r="N6" s="1113" t="s">
        <v>675</v>
      </c>
    </row>
    <row r="7" spans="1:19" s="295" customFormat="1" ht="27.75" customHeight="1">
      <c r="A7" s="1910" t="s">
        <v>557</v>
      </c>
      <c r="B7" s="1907"/>
      <c r="C7" s="1907"/>
      <c r="D7" s="1907"/>
      <c r="E7" s="1907"/>
      <c r="F7" s="1907"/>
      <c r="G7" s="1907"/>
      <c r="H7" s="1907"/>
      <c r="I7" s="1907"/>
      <c r="J7" s="1907"/>
      <c r="K7" s="1907"/>
      <c r="L7" s="1907"/>
    </row>
    <row r="8" spans="1:19">
      <c r="A8" s="296" t="s">
        <v>558</v>
      </c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</row>
    <row r="9" spans="1:19">
      <c r="A9" s="299" t="s">
        <v>559</v>
      </c>
      <c r="B9" s="300">
        <v>15012228</v>
      </c>
      <c r="C9" s="301">
        <v>15266431</v>
      </c>
      <c r="D9" s="301">
        <v>15520973</v>
      </c>
      <c r="E9" s="301">
        <v>15774749</v>
      </c>
      <c r="F9" s="301">
        <v>16027466</v>
      </c>
      <c r="G9" s="301">
        <v>16278844</v>
      </c>
      <c r="H9" s="301">
        <v>16528730</v>
      </c>
      <c r="I9" s="301">
        <v>16776977</v>
      </c>
      <c r="J9" s="301">
        <v>17023408</v>
      </c>
      <c r="K9" s="301">
        <v>17267986</v>
      </c>
      <c r="L9" s="301">
        <v>17510643</v>
      </c>
    </row>
    <row r="10" spans="1:19">
      <c r="A10" s="299" t="s">
        <v>7</v>
      </c>
      <c r="B10" s="300">
        <v>7443875</v>
      </c>
      <c r="C10" s="301">
        <v>7567676</v>
      </c>
      <c r="D10" s="301">
        <v>7691912</v>
      </c>
      <c r="E10" s="301">
        <v>7815935</v>
      </c>
      <c r="F10" s="301">
        <v>7939552</v>
      </c>
      <c r="G10" s="301">
        <v>8062610</v>
      </c>
      <c r="H10" s="301">
        <v>8184970</v>
      </c>
      <c r="I10" s="301">
        <v>8306557</v>
      </c>
      <c r="J10" s="301">
        <v>8427261</v>
      </c>
      <c r="K10" s="301">
        <v>8547067</v>
      </c>
      <c r="L10" s="301">
        <v>8665937</v>
      </c>
    </row>
    <row r="11" spans="1:19">
      <c r="A11" s="302" t="s">
        <v>8</v>
      </c>
      <c r="B11" s="300">
        <v>7568353</v>
      </c>
      <c r="C11" s="301">
        <v>7698755</v>
      </c>
      <c r="D11" s="301">
        <v>7829061</v>
      </c>
      <c r="E11" s="301">
        <v>7958814</v>
      </c>
      <c r="F11" s="301">
        <v>8087914</v>
      </c>
      <c r="G11" s="301">
        <v>8216234</v>
      </c>
      <c r="H11" s="301">
        <v>8343760</v>
      </c>
      <c r="I11" s="301">
        <v>8470420</v>
      </c>
      <c r="J11" s="301">
        <v>8596147</v>
      </c>
      <c r="K11" s="301">
        <v>8720919</v>
      </c>
      <c r="L11" s="301">
        <v>8844706</v>
      </c>
    </row>
    <row r="12" spans="1:19">
      <c r="A12" s="296" t="s">
        <v>560</v>
      </c>
      <c r="B12" s="303"/>
      <c r="C12" s="304"/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9">
      <c r="A13" s="302" t="s">
        <v>561</v>
      </c>
      <c r="B13" s="912">
        <v>0.32445896771618443</v>
      </c>
      <c r="C13" s="913">
        <v>0.32139181711822495</v>
      </c>
      <c r="D13" s="913">
        <v>0.31808327995931701</v>
      </c>
      <c r="E13" s="913">
        <v>0.31456329352688905</v>
      </c>
      <c r="F13" s="913">
        <v>0.31086380092773241</v>
      </c>
      <c r="G13" s="913">
        <v>0.30701510500377055</v>
      </c>
      <c r="H13" s="913">
        <v>0.30304596904904368</v>
      </c>
      <c r="I13" s="913">
        <v>0.29898705827635097</v>
      </c>
      <c r="J13" s="913">
        <v>0.29486504699881483</v>
      </c>
      <c r="K13" s="913">
        <v>0.29070043258084644</v>
      </c>
      <c r="L13" s="913">
        <v>0.28650923898111563</v>
      </c>
    </row>
    <row r="14" spans="1:19">
      <c r="A14" s="302" t="s">
        <v>562</v>
      </c>
      <c r="B14" s="912">
        <v>0.60984165708114746</v>
      </c>
      <c r="C14" s="913">
        <v>0.61289826024170291</v>
      </c>
      <c r="D14" s="913">
        <v>0.61591409249922668</v>
      </c>
      <c r="E14" s="913">
        <v>0.61891767659821406</v>
      </c>
      <c r="F14" s="913">
        <v>0.62190242674668594</v>
      </c>
      <c r="G14" s="913">
        <v>0.6248602173471286</v>
      </c>
      <c r="H14" s="913">
        <v>0.62777182517955099</v>
      </c>
      <c r="I14" s="913">
        <v>0.63062219135187469</v>
      </c>
      <c r="J14" s="913">
        <v>0.63339338398045797</v>
      </c>
      <c r="K14" s="913">
        <v>0.63607603110171618</v>
      </c>
      <c r="L14" s="913">
        <v>0.63866215535317583</v>
      </c>
    </row>
    <row r="15" spans="1:19">
      <c r="A15" s="302" t="s">
        <v>563</v>
      </c>
      <c r="B15" s="912">
        <v>6.5699375202668123E-2</v>
      </c>
      <c r="C15" s="913">
        <v>6.5709922640072194E-2</v>
      </c>
      <c r="D15" s="913">
        <v>6.6002627541456318E-2</v>
      </c>
      <c r="E15" s="913">
        <v>6.6519029874896898E-2</v>
      </c>
      <c r="F15" s="913">
        <v>6.7233772325581601E-2</v>
      </c>
      <c r="G15" s="913">
        <v>6.8124677649100879E-2</v>
      </c>
      <c r="H15" s="913">
        <v>6.9182205771405311E-2</v>
      </c>
      <c r="I15" s="913">
        <v>7.0390750371774363E-2</v>
      </c>
      <c r="J15" s="913">
        <v>7.1741569020727231E-2</v>
      </c>
      <c r="K15" s="913">
        <v>7.322353631743736E-2</v>
      </c>
      <c r="L15" s="913">
        <v>7.4828605665708564E-2</v>
      </c>
    </row>
    <row r="16" spans="1:19">
      <c r="A16" s="270"/>
      <c r="B16" s="912"/>
      <c r="C16" s="914"/>
      <c r="D16" s="914"/>
      <c r="E16" s="914"/>
      <c r="F16" s="914"/>
      <c r="G16" s="914"/>
      <c r="H16" s="914"/>
      <c r="I16" s="914"/>
      <c r="J16" s="914"/>
      <c r="K16" s="914"/>
      <c r="L16" s="914"/>
    </row>
    <row r="17" spans="1:12">
      <c r="A17" s="296" t="s">
        <v>1745</v>
      </c>
      <c r="B17" s="912">
        <v>0.63976991140002892</v>
      </c>
      <c r="C17" s="915">
        <v>0.63159216605646673</v>
      </c>
      <c r="D17" s="915">
        <v>0.62360305142921457</v>
      </c>
      <c r="E17" s="915">
        <v>0.61572376716778632</v>
      </c>
      <c r="F17" s="915">
        <v>0.60796928423519592</v>
      </c>
      <c r="G17" s="915">
        <v>0.60035792364177676</v>
      </c>
      <c r="H17" s="915">
        <v>0.59293545822000981</v>
      </c>
      <c r="I17" s="915">
        <v>0.58573550647858486</v>
      </c>
      <c r="J17" s="915">
        <v>0.57879767186019881</v>
      </c>
      <c r="K17" s="915">
        <v>0.57213910146551017</v>
      </c>
      <c r="L17" s="915">
        <v>0.56577306423770624</v>
      </c>
    </row>
    <row r="18" spans="1:12">
      <c r="A18" s="270"/>
      <c r="B18" s="912"/>
      <c r="C18" s="914"/>
      <c r="D18" s="914"/>
      <c r="E18" s="914"/>
      <c r="F18" s="914"/>
      <c r="G18" s="914"/>
      <c r="H18" s="914"/>
      <c r="I18" s="914"/>
      <c r="J18" s="914"/>
      <c r="K18" s="914"/>
      <c r="L18" s="914"/>
    </row>
    <row r="19" spans="1:12">
      <c r="A19" s="296" t="s">
        <v>564</v>
      </c>
      <c r="B19" s="916">
        <v>23.60073407848628</v>
      </c>
      <c r="C19" s="917">
        <v>23.800138382676828</v>
      </c>
      <c r="D19" s="917">
        <v>24.013553952112886</v>
      </c>
      <c r="E19" s="917">
        <v>24.242242398339705</v>
      </c>
      <c r="F19" s="917">
        <v>24.481498064809895</v>
      </c>
      <c r="G19" s="917">
        <v>24.73015291571507</v>
      </c>
      <c r="H19" s="917">
        <v>24.98734712955023</v>
      </c>
      <c r="I19" s="917">
        <v>25.256832001533997</v>
      </c>
      <c r="J19" s="917">
        <v>25.53382044943902</v>
      </c>
      <c r="K19" s="917">
        <v>25.817129340131995</v>
      </c>
      <c r="L19" s="917">
        <v>26.107962273605843</v>
      </c>
    </row>
    <row r="20" spans="1:12">
      <c r="A20" s="270"/>
      <c r="B20" s="912"/>
      <c r="C20" s="918"/>
      <c r="D20" s="918"/>
      <c r="E20" s="918"/>
      <c r="F20" s="918"/>
      <c r="G20" s="918"/>
      <c r="H20" s="918"/>
      <c r="I20" s="918"/>
      <c r="J20" s="918"/>
      <c r="K20" s="918"/>
      <c r="L20" s="918"/>
    </row>
    <row r="21" spans="1:12">
      <c r="A21" s="296" t="s">
        <v>1746</v>
      </c>
      <c r="B21" s="912">
        <v>0.98355282846875669</v>
      </c>
      <c r="C21" s="915">
        <v>0.98297400034161364</v>
      </c>
      <c r="D21" s="915">
        <v>0.98248206266370897</v>
      </c>
      <c r="E21" s="915">
        <v>0.9820477020822449</v>
      </c>
      <c r="F21" s="915">
        <v>0.98165633314102996</v>
      </c>
      <c r="G21" s="915">
        <v>0.98130238257576408</v>
      </c>
      <c r="H21" s="915">
        <v>0.98096901157272021</v>
      </c>
      <c r="I21" s="915">
        <v>0.98065467828041586</v>
      </c>
      <c r="J21" s="915">
        <v>0.98035329084065226</v>
      </c>
      <c r="K21" s="915">
        <v>0.98006494499031582</v>
      </c>
      <c r="L21" s="915">
        <v>0.97978802234918827</v>
      </c>
    </row>
    <row r="22" spans="1:12">
      <c r="A22" s="270"/>
      <c r="B22" s="912"/>
      <c r="C22" s="914"/>
      <c r="D22" s="914"/>
      <c r="E22" s="914"/>
      <c r="F22" s="914"/>
      <c r="G22" s="914"/>
      <c r="H22" s="914"/>
      <c r="I22" s="914"/>
      <c r="J22" s="914"/>
      <c r="K22" s="914"/>
      <c r="L22" s="914"/>
    </row>
    <row r="23" spans="1:12">
      <c r="A23" s="296" t="s">
        <v>1747</v>
      </c>
      <c r="B23" s="912">
        <v>0.20248901013621437</v>
      </c>
      <c r="C23" s="915">
        <v>0.20445424911332016</v>
      </c>
      <c r="D23" s="915">
        <v>0.2075010907517619</v>
      </c>
      <c r="E23" s="915">
        <v>0.21146469166533827</v>
      </c>
      <c r="F23" s="915">
        <v>0.2162804807923315</v>
      </c>
      <c r="G23" s="915">
        <v>0.22189356985632425</v>
      </c>
      <c r="H23" s="915">
        <v>0.22828947696779675</v>
      </c>
      <c r="I23" s="915">
        <v>0.23543076003882699</v>
      </c>
      <c r="J23" s="915">
        <v>0.24330306270927929</v>
      </c>
      <c r="K23" s="915">
        <v>0.25188657501248551</v>
      </c>
      <c r="L23" s="915">
        <v>0.26117344743162246</v>
      </c>
    </row>
    <row r="24" spans="1:12">
      <c r="A24" s="270"/>
      <c r="B24" s="912"/>
      <c r="C24" s="914"/>
      <c r="D24" s="914"/>
      <c r="E24" s="914"/>
      <c r="F24" s="914"/>
      <c r="G24" s="914"/>
      <c r="H24" s="914"/>
      <c r="I24" s="914"/>
      <c r="J24" s="914"/>
      <c r="K24" s="914"/>
      <c r="L24" s="914"/>
    </row>
    <row r="25" spans="1:12">
      <c r="A25" s="296" t="s">
        <v>1748</v>
      </c>
      <c r="B25" s="912">
        <v>0.43729679426929152</v>
      </c>
      <c r="C25" s="915">
        <v>0.4300451228476696</v>
      </c>
      <c r="D25" s="915">
        <v>0.42234914197065593</v>
      </c>
      <c r="E25" s="915">
        <v>0.4143125715720436</v>
      </c>
      <c r="F25" s="915">
        <v>0.40623029716866854</v>
      </c>
      <c r="G25" s="915">
        <v>0.39831220310413262</v>
      </c>
      <c r="H25" s="915">
        <v>0.39065974830702432</v>
      </c>
      <c r="I25" s="915">
        <v>0.38338884671972334</v>
      </c>
      <c r="J25" s="915">
        <v>0.37652134670580995</v>
      </c>
      <c r="K25" s="915">
        <v>0.37004205185252148</v>
      </c>
      <c r="L25" s="915">
        <v>0.36394079721650691</v>
      </c>
    </row>
    <row r="26" spans="1:12">
      <c r="A26" s="270"/>
      <c r="B26" s="912"/>
      <c r="C26" s="914"/>
      <c r="D26" s="914"/>
      <c r="E26" s="914"/>
      <c r="F26" s="914"/>
      <c r="G26" s="914"/>
      <c r="H26" s="914"/>
      <c r="I26" s="914"/>
      <c r="J26" s="914"/>
      <c r="K26" s="914"/>
      <c r="L26" s="914"/>
    </row>
    <row r="27" spans="1:12">
      <c r="A27" s="296" t="s">
        <v>1749</v>
      </c>
      <c r="B27" s="919">
        <v>0.51127887401657934</v>
      </c>
      <c r="C27" s="915">
        <v>0.51190341815007756</v>
      </c>
      <c r="D27" s="915">
        <v>0.51244766134789344</v>
      </c>
      <c r="E27" s="915">
        <v>0.51294388837331795</v>
      </c>
      <c r="F27" s="915">
        <v>0.51339838677809879</v>
      </c>
      <c r="G27" s="915">
        <v>0.51381180234155943</v>
      </c>
      <c r="H27" s="915">
        <v>0.51418389311293711</v>
      </c>
      <c r="I27" s="915">
        <v>0.51450907983311334</v>
      </c>
      <c r="J27" s="915">
        <v>0.51477819074057252</v>
      </c>
      <c r="K27" s="915">
        <v>0.51498265263098997</v>
      </c>
      <c r="L27" s="915">
        <v>0.51511062097485205</v>
      </c>
    </row>
    <row r="28" spans="1:12">
      <c r="A28" s="287" t="s">
        <v>1307</v>
      </c>
      <c r="B28" s="307"/>
      <c r="C28" s="308"/>
      <c r="D28" s="308"/>
      <c r="E28" s="308"/>
      <c r="F28" s="308"/>
    </row>
    <row r="29" spans="1:12">
      <c r="A29" s="309" t="s">
        <v>2131</v>
      </c>
      <c r="B29" s="310"/>
    </row>
    <row r="30" spans="1:12">
      <c r="A30" s="309" t="s">
        <v>2132</v>
      </c>
      <c r="B30" s="310"/>
    </row>
    <row r="31" spans="1:12">
      <c r="A31" s="309" t="s">
        <v>2133</v>
      </c>
      <c r="B31" s="310"/>
    </row>
    <row r="32" spans="1:12">
      <c r="A32" s="309" t="s">
        <v>2134</v>
      </c>
      <c r="B32" s="310"/>
    </row>
    <row r="33" spans="1:12">
      <c r="A33" s="277" t="s">
        <v>2135</v>
      </c>
      <c r="B33" s="261"/>
    </row>
    <row r="35" spans="1:12">
      <c r="A35" s="311" t="s">
        <v>553</v>
      </c>
    </row>
    <row r="36" spans="1:12" s="295" customFormat="1" ht="30.75" customHeight="1">
      <c r="A36" s="1911" t="s">
        <v>565</v>
      </c>
      <c r="B36" s="1907">
        <v>2010</v>
      </c>
      <c r="C36" s="1907">
        <v>2011</v>
      </c>
      <c r="D36" s="1907">
        <v>2012</v>
      </c>
      <c r="E36" s="1907">
        <v>2013</v>
      </c>
      <c r="F36" s="1907">
        <v>2014</v>
      </c>
      <c r="G36" s="1907">
        <v>2015</v>
      </c>
      <c r="H36" s="1907">
        <v>2016</v>
      </c>
      <c r="I36" s="1907">
        <v>2017</v>
      </c>
      <c r="J36" s="1907">
        <v>2018</v>
      </c>
      <c r="K36" s="1907">
        <v>2019</v>
      </c>
      <c r="L36" s="1907">
        <v>2020</v>
      </c>
    </row>
    <row r="37" spans="1:12" s="295" customFormat="1" ht="30.75" customHeight="1">
      <c r="A37" s="1911" t="s">
        <v>557</v>
      </c>
      <c r="B37" s="1907"/>
      <c r="C37" s="1907"/>
      <c r="D37" s="1907"/>
      <c r="E37" s="1907"/>
      <c r="F37" s="1907"/>
      <c r="G37" s="1907"/>
      <c r="H37" s="1907"/>
      <c r="I37" s="1907"/>
      <c r="J37" s="1907"/>
      <c r="K37" s="1907"/>
      <c r="L37" s="1907"/>
    </row>
    <row r="38" spans="1:12">
      <c r="A38" s="296" t="s">
        <v>558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2">
      <c r="A39" s="299" t="s">
        <v>559</v>
      </c>
      <c r="B39" s="301">
        <v>739520</v>
      </c>
      <c r="C39" s="301">
        <v>753493</v>
      </c>
      <c r="D39" s="301">
        <v>767695</v>
      </c>
      <c r="E39" s="301">
        <v>781919</v>
      </c>
      <c r="F39" s="301">
        <v>796169</v>
      </c>
      <c r="G39" s="301">
        <v>810412</v>
      </c>
      <c r="H39" s="301">
        <v>824646</v>
      </c>
      <c r="I39" s="301">
        <v>838859</v>
      </c>
      <c r="J39" s="301">
        <v>853070</v>
      </c>
      <c r="K39" s="301">
        <v>867239</v>
      </c>
      <c r="L39" s="301">
        <v>881394</v>
      </c>
    </row>
    <row r="40" spans="1:12">
      <c r="A40" s="299" t="s">
        <v>7</v>
      </c>
      <c r="B40" s="301">
        <v>350085</v>
      </c>
      <c r="C40" s="301">
        <v>357141</v>
      </c>
      <c r="D40" s="301">
        <v>364274</v>
      </c>
      <c r="E40" s="301">
        <v>371452</v>
      </c>
      <c r="F40" s="301">
        <v>378664</v>
      </c>
      <c r="G40" s="301">
        <v>385898</v>
      </c>
      <c r="H40" s="301">
        <v>393150</v>
      </c>
      <c r="I40" s="301">
        <v>400403</v>
      </c>
      <c r="J40" s="301">
        <v>407682</v>
      </c>
      <c r="K40" s="301">
        <v>414953</v>
      </c>
      <c r="L40" s="301">
        <v>422235</v>
      </c>
    </row>
    <row r="41" spans="1:12">
      <c r="A41" s="302" t="s">
        <v>8</v>
      </c>
      <c r="B41" s="301">
        <v>389435</v>
      </c>
      <c r="C41" s="301">
        <v>396352</v>
      </c>
      <c r="D41" s="301">
        <v>403421</v>
      </c>
      <c r="E41" s="301">
        <v>410467</v>
      </c>
      <c r="F41" s="301">
        <v>417505</v>
      </c>
      <c r="G41" s="301">
        <v>424514</v>
      </c>
      <c r="H41" s="301">
        <v>431496</v>
      </c>
      <c r="I41" s="301">
        <v>438456</v>
      </c>
      <c r="J41" s="301">
        <v>445388</v>
      </c>
      <c r="K41" s="301">
        <v>452286</v>
      </c>
      <c r="L41" s="301">
        <v>459159</v>
      </c>
    </row>
    <row r="42" spans="1:12">
      <c r="A42" s="296" t="s">
        <v>560</v>
      </c>
      <c r="B42" s="305"/>
      <c r="C42" s="304"/>
      <c r="D42" s="304"/>
      <c r="E42" s="304"/>
      <c r="F42" s="304"/>
      <c r="G42" s="304"/>
      <c r="H42" s="304"/>
      <c r="I42" s="304"/>
      <c r="J42" s="304"/>
      <c r="K42" s="304"/>
      <c r="L42" s="304"/>
    </row>
    <row r="43" spans="1:12">
      <c r="A43" s="302" t="s">
        <v>561</v>
      </c>
      <c r="B43" s="913">
        <v>0.31467438338381654</v>
      </c>
      <c r="C43" s="913">
        <v>0.31017806402979192</v>
      </c>
      <c r="D43" s="913">
        <v>0.30574512013234423</v>
      </c>
      <c r="E43" s="913">
        <v>0.30129975099722606</v>
      </c>
      <c r="F43" s="913">
        <v>0.2968703880708744</v>
      </c>
      <c r="G43" s="913">
        <v>0.29248456340725459</v>
      </c>
      <c r="H43" s="913">
        <v>0.28813697028785684</v>
      </c>
      <c r="I43" s="913">
        <v>0.28383315908871454</v>
      </c>
      <c r="J43" s="913">
        <v>0.27957143024605247</v>
      </c>
      <c r="K43" s="913">
        <v>0.27535316100867235</v>
      </c>
      <c r="L43" s="913">
        <v>0.27118519073195413</v>
      </c>
    </row>
    <row r="44" spans="1:12">
      <c r="A44" s="302" t="s">
        <v>562</v>
      </c>
      <c r="B44" s="913">
        <v>0.60602958675897878</v>
      </c>
      <c r="C44" s="913">
        <v>0.61101828417782245</v>
      </c>
      <c r="D44" s="913">
        <v>0.6156741935273774</v>
      </c>
      <c r="E44" s="913">
        <v>0.62012433512934206</v>
      </c>
      <c r="F44" s="913">
        <v>0.62436367153204908</v>
      </c>
      <c r="G44" s="913">
        <v>0.62840752604847905</v>
      </c>
      <c r="H44" s="913">
        <v>0.63225917545225463</v>
      </c>
      <c r="I44" s="913">
        <v>0.63594120108385321</v>
      </c>
      <c r="J44" s="913">
        <v>0.63945045541397538</v>
      </c>
      <c r="K44" s="913">
        <v>0.64280665422103944</v>
      </c>
      <c r="L44" s="913">
        <v>0.64599032895617625</v>
      </c>
    </row>
    <row r="45" spans="1:12">
      <c r="A45" s="302" t="s">
        <v>563</v>
      </c>
      <c r="B45" s="913">
        <v>7.9296029857204672E-2</v>
      </c>
      <c r="C45" s="913">
        <v>7.880365179238559E-2</v>
      </c>
      <c r="D45" s="913">
        <v>7.8580686340278372E-2</v>
      </c>
      <c r="E45" s="913">
        <v>7.8575913873431907E-2</v>
      </c>
      <c r="F45" s="913">
        <v>7.8765940397076503E-2</v>
      </c>
      <c r="G45" s="913">
        <v>7.9107910544266372E-2</v>
      </c>
      <c r="H45" s="913">
        <v>7.9603854259888487E-2</v>
      </c>
      <c r="I45" s="913">
        <v>8.0225639827432263E-2</v>
      </c>
      <c r="J45" s="913">
        <v>8.0978114339972096E-2</v>
      </c>
      <c r="K45" s="913">
        <v>8.1840184770288232E-2</v>
      </c>
      <c r="L45" s="913">
        <v>8.2824480311869605E-2</v>
      </c>
    </row>
    <row r="46" spans="1:12">
      <c r="A46" s="270"/>
      <c r="B46" s="913"/>
      <c r="C46" s="914"/>
      <c r="D46" s="914"/>
      <c r="E46" s="914"/>
      <c r="F46" s="914"/>
      <c r="G46" s="914"/>
      <c r="H46" s="914"/>
      <c r="I46" s="914"/>
      <c r="J46" s="914"/>
      <c r="K46" s="914"/>
      <c r="L46" s="914"/>
    </row>
    <row r="47" spans="1:12">
      <c r="A47" s="296" t="s">
        <v>1745</v>
      </c>
      <c r="B47" s="913">
        <v>0.65008445437121098</v>
      </c>
      <c r="C47" s="915">
        <v>0.63661223550058865</v>
      </c>
      <c r="D47" s="915">
        <v>0.62423569237279175</v>
      </c>
      <c r="E47" s="915">
        <v>0.61257983818910389</v>
      </c>
      <c r="F47" s="915">
        <v>0.60163066109567709</v>
      </c>
      <c r="G47" s="915">
        <v>0.5913240350384571</v>
      </c>
      <c r="H47" s="915">
        <v>0.58162987399067878</v>
      </c>
      <c r="I47" s="915">
        <v>0.5724724208710974</v>
      </c>
      <c r="J47" s="915">
        <v>0.56384281461275609</v>
      </c>
      <c r="K47" s="915">
        <v>0.55567773518432484</v>
      </c>
      <c r="L47" s="915">
        <v>0.54801079083621951</v>
      </c>
    </row>
    <row r="48" spans="1:12">
      <c r="A48" s="270"/>
      <c r="B48" s="913"/>
      <c r="C48" s="914"/>
      <c r="D48" s="914"/>
      <c r="E48" s="914"/>
      <c r="F48" s="914"/>
      <c r="G48" s="914"/>
      <c r="H48" s="914"/>
      <c r="I48" s="914"/>
      <c r="J48" s="914"/>
      <c r="K48" s="914"/>
      <c r="L48" s="914"/>
    </row>
    <row r="49" spans="1:12">
      <c r="A49" s="296" t="s">
        <v>564</v>
      </c>
      <c r="B49" s="917">
        <v>23.437252410494057</v>
      </c>
      <c r="C49" s="917">
        <v>23.698228932278436</v>
      </c>
      <c r="D49" s="917">
        <v>23.974396101144229</v>
      </c>
      <c r="E49" s="917">
        <v>24.273114269631296</v>
      </c>
      <c r="F49" s="917">
        <v>24.585976112026358</v>
      </c>
      <c r="G49" s="917">
        <v>24.910073875083949</v>
      </c>
      <c r="H49" s="917">
        <v>25.248275862068965</v>
      </c>
      <c r="I49" s="917">
        <v>25.595080136626379</v>
      </c>
      <c r="J49" s="917">
        <v>25.948201252987147</v>
      </c>
      <c r="K49" s="917">
        <v>26.310554803788904</v>
      </c>
      <c r="L49" s="917">
        <v>26.677609855219711</v>
      </c>
    </row>
    <row r="50" spans="1:12">
      <c r="A50" s="270"/>
      <c r="B50" s="913"/>
      <c r="C50" s="918"/>
      <c r="D50" s="918"/>
      <c r="E50" s="918"/>
      <c r="F50" s="918"/>
      <c r="G50" s="918"/>
      <c r="H50" s="918"/>
      <c r="I50" s="918"/>
      <c r="J50" s="918"/>
      <c r="K50" s="918"/>
      <c r="L50" s="918"/>
    </row>
    <row r="51" spans="1:12">
      <c r="A51" s="296" t="s">
        <v>1746</v>
      </c>
      <c r="B51" s="913">
        <v>0.89895618010707823</v>
      </c>
      <c r="C51" s="915">
        <v>0.9010702607782981</v>
      </c>
      <c r="D51" s="915">
        <v>0.90296241395465282</v>
      </c>
      <c r="E51" s="915">
        <v>0.90494972799274975</v>
      </c>
      <c r="F51" s="915">
        <v>0.9069687788170202</v>
      </c>
      <c r="G51" s="915">
        <v>0.90903480215022359</v>
      </c>
      <c r="H51" s="915">
        <v>0.91113243228210694</v>
      </c>
      <c r="I51" s="915">
        <v>0.91321135986279123</v>
      </c>
      <c r="J51" s="915">
        <v>0.91534123056750516</v>
      </c>
      <c r="K51" s="915">
        <v>0.91745709573146195</v>
      </c>
      <c r="L51" s="915">
        <v>0.91958341228202001</v>
      </c>
    </row>
    <row r="52" spans="1:12">
      <c r="A52" s="270"/>
      <c r="B52" s="913"/>
      <c r="C52" s="914"/>
      <c r="D52" s="914"/>
      <c r="E52" s="914"/>
      <c r="F52" s="914"/>
      <c r="G52" s="914"/>
      <c r="H52" s="914"/>
      <c r="I52" s="914"/>
      <c r="J52" s="914"/>
      <c r="K52" s="914"/>
      <c r="L52" s="914"/>
    </row>
    <row r="53" spans="1:12">
      <c r="A53" s="296" t="s">
        <v>1747</v>
      </c>
      <c r="B53" s="913">
        <v>0.25199391512109598</v>
      </c>
      <c r="C53" s="915">
        <v>0.25405939662069937</v>
      </c>
      <c r="D53" s="915">
        <v>0.2570137057502801</v>
      </c>
      <c r="E53" s="915">
        <v>0.2607898400624809</v>
      </c>
      <c r="F53" s="915">
        <v>0.26532097360371298</v>
      </c>
      <c r="G53" s="915">
        <v>0.27046866891951754</v>
      </c>
      <c r="H53" s="915">
        <v>0.27627087971516467</v>
      </c>
      <c r="I53" s="915">
        <v>0.28265069551777433</v>
      </c>
      <c r="J53" s="915">
        <v>0.28965089268493127</v>
      </c>
      <c r="K53" s="915">
        <v>0.29721897678781561</v>
      </c>
      <c r="L53" s="915">
        <v>0.30541667886922069</v>
      </c>
    </row>
    <row r="54" spans="1:12">
      <c r="A54" s="2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</row>
    <row r="55" spans="1:12">
      <c r="A55" s="296" t="s">
        <v>1748</v>
      </c>
      <c r="B55" s="913">
        <v>0.39541842169999347</v>
      </c>
      <c r="C55" s="915">
        <v>0.38911188299278288</v>
      </c>
      <c r="D55" s="915">
        <v>0.38327703840565064</v>
      </c>
      <c r="E55" s="915">
        <v>0.37723000598912526</v>
      </c>
      <c r="F55" s="915">
        <v>0.37106316057263117</v>
      </c>
      <c r="G55" s="915">
        <v>0.36454810019113859</v>
      </c>
      <c r="H55" s="915">
        <v>0.35731295095564691</v>
      </c>
      <c r="I55" s="915">
        <v>0.3499614319273518</v>
      </c>
      <c r="J55" s="915">
        <v>0.34311659318447263</v>
      </c>
      <c r="K55" s="915">
        <v>0.33672984777169995</v>
      </c>
      <c r="L55" s="915">
        <v>0.33080365342550383</v>
      </c>
    </row>
    <row r="56" spans="1:12">
      <c r="A56" s="2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</row>
    <row r="57" spans="1:12">
      <c r="A57" s="296" t="s">
        <v>1749</v>
      </c>
      <c r="B57" s="915">
        <v>0.51148201882213973</v>
      </c>
      <c r="C57" s="915">
        <v>0.51354099386404006</v>
      </c>
      <c r="D57" s="915">
        <v>0.5151789321825091</v>
      </c>
      <c r="E57" s="915">
        <v>0.51660913057566138</v>
      </c>
      <c r="F57" s="915">
        <v>0.51782613381875664</v>
      </c>
      <c r="G57" s="915">
        <v>0.51884979058405611</v>
      </c>
      <c r="H57" s="915">
        <v>0.51969427294806902</v>
      </c>
      <c r="I57" s="915">
        <v>0.52038973123871035</v>
      </c>
      <c r="J57" s="915">
        <v>0.52095925350480932</v>
      </c>
      <c r="K57" s="915">
        <v>0.52141786391796341</v>
      </c>
      <c r="L57" s="915">
        <v>0.52172776750537397</v>
      </c>
    </row>
    <row r="58" spans="1:12">
      <c r="A58" s="287" t="s">
        <v>1307</v>
      </c>
      <c r="B58" s="312"/>
    </row>
    <row r="59" spans="1:12">
      <c r="A59" s="309" t="s">
        <v>2131</v>
      </c>
      <c r="B59" s="310"/>
    </row>
    <row r="60" spans="1:12">
      <c r="A60" s="309" t="s">
        <v>2132</v>
      </c>
      <c r="B60" s="310"/>
    </row>
    <row r="61" spans="1:12">
      <c r="A61" s="309" t="s">
        <v>2133</v>
      </c>
      <c r="B61" s="310"/>
    </row>
    <row r="62" spans="1:12">
      <c r="A62" s="309" t="s">
        <v>2134</v>
      </c>
      <c r="B62" s="310"/>
    </row>
    <row r="63" spans="1:12">
      <c r="A63" s="277" t="s">
        <v>2135</v>
      </c>
      <c r="B63" s="261"/>
    </row>
    <row r="65" spans="1:12">
      <c r="A65" s="311" t="s">
        <v>553</v>
      </c>
    </row>
    <row r="66" spans="1:12" s="295" customFormat="1" ht="35.25" customHeight="1">
      <c r="A66" s="1911" t="s">
        <v>1451</v>
      </c>
      <c r="B66" s="1907">
        <v>2010</v>
      </c>
      <c r="C66" s="1907">
        <v>2011</v>
      </c>
      <c r="D66" s="1907">
        <v>2012</v>
      </c>
      <c r="E66" s="1907">
        <v>2013</v>
      </c>
      <c r="F66" s="1907">
        <v>2014</v>
      </c>
      <c r="G66" s="1907">
        <v>2015</v>
      </c>
      <c r="H66" s="1907">
        <v>2016</v>
      </c>
      <c r="I66" s="1907">
        <v>2017</v>
      </c>
      <c r="J66" s="1907">
        <v>2018</v>
      </c>
      <c r="K66" s="1907">
        <v>2019</v>
      </c>
      <c r="L66" s="1907">
        <v>2020</v>
      </c>
    </row>
    <row r="67" spans="1:12" s="295" customFormat="1" ht="35.25" customHeight="1">
      <c r="A67" s="1911" t="s">
        <v>557</v>
      </c>
      <c r="B67" s="1907"/>
      <c r="C67" s="1907"/>
      <c r="D67" s="1907"/>
      <c r="E67" s="1907"/>
      <c r="F67" s="1907"/>
      <c r="G67" s="1907"/>
      <c r="H67" s="1907"/>
      <c r="I67" s="1907"/>
      <c r="J67" s="1907"/>
      <c r="K67" s="1907"/>
      <c r="L67" s="1907"/>
    </row>
    <row r="68" spans="1:12">
      <c r="A68" s="296" t="s">
        <v>558</v>
      </c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</row>
    <row r="69" spans="1:12">
      <c r="A69" s="299" t="s">
        <v>559</v>
      </c>
      <c r="B69" s="814">
        <v>191631</v>
      </c>
      <c r="C69" s="814">
        <v>193689</v>
      </c>
      <c r="D69" s="814">
        <v>195719</v>
      </c>
      <c r="E69" s="814">
        <v>197708</v>
      </c>
      <c r="F69" s="814">
        <v>199646</v>
      </c>
      <c r="G69" s="814">
        <v>201533</v>
      </c>
      <c r="H69" s="814">
        <v>203344</v>
      </c>
      <c r="I69" s="814">
        <v>205094</v>
      </c>
      <c r="J69" s="814">
        <v>206771</v>
      </c>
      <c r="K69" s="814">
        <v>208384</v>
      </c>
      <c r="L69" s="814">
        <v>209933</v>
      </c>
    </row>
    <row r="70" spans="1:12">
      <c r="A70" s="299" t="s">
        <v>7</v>
      </c>
      <c r="B70" s="814">
        <v>93867</v>
      </c>
      <c r="C70" s="814">
        <v>94829</v>
      </c>
      <c r="D70" s="814">
        <v>95780</v>
      </c>
      <c r="E70" s="814">
        <v>96714</v>
      </c>
      <c r="F70" s="814">
        <v>97628</v>
      </c>
      <c r="G70" s="814">
        <v>98512</v>
      </c>
      <c r="H70" s="814">
        <v>99360</v>
      </c>
      <c r="I70" s="814">
        <v>100180</v>
      </c>
      <c r="J70" s="814">
        <v>100960</v>
      </c>
      <c r="K70" s="814">
        <v>101709</v>
      </c>
      <c r="L70" s="814">
        <v>102429</v>
      </c>
    </row>
    <row r="71" spans="1:12">
      <c r="A71" s="302" t="s">
        <v>8</v>
      </c>
      <c r="B71" s="814">
        <v>97764</v>
      </c>
      <c r="C71" s="814">
        <v>98860</v>
      </c>
      <c r="D71" s="814">
        <v>99939</v>
      </c>
      <c r="E71" s="814">
        <v>100994</v>
      </c>
      <c r="F71" s="814">
        <v>102018</v>
      </c>
      <c r="G71" s="814">
        <v>103021</v>
      </c>
      <c r="H71" s="814">
        <v>103984</v>
      </c>
      <c r="I71" s="814">
        <v>104914</v>
      </c>
      <c r="J71" s="814">
        <v>105811</v>
      </c>
      <c r="K71" s="814">
        <v>106675</v>
      </c>
      <c r="L71" s="814">
        <v>107504</v>
      </c>
    </row>
    <row r="72" spans="1:12">
      <c r="A72" s="296" t="s">
        <v>560</v>
      </c>
      <c r="B72" s="815"/>
      <c r="C72" s="816"/>
      <c r="D72" s="816"/>
      <c r="E72" s="816"/>
      <c r="F72" s="816"/>
      <c r="G72" s="816"/>
      <c r="H72" s="816"/>
      <c r="I72" s="816"/>
      <c r="J72" s="816"/>
      <c r="K72" s="816"/>
      <c r="L72" s="816"/>
    </row>
    <row r="73" spans="1:12">
      <c r="A73" s="302" t="s">
        <v>561</v>
      </c>
      <c r="B73" s="920">
        <v>0.35938861666431843</v>
      </c>
      <c r="C73" s="920">
        <v>0.35899302490074292</v>
      </c>
      <c r="D73" s="920">
        <v>0.35810524272043082</v>
      </c>
      <c r="E73" s="920">
        <v>0.35675845185829608</v>
      </c>
      <c r="F73" s="920">
        <v>0.35500836480570608</v>
      </c>
      <c r="G73" s="920">
        <v>0.3529099452695092</v>
      </c>
      <c r="H73" s="920">
        <v>0.35049472814540877</v>
      </c>
      <c r="I73" s="920">
        <v>0.34780637171248308</v>
      </c>
      <c r="J73" s="920">
        <v>0.34484042733265302</v>
      </c>
      <c r="K73" s="920">
        <v>0.34160012285012287</v>
      </c>
      <c r="L73" s="920">
        <v>0.3380554748419734</v>
      </c>
    </row>
    <row r="74" spans="1:12">
      <c r="A74" s="302" t="s">
        <v>562</v>
      </c>
      <c r="B74" s="920">
        <v>0.54649821792924946</v>
      </c>
      <c r="C74" s="920">
        <v>0.54757368771587445</v>
      </c>
      <c r="D74" s="920">
        <v>0.54895028075966057</v>
      </c>
      <c r="E74" s="920">
        <v>0.5506453962409209</v>
      </c>
      <c r="F74" s="920">
        <v>0.55260811636596774</v>
      </c>
      <c r="G74" s="920">
        <v>0.55481236323579763</v>
      </c>
      <c r="H74" s="920">
        <v>0.55725273428279176</v>
      </c>
      <c r="I74" s="920">
        <v>0.55987010834056583</v>
      </c>
      <c r="J74" s="920">
        <v>0.56265143564619802</v>
      </c>
      <c r="K74" s="920">
        <v>0.5656000460687961</v>
      </c>
      <c r="L74" s="920">
        <v>0.56873383412803136</v>
      </c>
    </row>
    <row r="75" spans="1:12">
      <c r="A75" s="302" t="s">
        <v>563</v>
      </c>
      <c r="B75" s="920">
        <v>9.411316540643215E-2</v>
      </c>
      <c r="C75" s="920">
        <v>9.3433287383382635E-2</v>
      </c>
      <c r="D75" s="920">
        <v>9.2944476519908642E-2</v>
      </c>
      <c r="E75" s="920">
        <v>9.2596151900782978E-2</v>
      </c>
      <c r="F75" s="920">
        <v>9.2383518828326142E-2</v>
      </c>
      <c r="G75" s="920">
        <v>9.227769149469317E-2</v>
      </c>
      <c r="H75" s="920">
        <v>9.2252537571799506E-2</v>
      </c>
      <c r="I75" s="920">
        <v>9.2323519946951149E-2</v>
      </c>
      <c r="J75" s="920">
        <v>9.2508137021149003E-2</v>
      </c>
      <c r="K75" s="920">
        <v>9.2799831081081086E-2</v>
      </c>
      <c r="L75" s="920">
        <v>9.3210691029995282E-2</v>
      </c>
    </row>
    <row r="76" spans="1:12">
      <c r="A76" s="270"/>
      <c r="B76" s="920"/>
      <c r="C76" s="921"/>
      <c r="D76" s="921"/>
      <c r="E76" s="921"/>
      <c r="F76" s="921"/>
      <c r="G76" s="921"/>
      <c r="H76" s="921"/>
      <c r="I76" s="921"/>
      <c r="J76" s="921"/>
      <c r="K76" s="921"/>
      <c r="L76" s="921"/>
    </row>
    <row r="77" spans="1:12">
      <c r="A77" s="296" t="s">
        <v>1745</v>
      </c>
      <c r="B77" s="920">
        <v>0.82983213337662087</v>
      </c>
      <c r="C77" s="922">
        <v>0.826238225893135</v>
      </c>
      <c r="D77" s="922">
        <v>0.82165860014892034</v>
      </c>
      <c r="E77" s="922">
        <v>0.81605077755426347</v>
      </c>
      <c r="F77" s="922">
        <v>0.80960063810887728</v>
      </c>
      <c r="G77" s="922">
        <v>0.80241116864765283</v>
      </c>
      <c r="H77" s="922">
        <v>0.79451788834565895</v>
      </c>
      <c r="I77" s="922">
        <v>0.78612857715151618</v>
      </c>
      <c r="J77" s="922">
        <v>0.77729929516933127</v>
      </c>
      <c r="K77" s="922">
        <v>0.76803380224330153</v>
      </c>
      <c r="L77" s="922">
        <v>0.75829173506650138</v>
      </c>
    </row>
    <row r="78" spans="1:12">
      <c r="A78" s="270"/>
      <c r="B78" s="920"/>
      <c r="C78" s="921"/>
      <c r="D78" s="921"/>
      <c r="E78" s="921"/>
      <c r="F78" s="921"/>
      <c r="G78" s="921"/>
      <c r="H78" s="921"/>
      <c r="I78" s="921"/>
      <c r="J78" s="921"/>
      <c r="K78" s="921"/>
      <c r="L78" s="921"/>
    </row>
    <row r="79" spans="1:12">
      <c r="A79" s="296" t="s">
        <v>564</v>
      </c>
      <c r="B79" s="923">
        <v>21.732467970330411</v>
      </c>
      <c r="C79" s="923">
        <v>21.713692256563643</v>
      </c>
      <c r="D79" s="923">
        <v>21.72365837696335</v>
      </c>
      <c r="E79" s="923">
        <v>21.759330759330759</v>
      </c>
      <c r="F79" s="923">
        <v>21.821779044001268</v>
      </c>
      <c r="G79" s="923">
        <v>21.907857811038355</v>
      </c>
      <c r="H79" s="923">
        <v>22.016720257234727</v>
      </c>
      <c r="I79" s="923">
        <v>22.15082382762991</v>
      </c>
      <c r="J79" s="923">
        <v>22.305807055885108</v>
      </c>
      <c r="K79" s="923">
        <v>22.478314364810828</v>
      </c>
      <c r="L79" s="923">
        <v>22.667221549636803</v>
      </c>
    </row>
    <row r="80" spans="1:12">
      <c r="A80" s="270"/>
      <c r="B80" s="920"/>
      <c r="C80" s="924"/>
      <c r="D80" s="924"/>
      <c r="E80" s="924"/>
      <c r="F80" s="924"/>
      <c r="G80" s="924"/>
      <c r="H80" s="924"/>
      <c r="I80" s="924"/>
      <c r="J80" s="924"/>
      <c r="K80" s="924"/>
      <c r="L80" s="924"/>
    </row>
    <row r="81" spans="1:12">
      <c r="A81" s="296" t="s">
        <v>1746</v>
      </c>
      <c r="B81" s="920">
        <v>0.96013870136246471</v>
      </c>
      <c r="C81" s="922">
        <v>0.95922516690269066</v>
      </c>
      <c r="D81" s="922">
        <v>0.95838461461491509</v>
      </c>
      <c r="E81" s="922">
        <v>0.9576212448264253</v>
      </c>
      <c r="F81" s="922">
        <v>0.95696837812934976</v>
      </c>
      <c r="G81" s="922">
        <v>0.95623222449791789</v>
      </c>
      <c r="H81" s="922">
        <v>0.95553162024926908</v>
      </c>
      <c r="I81" s="922">
        <v>0.95487732809729875</v>
      </c>
      <c r="J81" s="922">
        <v>0.95415410496073183</v>
      </c>
      <c r="K81" s="922">
        <v>0.95344738692289666</v>
      </c>
      <c r="L81" s="922">
        <v>0.95279245423426107</v>
      </c>
    </row>
    <row r="82" spans="1:12">
      <c r="A82" s="270"/>
      <c r="B82" s="920"/>
      <c r="C82" s="921"/>
      <c r="D82" s="921"/>
      <c r="E82" s="921"/>
      <c r="F82" s="921"/>
      <c r="G82" s="921"/>
      <c r="H82" s="921"/>
      <c r="I82" s="921"/>
      <c r="J82" s="921"/>
      <c r="K82" s="921"/>
      <c r="L82" s="921"/>
    </row>
    <row r="83" spans="1:12">
      <c r="A83" s="296" t="s">
        <v>1747</v>
      </c>
      <c r="B83" s="920">
        <v>0.2618701902134456</v>
      </c>
      <c r="C83" s="922">
        <v>0.26026491018653014</v>
      </c>
      <c r="D83" s="922">
        <v>0.2595451432484876</v>
      </c>
      <c r="E83" s="922">
        <v>0.25954858649729207</v>
      </c>
      <c r="F83" s="922">
        <v>0.2602291325695581</v>
      </c>
      <c r="G83" s="922">
        <v>0.26147659688145886</v>
      </c>
      <c r="H83" s="922">
        <v>0.26320663383423831</v>
      </c>
      <c r="I83" s="922">
        <v>0.26544516563161508</v>
      </c>
      <c r="J83" s="922">
        <v>0.26826360742184763</v>
      </c>
      <c r="K83" s="922">
        <v>0.2716621712744437</v>
      </c>
      <c r="L83" s="922">
        <v>0.27572602122053291</v>
      </c>
    </row>
    <row r="84" spans="1:12">
      <c r="A84" s="270"/>
      <c r="B84" s="920"/>
      <c r="C84" s="921"/>
      <c r="D84" s="921"/>
      <c r="E84" s="921"/>
      <c r="F84" s="921"/>
      <c r="G84" s="921"/>
      <c r="H84" s="921"/>
      <c r="I84" s="921"/>
      <c r="J84" s="921"/>
      <c r="K84" s="921"/>
      <c r="L84" s="921"/>
    </row>
    <row r="85" spans="1:12">
      <c r="A85" s="296" t="s">
        <v>1748</v>
      </c>
      <c r="B85" s="920">
        <v>0.54665195659026433</v>
      </c>
      <c r="C85" s="922">
        <v>0.54487379245870993</v>
      </c>
      <c r="D85" s="922">
        <v>0.5406838584756205</v>
      </c>
      <c r="E85" s="922">
        <v>0.5337538060026098</v>
      </c>
      <c r="F85" s="922">
        <v>0.52414326869329664</v>
      </c>
      <c r="G85" s="922">
        <v>0.51307008968419265</v>
      </c>
      <c r="H85" s="922">
        <v>0.50131321833042675</v>
      </c>
      <c r="I85" s="922">
        <v>0.48939308940555593</v>
      </c>
      <c r="J85" s="922">
        <v>0.47798121776298214</v>
      </c>
      <c r="K85" s="922">
        <v>0.46716129687976421</v>
      </c>
      <c r="L85" s="922">
        <v>0.45677920093298213</v>
      </c>
    </row>
    <row r="86" spans="1:12">
      <c r="A86" s="270"/>
      <c r="B86" s="920"/>
      <c r="C86" s="921"/>
      <c r="D86" s="921"/>
      <c r="E86" s="921"/>
      <c r="F86" s="921"/>
      <c r="G86" s="921"/>
      <c r="H86" s="921"/>
      <c r="I86" s="921"/>
      <c r="J86" s="921"/>
      <c r="K86" s="921"/>
      <c r="L86" s="921"/>
    </row>
    <row r="87" spans="1:12">
      <c r="A87" s="296" t="s">
        <v>1749</v>
      </c>
      <c r="B87" s="922">
        <v>0.45429810564215867</v>
      </c>
      <c r="C87" s="922">
        <v>0.45444062310337852</v>
      </c>
      <c r="D87" s="922">
        <v>0.4547574020152293</v>
      </c>
      <c r="E87" s="922">
        <v>0.45527457076658018</v>
      </c>
      <c r="F87" s="922">
        <v>0.45593914799349133</v>
      </c>
      <c r="G87" s="922">
        <v>0.45674182933576651</v>
      </c>
      <c r="H87" s="922">
        <v>0.4576954146791814</v>
      </c>
      <c r="I87" s="922">
        <v>0.45874716434412949</v>
      </c>
      <c r="J87" s="922">
        <v>0.45990492481878065</v>
      </c>
      <c r="K87" s="922">
        <v>0.46116709632059993</v>
      </c>
      <c r="L87" s="922">
        <v>0.46261534454531922</v>
      </c>
    </row>
    <row r="88" spans="1:12">
      <c r="A88" s="287" t="s">
        <v>1307</v>
      </c>
      <c r="B88" s="312"/>
    </row>
    <row r="89" spans="1:12">
      <c r="A89" s="309" t="s">
        <v>2131</v>
      </c>
      <c r="B89" s="310"/>
    </row>
    <row r="90" spans="1:12">
      <c r="A90" s="309" t="s">
        <v>2132</v>
      </c>
      <c r="B90" s="310"/>
    </row>
    <row r="91" spans="1:12">
      <c r="A91" s="309" t="s">
        <v>2133</v>
      </c>
      <c r="B91" s="310"/>
    </row>
    <row r="92" spans="1:12">
      <c r="A92" s="309" t="s">
        <v>2134</v>
      </c>
      <c r="B92" s="310"/>
    </row>
    <row r="93" spans="1:12">
      <c r="A93" s="277" t="s">
        <v>2135</v>
      </c>
      <c r="B93" s="261"/>
    </row>
    <row r="95" spans="1:12">
      <c r="A95" s="311" t="s">
        <v>553</v>
      </c>
    </row>
    <row r="96" spans="1:12" s="295" customFormat="1" ht="28.5" customHeight="1">
      <c r="A96" s="1911" t="s">
        <v>566</v>
      </c>
      <c r="B96" s="1907">
        <v>2010</v>
      </c>
      <c r="C96" s="1907">
        <v>2011</v>
      </c>
      <c r="D96" s="1907">
        <v>2012</v>
      </c>
      <c r="E96" s="1907">
        <v>2013</v>
      </c>
      <c r="F96" s="1907">
        <v>2014</v>
      </c>
      <c r="G96" s="1907">
        <v>2015</v>
      </c>
      <c r="H96" s="1907">
        <v>2016</v>
      </c>
      <c r="I96" s="1907">
        <v>2017</v>
      </c>
      <c r="J96" s="1907">
        <v>2018</v>
      </c>
      <c r="K96" s="1907">
        <v>2019</v>
      </c>
      <c r="L96" s="1907">
        <v>2020</v>
      </c>
    </row>
    <row r="97" spans="1:12" s="295" customFormat="1" ht="28.5" customHeight="1">
      <c r="A97" s="1911" t="s">
        <v>557</v>
      </c>
      <c r="B97" s="1907"/>
      <c r="C97" s="1907"/>
      <c r="D97" s="1907"/>
      <c r="E97" s="1907"/>
      <c r="F97" s="1907"/>
      <c r="G97" s="1907"/>
      <c r="H97" s="1907"/>
      <c r="I97" s="1907"/>
      <c r="J97" s="1907"/>
      <c r="K97" s="1907"/>
      <c r="L97" s="1907"/>
    </row>
    <row r="98" spans="1:12">
      <c r="A98" s="296" t="s">
        <v>558</v>
      </c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</row>
    <row r="99" spans="1:12">
      <c r="A99" s="299" t="s">
        <v>559</v>
      </c>
      <c r="B99" s="301">
        <v>235814</v>
      </c>
      <c r="C99" s="301">
        <v>240248</v>
      </c>
      <c r="D99" s="301">
        <v>244754</v>
      </c>
      <c r="E99" s="301">
        <v>249297</v>
      </c>
      <c r="F99" s="301">
        <v>253863</v>
      </c>
      <c r="G99" s="301">
        <v>258450</v>
      </c>
      <c r="H99" s="301">
        <v>263048</v>
      </c>
      <c r="I99" s="301">
        <v>267643</v>
      </c>
      <c r="J99" s="301">
        <v>272236</v>
      </c>
      <c r="K99" s="301">
        <v>276819</v>
      </c>
      <c r="L99" s="301">
        <v>281396</v>
      </c>
    </row>
    <row r="100" spans="1:12">
      <c r="A100" s="299" t="s">
        <v>7</v>
      </c>
      <c r="B100" s="301">
        <v>110211</v>
      </c>
      <c r="C100" s="301">
        <v>112519</v>
      </c>
      <c r="D100" s="301">
        <v>114875</v>
      </c>
      <c r="E100" s="301">
        <v>117264</v>
      </c>
      <c r="F100" s="301">
        <v>119670</v>
      </c>
      <c r="G100" s="301">
        <v>122096</v>
      </c>
      <c r="H100" s="301">
        <v>124537</v>
      </c>
      <c r="I100" s="301">
        <v>126983</v>
      </c>
      <c r="J100" s="301">
        <v>129440</v>
      </c>
      <c r="K100" s="301">
        <v>131894</v>
      </c>
      <c r="L100" s="301">
        <v>134355</v>
      </c>
    </row>
    <row r="101" spans="1:12">
      <c r="A101" s="302" t="s">
        <v>8</v>
      </c>
      <c r="B101" s="301">
        <v>125603</v>
      </c>
      <c r="C101" s="301">
        <v>127729</v>
      </c>
      <c r="D101" s="301">
        <v>129879</v>
      </c>
      <c r="E101" s="301">
        <v>132033</v>
      </c>
      <c r="F101" s="301">
        <v>134193</v>
      </c>
      <c r="G101" s="301">
        <v>136354</v>
      </c>
      <c r="H101" s="301">
        <v>138511</v>
      </c>
      <c r="I101" s="301">
        <v>140660</v>
      </c>
      <c r="J101" s="301">
        <v>142796</v>
      </c>
      <c r="K101" s="301">
        <v>144925</v>
      </c>
      <c r="L101" s="301">
        <v>147041</v>
      </c>
    </row>
    <row r="102" spans="1:12">
      <c r="A102" s="296" t="s">
        <v>560</v>
      </c>
      <c r="B102" s="305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</row>
    <row r="103" spans="1:12">
      <c r="A103" s="302" t="s">
        <v>561</v>
      </c>
      <c r="B103" s="913">
        <v>0.34822359995589747</v>
      </c>
      <c r="C103" s="913">
        <v>0.34424428090972664</v>
      </c>
      <c r="D103" s="913">
        <v>0.34019464441847735</v>
      </c>
      <c r="E103" s="913">
        <v>0.33613320657689422</v>
      </c>
      <c r="F103" s="913">
        <v>0.33212795878091728</v>
      </c>
      <c r="G103" s="913">
        <v>0.32817566260398529</v>
      </c>
      <c r="H103" s="913">
        <v>0.32425640947659745</v>
      </c>
      <c r="I103" s="913">
        <v>0.32035211083420828</v>
      </c>
      <c r="J103" s="913">
        <v>0.31642765835525061</v>
      </c>
      <c r="K103" s="913">
        <v>0.31247493849771873</v>
      </c>
      <c r="L103" s="913">
        <v>0.30847631096390854</v>
      </c>
    </row>
    <row r="104" spans="1:12">
      <c r="A104" s="302" t="s">
        <v>562</v>
      </c>
      <c r="B104" s="913">
        <v>0.56581034204924219</v>
      </c>
      <c r="C104" s="913">
        <v>0.57038560154507012</v>
      </c>
      <c r="D104" s="913">
        <v>0.5747852946223555</v>
      </c>
      <c r="E104" s="913">
        <v>0.57903624993481673</v>
      </c>
      <c r="F104" s="913">
        <v>0.58314917888782536</v>
      </c>
      <c r="G104" s="913">
        <v>0.5871348423292706</v>
      </c>
      <c r="H104" s="913">
        <v>0.59101760895349897</v>
      </c>
      <c r="I104" s="913">
        <v>0.59484836143668995</v>
      </c>
      <c r="J104" s="913">
        <v>0.59865337427819976</v>
      </c>
      <c r="K104" s="913">
        <v>0.60242613404426715</v>
      </c>
      <c r="L104" s="913">
        <v>0.60619909309300768</v>
      </c>
    </row>
    <row r="105" spans="1:12">
      <c r="A105" s="302" t="s">
        <v>563</v>
      </c>
      <c r="B105" s="913">
        <v>8.5966057994860359E-2</v>
      </c>
      <c r="C105" s="913">
        <v>8.5370117545203295E-2</v>
      </c>
      <c r="D105" s="913">
        <v>8.5020060959167157E-2</v>
      </c>
      <c r="E105" s="913">
        <v>8.483054348828907E-2</v>
      </c>
      <c r="F105" s="913">
        <v>8.4722862331257406E-2</v>
      </c>
      <c r="G105" s="913">
        <v>8.4689495066744044E-2</v>
      </c>
      <c r="H105" s="913">
        <v>8.4725981569903588E-2</v>
      </c>
      <c r="I105" s="913">
        <v>8.479952772910182E-2</v>
      </c>
      <c r="J105" s="913">
        <v>8.4918967366549608E-2</v>
      </c>
      <c r="K105" s="913">
        <v>8.5098927458014076E-2</v>
      </c>
      <c r="L105" s="913">
        <v>8.5324595943083767E-2</v>
      </c>
    </row>
    <row r="106" spans="1:12">
      <c r="A106" s="270"/>
      <c r="B106" s="913"/>
      <c r="C106" s="914"/>
      <c r="D106" s="914"/>
      <c r="E106" s="914"/>
      <c r="F106" s="914"/>
      <c r="G106" s="914"/>
      <c r="H106" s="914"/>
      <c r="I106" s="914"/>
      <c r="J106" s="914"/>
      <c r="K106" s="914"/>
      <c r="L106" s="914"/>
    </row>
    <row r="107" spans="1:12">
      <c r="A107" s="296" t="s">
        <v>1745</v>
      </c>
      <c r="B107" s="913">
        <v>0.76737667321211755</v>
      </c>
      <c r="C107" s="915">
        <v>0.75319993578236055</v>
      </c>
      <c r="D107" s="915">
        <v>0.7397800698033139</v>
      </c>
      <c r="E107" s="915">
        <v>0.72700759255154068</v>
      </c>
      <c r="F107" s="915">
        <v>0.71482707376384758</v>
      </c>
      <c r="G107" s="915">
        <v>0.70318626643381987</v>
      </c>
      <c r="H107" s="915">
        <v>0.69199696396639776</v>
      </c>
      <c r="I107" s="915">
        <v>0.68110070537099499</v>
      </c>
      <c r="J107" s="915">
        <v>0.67041570793066418</v>
      </c>
      <c r="K107" s="915">
        <v>0.65995454627225458</v>
      </c>
      <c r="L107" s="915">
        <v>0.64962305518753449</v>
      </c>
    </row>
    <row r="108" spans="1:12">
      <c r="A108" s="270"/>
      <c r="B108" s="913"/>
      <c r="C108" s="914"/>
      <c r="D108" s="914"/>
      <c r="E108" s="914"/>
      <c r="F108" s="914"/>
      <c r="G108" s="914"/>
      <c r="H108" s="914"/>
      <c r="I108" s="914"/>
      <c r="J108" s="914"/>
      <c r="K108" s="914"/>
      <c r="L108" s="914"/>
    </row>
    <row r="109" spans="1:12">
      <c r="A109" s="296" t="s">
        <v>564</v>
      </c>
      <c r="B109" s="917">
        <v>21.529243256147051</v>
      </c>
      <c r="C109" s="917">
        <v>21.713595583160799</v>
      </c>
      <c r="D109" s="917">
        <v>21.923709964412812</v>
      </c>
      <c r="E109" s="917">
        <v>22.160790002231646</v>
      </c>
      <c r="F109" s="917">
        <v>22.416052859618716</v>
      </c>
      <c r="G109" s="917">
        <v>22.685322069693768</v>
      </c>
      <c r="H109" s="917">
        <v>22.966714905933429</v>
      </c>
      <c r="I109" s="917">
        <v>23.262639867384998</v>
      </c>
      <c r="J109" s="917">
        <v>23.567358567358568</v>
      </c>
      <c r="K109" s="917">
        <v>23.879234315494088</v>
      </c>
      <c r="L109" s="917">
        <v>24.200923323966279</v>
      </c>
    </row>
    <row r="110" spans="1:12">
      <c r="A110" s="270"/>
      <c r="B110" s="913"/>
      <c r="C110" s="918"/>
      <c r="D110" s="918"/>
      <c r="E110" s="918"/>
      <c r="F110" s="918"/>
      <c r="G110" s="918"/>
      <c r="H110" s="918"/>
      <c r="I110" s="918"/>
      <c r="J110" s="918"/>
      <c r="K110" s="918"/>
      <c r="L110" s="918"/>
    </row>
    <row r="111" spans="1:12">
      <c r="A111" s="296" t="s">
        <v>1746</v>
      </c>
      <c r="B111" s="913">
        <v>0.87745515632588389</v>
      </c>
      <c r="C111" s="915">
        <v>0.88091975980395998</v>
      </c>
      <c r="D111" s="915">
        <v>0.8844770902147383</v>
      </c>
      <c r="E111" s="915">
        <v>0.88814160096339556</v>
      </c>
      <c r="F111" s="915">
        <v>0.89177527888936081</v>
      </c>
      <c r="G111" s="915">
        <v>0.89543394399870924</v>
      </c>
      <c r="H111" s="915">
        <v>0.89911270585007685</v>
      </c>
      <c r="I111" s="915">
        <v>0.90276553391155978</v>
      </c>
      <c r="J111" s="915">
        <v>0.90646796829042831</v>
      </c>
      <c r="K111" s="915">
        <v>0.91008452647921334</v>
      </c>
      <c r="L111" s="915">
        <v>0.91372474343890475</v>
      </c>
    </row>
    <row r="112" spans="1:12">
      <c r="A112" s="270"/>
      <c r="B112" s="913"/>
      <c r="C112" s="914"/>
      <c r="D112" s="914"/>
      <c r="E112" s="914"/>
      <c r="F112" s="914"/>
      <c r="G112" s="914"/>
      <c r="H112" s="914"/>
      <c r="I112" s="914"/>
      <c r="J112" s="914"/>
      <c r="K112" s="914"/>
      <c r="L112" s="914"/>
    </row>
    <row r="113" spans="1:12">
      <c r="A113" s="296" t="s">
        <v>1747</v>
      </c>
      <c r="B113" s="913">
        <v>0.24687028106580935</v>
      </c>
      <c r="C113" s="915">
        <v>0.24799284194234861</v>
      </c>
      <c r="D113" s="915">
        <v>0.24991593005380477</v>
      </c>
      <c r="E113" s="915">
        <v>0.25237180328651382</v>
      </c>
      <c r="F113" s="915">
        <v>0.2550910276937674</v>
      </c>
      <c r="G113" s="915">
        <v>0.25806147352535458</v>
      </c>
      <c r="H113" s="915">
        <v>0.2612931590362858</v>
      </c>
      <c r="I113" s="915">
        <v>0.26470725449031957</v>
      </c>
      <c r="J113" s="915">
        <v>0.26836771414972777</v>
      </c>
      <c r="K113" s="915">
        <v>0.27233840853651486</v>
      </c>
      <c r="L113" s="915">
        <v>0.27660015667480764</v>
      </c>
    </row>
    <row r="114" spans="1:12">
      <c r="A114" s="270"/>
      <c r="B114" s="913"/>
      <c r="C114" s="914"/>
      <c r="D114" s="914"/>
      <c r="E114" s="914"/>
      <c r="F114" s="914"/>
      <c r="G114" s="914"/>
      <c r="H114" s="914"/>
      <c r="I114" s="914"/>
      <c r="J114" s="914"/>
      <c r="K114" s="914"/>
      <c r="L114" s="914"/>
    </row>
    <row r="115" spans="1:12">
      <c r="A115" s="296" t="s">
        <v>1748</v>
      </c>
      <c r="B115" s="913">
        <v>0.46295071121402581</v>
      </c>
      <c r="C115" s="915">
        <v>0.45597219977371911</v>
      </c>
      <c r="D115" s="915">
        <v>0.44879089615931722</v>
      </c>
      <c r="E115" s="915">
        <v>0.44108275328692964</v>
      </c>
      <c r="F115" s="915">
        <v>0.43282383772893218</v>
      </c>
      <c r="G115" s="915">
        <v>0.42459916864608077</v>
      </c>
      <c r="H115" s="915">
        <v>0.41675037486715871</v>
      </c>
      <c r="I115" s="915">
        <v>0.4090097553311528</v>
      </c>
      <c r="J115" s="915">
        <v>0.40139917003140424</v>
      </c>
      <c r="K115" s="915">
        <v>0.39388224281053402</v>
      </c>
      <c r="L115" s="915">
        <v>0.38649701165589423</v>
      </c>
    </row>
    <row r="116" spans="1:12">
      <c r="A116" s="270"/>
      <c r="B116" s="913"/>
      <c r="C116" s="914"/>
      <c r="D116" s="914"/>
      <c r="E116" s="914"/>
      <c r="F116" s="914"/>
      <c r="G116" s="914"/>
      <c r="H116" s="914"/>
      <c r="I116" s="914"/>
      <c r="J116" s="914"/>
      <c r="K116" s="914"/>
      <c r="L116" s="914"/>
    </row>
    <row r="117" spans="1:12">
      <c r="A117" s="296" t="s">
        <v>1749</v>
      </c>
      <c r="B117" s="915">
        <v>0.48135792934882127</v>
      </c>
      <c r="C117" s="915">
        <v>0.48438490867383288</v>
      </c>
      <c r="D117" s="915">
        <v>0.48714572794678124</v>
      </c>
      <c r="E117" s="915">
        <v>0.48965031469405373</v>
      </c>
      <c r="F117" s="915">
        <v>0.49192580835065913</v>
      </c>
      <c r="G117" s="915">
        <v>0.49400824324918963</v>
      </c>
      <c r="H117" s="915">
        <v>0.49592451141064608</v>
      </c>
      <c r="I117" s="915">
        <v>0.49774633868903739</v>
      </c>
      <c r="J117" s="915">
        <v>0.49950979019020142</v>
      </c>
      <c r="K117" s="915">
        <v>0.50123167155425219</v>
      </c>
      <c r="L117" s="915">
        <v>0.50294815731666676</v>
      </c>
    </row>
    <row r="118" spans="1:12">
      <c r="A118" s="287" t="s">
        <v>1307</v>
      </c>
      <c r="B118" s="312"/>
    </row>
    <row r="119" spans="1:12">
      <c r="A119" s="309" t="s">
        <v>2131</v>
      </c>
      <c r="B119" s="310"/>
    </row>
    <row r="120" spans="1:12">
      <c r="A120" s="309" t="s">
        <v>2132</v>
      </c>
      <c r="B120" s="310"/>
    </row>
    <row r="121" spans="1:12">
      <c r="A121" s="309" t="s">
        <v>2133</v>
      </c>
      <c r="B121" s="310"/>
    </row>
    <row r="122" spans="1:12">
      <c r="A122" s="309" t="s">
        <v>2134</v>
      </c>
      <c r="B122" s="310"/>
    </row>
    <row r="123" spans="1:12">
      <c r="A123" s="277" t="s">
        <v>2135</v>
      </c>
      <c r="B123" s="261"/>
    </row>
    <row r="125" spans="1:12">
      <c r="A125" s="311" t="s">
        <v>553</v>
      </c>
    </row>
    <row r="126" spans="1:12" s="295" customFormat="1" ht="26.25" customHeight="1">
      <c r="A126" s="1911" t="s">
        <v>567</v>
      </c>
      <c r="B126" s="1907">
        <v>2010</v>
      </c>
      <c r="C126" s="1907">
        <v>2011</v>
      </c>
      <c r="D126" s="1907">
        <v>2012</v>
      </c>
      <c r="E126" s="1907">
        <v>2013</v>
      </c>
      <c r="F126" s="1907">
        <v>2014</v>
      </c>
      <c r="G126" s="1907">
        <v>2015</v>
      </c>
      <c r="H126" s="1907">
        <v>2016</v>
      </c>
      <c r="I126" s="1907">
        <v>2017</v>
      </c>
      <c r="J126" s="1907">
        <v>2018</v>
      </c>
      <c r="K126" s="1907">
        <v>2019</v>
      </c>
      <c r="L126" s="1907">
        <v>2020</v>
      </c>
    </row>
    <row r="127" spans="1:12" s="295" customFormat="1" ht="26.25" customHeight="1">
      <c r="A127" s="1911" t="s">
        <v>557</v>
      </c>
      <c r="B127" s="1907"/>
      <c r="C127" s="1907"/>
      <c r="D127" s="1907"/>
      <c r="E127" s="1907"/>
      <c r="F127" s="1907"/>
      <c r="G127" s="1907"/>
      <c r="H127" s="1907"/>
      <c r="I127" s="1907"/>
      <c r="J127" s="1907"/>
      <c r="K127" s="1907"/>
      <c r="L127" s="1907"/>
    </row>
    <row r="128" spans="1:12">
      <c r="A128" s="296" t="s">
        <v>558</v>
      </c>
      <c r="B128" s="298"/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</row>
    <row r="129" spans="1:12">
      <c r="A129" s="299" t="s">
        <v>559</v>
      </c>
      <c r="B129" s="301">
        <v>171746</v>
      </c>
      <c r="C129" s="301">
        <v>173410</v>
      </c>
      <c r="D129" s="301">
        <v>175050</v>
      </c>
      <c r="E129" s="301">
        <v>176662</v>
      </c>
      <c r="F129" s="301">
        <v>178228</v>
      </c>
      <c r="G129" s="301">
        <v>179768</v>
      </c>
      <c r="H129" s="301">
        <v>181265</v>
      </c>
      <c r="I129" s="301">
        <v>182719</v>
      </c>
      <c r="J129" s="301">
        <v>184136</v>
      </c>
      <c r="K129" s="301">
        <v>185523</v>
      </c>
      <c r="L129" s="301">
        <v>186869</v>
      </c>
    </row>
    <row r="130" spans="1:12">
      <c r="A130" s="299" t="s">
        <v>7</v>
      </c>
      <c r="B130" s="301">
        <v>84860</v>
      </c>
      <c r="C130" s="301">
        <v>85724</v>
      </c>
      <c r="D130" s="301">
        <v>86578</v>
      </c>
      <c r="E130" s="301">
        <v>87418</v>
      </c>
      <c r="F130" s="301">
        <v>88238</v>
      </c>
      <c r="G130" s="301">
        <v>89044</v>
      </c>
      <c r="H130" s="301">
        <v>89826</v>
      </c>
      <c r="I130" s="301">
        <v>90586</v>
      </c>
      <c r="J130" s="301">
        <v>91330</v>
      </c>
      <c r="K130" s="301">
        <v>92059</v>
      </c>
      <c r="L130" s="301">
        <v>92767</v>
      </c>
    </row>
    <row r="131" spans="1:12">
      <c r="A131" s="302" t="s">
        <v>8</v>
      </c>
      <c r="B131" s="301">
        <v>86886</v>
      </c>
      <c r="C131" s="301">
        <v>87686</v>
      </c>
      <c r="D131" s="301">
        <v>88472</v>
      </c>
      <c r="E131" s="301">
        <v>89244</v>
      </c>
      <c r="F131" s="301">
        <v>89990</v>
      </c>
      <c r="G131" s="301">
        <v>90724</v>
      </c>
      <c r="H131" s="301">
        <v>91439</v>
      </c>
      <c r="I131" s="301">
        <v>92133</v>
      </c>
      <c r="J131" s="301">
        <v>92806</v>
      </c>
      <c r="K131" s="301">
        <v>93464</v>
      </c>
      <c r="L131" s="301">
        <v>94102</v>
      </c>
    </row>
    <row r="132" spans="1:12">
      <c r="A132" s="296" t="s">
        <v>560</v>
      </c>
      <c r="B132" s="305"/>
      <c r="C132" s="304"/>
      <c r="D132" s="304"/>
      <c r="E132" s="304"/>
      <c r="F132" s="304"/>
      <c r="G132" s="304"/>
      <c r="H132" s="304"/>
      <c r="I132" s="304"/>
      <c r="J132" s="304"/>
      <c r="K132" s="304"/>
      <c r="L132" s="304"/>
    </row>
    <row r="133" spans="1:12">
      <c r="A133" s="302" t="s">
        <v>561</v>
      </c>
      <c r="B133" s="913">
        <v>0.31236826476308038</v>
      </c>
      <c r="C133" s="913">
        <v>0.30892682082924861</v>
      </c>
      <c r="D133" s="913">
        <v>0.30524992859183092</v>
      </c>
      <c r="E133" s="913">
        <v>0.30137777224304041</v>
      </c>
      <c r="F133" s="913">
        <v>0.2973606840675988</v>
      </c>
      <c r="G133" s="913">
        <v>0.29326131458324062</v>
      </c>
      <c r="H133" s="913">
        <v>0.28914020908614457</v>
      </c>
      <c r="I133" s="913">
        <v>0.2850387753873434</v>
      </c>
      <c r="J133" s="913">
        <v>0.28100425772255289</v>
      </c>
      <c r="K133" s="913">
        <v>0.27703842650237437</v>
      </c>
      <c r="L133" s="913">
        <v>0.2731646233457663</v>
      </c>
    </row>
    <row r="134" spans="1:12">
      <c r="A134" s="302" t="s">
        <v>562</v>
      </c>
      <c r="B134" s="913">
        <v>0.60181314266416686</v>
      </c>
      <c r="C134" s="913">
        <v>0.60513234530880577</v>
      </c>
      <c r="D134" s="913">
        <v>0.60855755498429021</v>
      </c>
      <c r="E134" s="913">
        <v>0.61208409278735665</v>
      </c>
      <c r="F134" s="913">
        <v>0.61566644971609397</v>
      </c>
      <c r="G134" s="913">
        <v>0.61924257932446269</v>
      </c>
      <c r="H134" s="913">
        <v>0.62276777094309432</v>
      </c>
      <c r="I134" s="913">
        <v>0.62618556362501987</v>
      </c>
      <c r="J134" s="913">
        <v>0.62945323022114086</v>
      </c>
      <c r="K134" s="913">
        <v>0.63253612759603928</v>
      </c>
      <c r="L134" s="913">
        <v>0.63543444873146426</v>
      </c>
    </row>
    <row r="135" spans="1:12">
      <c r="A135" s="302" t="s">
        <v>563</v>
      </c>
      <c r="B135" s="913">
        <v>8.5818592572752789E-2</v>
      </c>
      <c r="C135" s="913">
        <v>8.5940833861945676E-2</v>
      </c>
      <c r="D135" s="913">
        <v>8.6192516423878887E-2</v>
      </c>
      <c r="E135" s="913">
        <v>8.653813496960297E-2</v>
      </c>
      <c r="F135" s="913">
        <v>8.6972866216307204E-2</v>
      </c>
      <c r="G135" s="913">
        <v>8.7496106092296744E-2</v>
      </c>
      <c r="H135" s="913">
        <v>8.8092019970761035E-2</v>
      </c>
      <c r="I135" s="913">
        <v>8.8775660987636756E-2</v>
      </c>
      <c r="J135" s="913">
        <v>8.9542512056306214E-2</v>
      </c>
      <c r="K135" s="913">
        <v>9.0425445901586327E-2</v>
      </c>
      <c r="L135" s="913">
        <v>9.1400927922769423E-2</v>
      </c>
    </row>
    <row r="136" spans="1:12">
      <c r="A136" s="270"/>
      <c r="B136" s="913"/>
      <c r="C136" s="914"/>
      <c r="D136" s="914"/>
      <c r="E136" s="914"/>
      <c r="F136" s="914"/>
      <c r="G136" s="914"/>
      <c r="H136" s="914"/>
      <c r="I136" s="914"/>
      <c r="J136" s="914"/>
      <c r="K136" s="914"/>
      <c r="L136" s="914"/>
    </row>
    <row r="137" spans="1:12">
      <c r="A137" s="296" t="s">
        <v>1745</v>
      </c>
      <c r="B137" s="913">
        <v>0.66164533325593322</v>
      </c>
      <c r="C137" s="925">
        <v>0.65253106655485249</v>
      </c>
      <c r="D137" s="925">
        <v>0.64322994893361374</v>
      </c>
      <c r="E137" s="925">
        <v>0.63376243850109126</v>
      </c>
      <c r="F137" s="925">
        <v>0.6242561219003181</v>
      </c>
      <c r="G137" s="925">
        <v>0.61487603305785121</v>
      </c>
      <c r="H137" s="925">
        <v>0.60573498928122171</v>
      </c>
      <c r="I137" s="925">
        <v>0.59697070339812619</v>
      </c>
      <c r="J137" s="925">
        <v>0.58868038479789486</v>
      </c>
      <c r="K137" s="925">
        <v>0.58093736685129949</v>
      </c>
      <c r="L137" s="925">
        <v>0.57372645124344168</v>
      </c>
    </row>
    <row r="138" spans="1:12">
      <c r="A138" s="270"/>
      <c r="B138" s="913"/>
      <c r="C138" s="914"/>
      <c r="D138" s="914"/>
      <c r="E138" s="914"/>
      <c r="F138" s="914"/>
      <c r="G138" s="914"/>
      <c r="H138" s="914"/>
      <c r="I138" s="914"/>
      <c r="J138" s="914"/>
      <c r="K138" s="914"/>
      <c r="L138" s="914"/>
    </row>
    <row r="139" spans="1:12">
      <c r="A139" s="296" t="s">
        <v>564</v>
      </c>
      <c r="B139" s="917">
        <v>24.751999999999999</v>
      </c>
      <c r="C139" s="917">
        <v>24.98716496791242</v>
      </c>
      <c r="D139" s="917">
        <v>25.238203957382041</v>
      </c>
      <c r="E139" s="917">
        <v>25.498301245753115</v>
      </c>
      <c r="F139" s="917">
        <v>25.76770325964781</v>
      </c>
      <c r="G139" s="917">
        <v>26.045180722891565</v>
      </c>
      <c r="H139" s="917">
        <v>26.332274934628316</v>
      </c>
      <c r="I139" s="917">
        <v>26.625879303961497</v>
      </c>
      <c r="J139" s="917">
        <v>26.924798239178283</v>
      </c>
      <c r="K139" s="917">
        <v>27.230811204074207</v>
      </c>
      <c r="L139" s="917">
        <v>27.547427946005108</v>
      </c>
    </row>
    <row r="140" spans="1:12">
      <c r="A140" s="270"/>
      <c r="B140" s="913"/>
      <c r="C140" s="918"/>
      <c r="D140" s="918"/>
      <c r="E140" s="918"/>
      <c r="F140" s="918"/>
      <c r="G140" s="918"/>
      <c r="H140" s="918"/>
      <c r="I140" s="918"/>
      <c r="J140" s="918"/>
      <c r="K140" s="918"/>
      <c r="L140" s="918"/>
    </row>
    <row r="141" spans="1:12">
      <c r="A141" s="296" t="s">
        <v>1746</v>
      </c>
      <c r="B141" s="913">
        <v>0.97668208917432042</v>
      </c>
      <c r="C141" s="915">
        <v>0.97762470633852605</v>
      </c>
      <c r="D141" s="915">
        <v>0.97859209693462335</v>
      </c>
      <c r="E141" s="915">
        <v>0.97953924073327059</v>
      </c>
      <c r="F141" s="915">
        <v>0.98053117013001445</v>
      </c>
      <c r="G141" s="915">
        <v>0.98148229795864383</v>
      </c>
      <c r="H141" s="915">
        <v>0.98235982458250859</v>
      </c>
      <c r="I141" s="915">
        <v>0.98320905647270795</v>
      </c>
      <c r="J141" s="915">
        <v>0.98409585587138759</v>
      </c>
      <c r="K141" s="915">
        <v>0.98496747410767782</v>
      </c>
      <c r="L141" s="915">
        <v>0.98581326645554823</v>
      </c>
    </row>
    <row r="142" spans="1:12">
      <c r="A142" s="270"/>
      <c r="B142" s="913"/>
      <c r="C142" s="914"/>
      <c r="D142" s="914"/>
      <c r="E142" s="914"/>
      <c r="F142" s="914"/>
      <c r="G142" s="914"/>
      <c r="H142" s="914"/>
      <c r="I142" s="914"/>
      <c r="J142" s="914"/>
      <c r="K142" s="914"/>
      <c r="L142" s="914"/>
    </row>
    <row r="143" spans="1:12">
      <c r="A143" s="296" t="s">
        <v>1747</v>
      </c>
      <c r="B143" s="913">
        <v>0.27473531166119891</v>
      </c>
      <c r="C143" s="915">
        <v>0.27819155886580427</v>
      </c>
      <c r="D143" s="915">
        <v>0.28236703222667214</v>
      </c>
      <c r="E143" s="915">
        <v>0.28714173021298972</v>
      </c>
      <c r="F143" s="915">
        <v>0.29248273519755463</v>
      </c>
      <c r="G143" s="915">
        <v>0.29835543162806577</v>
      </c>
      <c r="H143" s="915">
        <v>0.30466886722252962</v>
      </c>
      <c r="I143" s="915">
        <v>0.31145117315003262</v>
      </c>
      <c r="J143" s="915">
        <v>0.31865179831088264</v>
      </c>
      <c r="K143" s="915">
        <v>0.32640037356265927</v>
      </c>
      <c r="L143" s="915">
        <v>0.334600164557458</v>
      </c>
    </row>
    <row r="144" spans="1:12">
      <c r="A144" s="270"/>
      <c r="B144" s="913"/>
      <c r="C144" s="914"/>
      <c r="D144" s="914"/>
      <c r="E144" s="914"/>
      <c r="F144" s="914"/>
      <c r="G144" s="914"/>
      <c r="H144" s="914"/>
      <c r="I144" s="914"/>
      <c r="J144" s="914"/>
      <c r="K144" s="914"/>
      <c r="L144" s="914"/>
    </row>
    <row r="145" spans="1:12">
      <c r="A145" s="296" t="s">
        <v>1748</v>
      </c>
      <c r="B145" s="913">
        <v>0.40880821854701249</v>
      </c>
      <c r="C145" s="915">
        <v>0.40151256292854054</v>
      </c>
      <c r="D145" s="915">
        <v>0.39422968556294374</v>
      </c>
      <c r="E145" s="915">
        <v>0.38696360431124899</v>
      </c>
      <c r="F145" s="915">
        <v>0.37973340407188805</v>
      </c>
      <c r="G145" s="915">
        <v>0.37314577444729291</v>
      </c>
      <c r="H145" s="915">
        <v>0.3672475987657004</v>
      </c>
      <c r="I145" s="915">
        <v>0.36177967563837127</v>
      </c>
      <c r="J145" s="915">
        <v>0.35675119945167921</v>
      </c>
      <c r="K145" s="915">
        <v>0.35209348858000383</v>
      </c>
      <c r="L145" s="915">
        <v>0.34773405583896028</v>
      </c>
    </row>
    <row r="146" spans="1:12">
      <c r="A146" s="270"/>
      <c r="B146" s="913"/>
      <c r="C146" s="914"/>
      <c r="D146" s="914"/>
      <c r="E146" s="914"/>
      <c r="F146" s="914"/>
      <c r="G146" s="914"/>
      <c r="H146" s="914"/>
      <c r="I146" s="914"/>
      <c r="J146" s="914"/>
      <c r="K146" s="914"/>
      <c r="L146" s="914"/>
    </row>
    <row r="147" spans="1:12">
      <c r="A147" s="296" t="s">
        <v>1749</v>
      </c>
      <c r="B147" s="915">
        <v>0.49966622931197202</v>
      </c>
      <c r="C147" s="915">
        <v>0.50063864242866596</v>
      </c>
      <c r="D147" s="915">
        <v>0.50145808843475903</v>
      </c>
      <c r="E147" s="915">
        <v>0.50214019990139391</v>
      </c>
      <c r="F147" s="915">
        <v>0.5026891876875208</v>
      </c>
      <c r="G147" s="915">
        <v>0.50305321634848554</v>
      </c>
      <c r="H147" s="915">
        <v>0.50326447139623132</v>
      </c>
      <c r="I147" s="915">
        <v>0.503272443098564</v>
      </c>
      <c r="J147" s="915">
        <v>0.50307092213865479</v>
      </c>
      <c r="K147" s="915">
        <v>0.50264272875117688</v>
      </c>
      <c r="L147" s="915">
        <v>0.50204033920639302</v>
      </c>
    </row>
    <row r="148" spans="1:12">
      <c r="A148" s="287" t="s">
        <v>1307</v>
      </c>
      <c r="B148" s="312"/>
    </row>
    <row r="149" spans="1:12">
      <c r="A149" s="309" t="s">
        <v>2131</v>
      </c>
      <c r="B149" s="310"/>
    </row>
    <row r="150" spans="1:12">
      <c r="A150" s="309" t="s">
        <v>2132</v>
      </c>
      <c r="B150" s="310"/>
    </row>
    <row r="151" spans="1:12">
      <c r="A151" s="309" t="s">
        <v>2133</v>
      </c>
      <c r="B151" s="310"/>
    </row>
    <row r="152" spans="1:12">
      <c r="A152" s="309" t="s">
        <v>2134</v>
      </c>
      <c r="B152" s="310"/>
    </row>
    <row r="153" spans="1:12">
      <c r="A153" s="277" t="s">
        <v>2135</v>
      </c>
      <c r="B153" s="261"/>
    </row>
    <row r="155" spans="1:12">
      <c r="A155" s="311" t="s">
        <v>553</v>
      </c>
    </row>
    <row r="156" spans="1:12" s="295" customFormat="1" ht="30.75" customHeight="1">
      <c r="A156" s="1911" t="s">
        <v>568</v>
      </c>
      <c r="B156" s="1907">
        <v>2010</v>
      </c>
      <c r="C156" s="1907">
        <v>2011</v>
      </c>
      <c r="D156" s="1907">
        <v>2012</v>
      </c>
      <c r="E156" s="1907">
        <v>2013</v>
      </c>
      <c r="F156" s="1907">
        <v>2014</v>
      </c>
      <c r="G156" s="1907">
        <v>2015</v>
      </c>
      <c r="H156" s="1907">
        <v>2016</v>
      </c>
      <c r="I156" s="1907">
        <v>2017</v>
      </c>
      <c r="J156" s="1907">
        <v>2018</v>
      </c>
      <c r="K156" s="1907">
        <v>2019</v>
      </c>
      <c r="L156" s="1907">
        <v>2020</v>
      </c>
    </row>
    <row r="157" spans="1:12" s="295" customFormat="1" ht="30.75" customHeight="1">
      <c r="A157" s="1911" t="s">
        <v>557</v>
      </c>
      <c r="B157" s="1907"/>
      <c r="C157" s="1907"/>
      <c r="D157" s="1907"/>
      <c r="E157" s="1907"/>
      <c r="F157" s="1907"/>
      <c r="G157" s="1907"/>
      <c r="H157" s="1907"/>
      <c r="I157" s="1907"/>
      <c r="J157" s="1907"/>
      <c r="K157" s="1907"/>
      <c r="L157" s="1907"/>
    </row>
    <row r="158" spans="1:12">
      <c r="A158" s="296" t="s">
        <v>558</v>
      </c>
      <c r="B158" s="298"/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</row>
    <row r="159" spans="1:12">
      <c r="A159" s="299" t="s">
        <v>559</v>
      </c>
      <c r="B159" s="301">
        <v>424663</v>
      </c>
      <c r="C159" s="301">
        <v>431243</v>
      </c>
      <c r="D159" s="301">
        <v>437826</v>
      </c>
      <c r="E159" s="301">
        <v>444398</v>
      </c>
      <c r="F159" s="301">
        <v>450921</v>
      </c>
      <c r="G159" s="301">
        <v>457404</v>
      </c>
      <c r="H159" s="301">
        <v>463819</v>
      </c>
      <c r="I159" s="301">
        <v>470167</v>
      </c>
      <c r="J159" s="301">
        <v>476428</v>
      </c>
      <c r="K159" s="301">
        <v>482615</v>
      </c>
      <c r="L159" s="301">
        <v>488716</v>
      </c>
    </row>
    <row r="160" spans="1:12">
      <c r="A160" s="299" t="s">
        <v>7</v>
      </c>
      <c r="B160" s="301">
        <v>206274</v>
      </c>
      <c r="C160" s="301">
        <v>209506</v>
      </c>
      <c r="D160" s="301">
        <v>212737</v>
      </c>
      <c r="E160" s="301">
        <v>215960</v>
      </c>
      <c r="F160" s="301">
        <v>219159</v>
      </c>
      <c r="G160" s="301">
        <v>222342</v>
      </c>
      <c r="H160" s="301">
        <v>225486</v>
      </c>
      <c r="I160" s="301">
        <v>228598</v>
      </c>
      <c r="J160" s="301">
        <v>231669</v>
      </c>
      <c r="K160" s="301">
        <v>234707</v>
      </c>
      <c r="L160" s="301">
        <v>237706</v>
      </c>
    </row>
    <row r="161" spans="1:12">
      <c r="A161" s="302" t="s">
        <v>8</v>
      </c>
      <c r="B161" s="301">
        <v>218389</v>
      </c>
      <c r="C161" s="301">
        <v>221737</v>
      </c>
      <c r="D161" s="301">
        <v>225089</v>
      </c>
      <c r="E161" s="301">
        <v>228438</v>
      </c>
      <c r="F161" s="301">
        <v>231762</v>
      </c>
      <c r="G161" s="301">
        <v>235062</v>
      </c>
      <c r="H161" s="301">
        <v>238333</v>
      </c>
      <c r="I161" s="301">
        <v>241569</v>
      </c>
      <c r="J161" s="301">
        <v>244759</v>
      </c>
      <c r="K161" s="301">
        <v>247908</v>
      </c>
      <c r="L161" s="301">
        <v>251010</v>
      </c>
    </row>
    <row r="162" spans="1:12">
      <c r="A162" s="296" t="s">
        <v>560</v>
      </c>
      <c r="B162" s="305"/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</row>
    <row r="163" spans="1:12">
      <c r="A163" s="302" t="s">
        <v>561</v>
      </c>
      <c r="B163" s="913">
        <v>0.3522275310069396</v>
      </c>
      <c r="C163" s="913">
        <v>0.34985147585004278</v>
      </c>
      <c r="D163" s="913">
        <v>0.34717444829681199</v>
      </c>
      <c r="E163" s="913">
        <v>0.34425447459259495</v>
      </c>
      <c r="F163" s="913">
        <v>0.34109744278931342</v>
      </c>
      <c r="G163" s="913">
        <v>0.33770146303923881</v>
      </c>
      <c r="H163" s="913">
        <v>0.33408721936789998</v>
      </c>
      <c r="I163" s="913">
        <v>0.3302741366365568</v>
      </c>
      <c r="J163" s="913">
        <v>0.32632213052129599</v>
      </c>
      <c r="K163" s="913">
        <v>0.3222547993742424</v>
      </c>
      <c r="L163" s="913">
        <v>0.31807839317722358</v>
      </c>
    </row>
    <row r="164" spans="1:12">
      <c r="A164" s="302" t="s">
        <v>562</v>
      </c>
      <c r="B164" s="913">
        <v>0.57090210355034465</v>
      </c>
      <c r="C164" s="913">
        <v>0.57370670364504472</v>
      </c>
      <c r="D164" s="913">
        <v>0.57658293477317468</v>
      </c>
      <c r="E164" s="913">
        <v>0.57951430924531611</v>
      </c>
      <c r="F164" s="913">
        <v>0.58254771900177638</v>
      </c>
      <c r="G164" s="913">
        <v>0.58571416078565119</v>
      </c>
      <c r="H164" s="913">
        <v>0.58898406490462873</v>
      </c>
      <c r="I164" s="913">
        <v>0.5923554822010052</v>
      </c>
      <c r="J164" s="913">
        <v>0.59577942522269889</v>
      </c>
      <c r="K164" s="913">
        <v>0.59922712721320304</v>
      </c>
      <c r="L164" s="913">
        <v>0.60270586598351594</v>
      </c>
    </row>
    <row r="165" spans="1:12">
      <c r="A165" s="302" t="s">
        <v>563</v>
      </c>
      <c r="B165" s="913">
        <v>7.6870365442715749E-2</v>
      </c>
      <c r="C165" s="913">
        <v>7.644182050491255E-2</v>
      </c>
      <c r="D165" s="913">
        <v>7.6242616930013288E-2</v>
      </c>
      <c r="E165" s="913">
        <v>7.6231216162088944E-2</v>
      </c>
      <c r="F165" s="913">
        <v>7.6354838208910203E-2</v>
      </c>
      <c r="G165" s="913">
        <v>7.6584376175109964E-2</v>
      </c>
      <c r="H165" s="913">
        <v>7.6928715727471272E-2</v>
      </c>
      <c r="I165" s="913">
        <v>7.7370381162438023E-2</v>
      </c>
      <c r="J165" s="913">
        <v>7.7898444256005103E-2</v>
      </c>
      <c r="K165" s="913">
        <v>7.8518073412554526E-2</v>
      </c>
      <c r="L165" s="913">
        <v>7.9215740839260432E-2</v>
      </c>
    </row>
    <row r="166" spans="1:12">
      <c r="A166" s="270"/>
      <c r="B166" s="913"/>
      <c r="C166" s="914"/>
      <c r="D166" s="914"/>
      <c r="E166" s="914"/>
      <c r="F166" s="914"/>
      <c r="G166" s="914"/>
      <c r="H166" s="914"/>
      <c r="I166" s="914"/>
      <c r="J166" s="914"/>
      <c r="K166" s="914"/>
      <c r="L166" s="914"/>
    </row>
    <row r="167" spans="1:12">
      <c r="A167" s="296" t="s">
        <v>1745</v>
      </c>
      <c r="B167" s="913">
        <v>0.75161379469644163</v>
      </c>
      <c r="C167" s="915">
        <v>0.74305092418565355</v>
      </c>
      <c r="D167" s="915">
        <v>0.73435587439540806</v>
      </c>
      <c r="E167" s="915">
        <v>0.7255829304754694</v>
      </c>
      <c r="F167" s="915">
        <v>0.71659757197839224</v>
      </c>
      <c r="G167" s="915">
        <v>0.70731743732923247</v>
      </c>
      <c r="H167" s="915">
        <v>0.69783880343507254</v>
      </c>
      <c r="I167" s="915">
        <v>0.68817547916382416</v>
      </c>
      <c r="J167" s="915">
        <v>0.67847353846804248</v>
      </c>
      <c r="K167" s="915">
        <v>0.66881630451320206</v>
      </c>
      <c r="L167" s="915">
        <v>0.65918411689616774</v>
      </c>
    </row>
    <row r="168" spans="1:12">
      <c r="A168" s="270"/>
      <c r="B168" s="913"/>
      <c r="C168" s="914"/>
      <c r="D168" s="914"/>
      <c r="E168" s="914"/>
      <c r="F168" s="914"/>
      <c r="G168" s="914"/>
      <c r="H168" s="914"/>
      <c r="I168" s="914"/>
      <c r="J168" s="914"/>
      <c r="K168" s="914"/>
      <c r="L168" s="914"/>
    </row>
    <row r="169" spans="1:12">
      <c r="A169" s="296" t="s">
        <v>564</v>
      </c>
      <c r="B169" s="917">
        <v>21.788064427312776</v>
      </c>
      <c r="C169" s="917">
        <v>21.914716623833357</v>
      </c>
      <c r="D169" s="917">
        <v>22.063876350704419</v>
      </c>
      <c r="E169" s="917">
        <v>22.233261629470288</v>
      </c>
      <c r="F169" s="917">
        <v>22.419254658385093</v>
      </c>
      <c r="G169" s="917">
        <v>22.619171320950773</v>
      </c>
      <c r="H169" s="917">
        <v>22.832801327885598</v>
      </c>
      <c r="I169" s="917">
        <v>23.060451612903226</v>
      </c>
      <c r="J169" s="917">
        <v>23.303818343270329</v>
      </c>
      <c r="K169" s="917">
        <v>23.55792035950568</v>
      </c>
      <c r="L169" s="917">
        <v>23.820831283817018</v>
      </c>
    </row>
    <row r="170" spans="1:12">
      <c r="A170" s="270"/>
      <c r="B170" s="913"/>
      <c r="C170" s="918"/>
      <c r="D170" s="918"/>
      <c r="E170" s="918"/>
      <c r="F170" s="918"/>
      <c r="G170" s="918"/>
      <c r="H170" s="918"/>
      <c r="I170" s="918"/>
      <c r="J170" s="918"/>
      <c r="K170" s="918"/>
      <c r="L170" s="918"/>
    </row>
    <row r="171" spans="1:12">
      <c r="A171" s="296" t="s">
        <v>1746</v>
      </c>
      <c r="B171" s="913">
        <v>0.94452559423780502</v>
      </c>
      <c r="C171" s="915">
        <v>0.9448400582672265</v>
      </c>
      <c r="D171" s="915">
        <v>0.94512392875706941</v>
      </c>
      <c r="E171" s="915">
        <v>0.9453768637442107</v>
      </c>
      <c r="F171" s="915">
        <v>0.94562093872161956</v>
      </c>
      <c r="G171" s="915">
        <v>0.9458866171478163</v>
      </c>
      <c r="H171" s="915">
        <v>0.94609642810689243</v>
      </c>
      <c r="I171" s="915">
        <v>0.94630519644490807</v>
      </c>
      <c r="J171" s="915">
        <v>0.94651882055409609</v>
      </c>
      <c r="K171" s="915">
        <v>0.94675040740920013</v>
      </c>
      <c r="L171" s="915">
        <v>0.94699812756463886</v>
      </c>
    </row>
    <row r="172" spans="1:12">
      <c r="A172" s="270"/>
      <c r="B172" s="913"/>
      <c r="C172" s="914"/>
      <c r="D172" s="914"/>
      <c r="E172" s="914"/>
      <c r="F172" s="914"/>
      <c r="G172" s="914"/>
      <c r="H172" s="914"/>
      <c r="I172" s="914"/>
      <c r="J172" s="914"/>
      <c r="K172" s="914"/>
      <c r="L172" s="914"/>
    </row>
    <row r="173" spans="1:12">
      <c r="A173" s="296" t="s">
        <v>1747</v>
      </c>
      <c r="B173" s="913">
        <v>0.21824065036302129</v>
      </c>
      <c r="C173" s="915">
        <v>0.21849792206587085</v>
      </c>
      <c r="D173" s="915">
        <v>0.21960895251378271</v>
      </c>
      <c r="E173" s="915">
        <v>0.22143856300576523</v>
      </c>
      <c r="F173" s="915">
        <v>0.22385051492770208</v>
      </c>
      <c r="G173" s="915">
        <v>0.22678129814975465</v>
      </c>
      <c r="H173" s="915">
        <v>0.23026536565218514</v>
      </c>
      <c r="I173" s="915">
        <v>0.23426109579866566</v>
      </c>
      <c r="J173" s="915">
        <v>0.23871640005403005</v>
      </c>
      <c r="K173" s="915">
        <v>0.24365214595724161</v>
      </c>
      <c r="L173" s="915">
        <v>0.24904470890961725</v>
      </c>
    </row>
    <row r="174" spans="1:12">
      <c r="A174" s="270"/>
      <c r="B174" s="913"/>
      <c r="C174" s="914"/>
      <c r="D174" s="914"/>
      <c r="E174" s="914"/>
      <c r="F174" s="914"/>
      <c r="G174" s="914"/>
      <c r="H174" s="914"/>
      <c r="I174" s="914"/>
      <c r="J174" s="914"/>
      <c r="K174" s="914"/>
      <c r="L174" s="914"/>
    </row>
    <row r="175" spans="1:12">
      <c r="A175" s="296" t="s">
        <v>1748</v>
      </c>
      <c r="B175" s="913">
        <v>0.50413498098859311</v>
      </c>
      <c r="C175" s="915">
        <v>0.49706052518616672</v>
      </c>
      <c r="D175" s="915">
        <v>0.48876548640129025</v>
      </c>
      <c r="E175" s="915">
        <v>0.47943109190746241</v>
      </c>
      <c r="F175" s="915">
        <v>0.46956683266844168</v>
      </c>
      <c r="G175" s="915">
        <v>0.4596364015754193</v>
      </c>
      <c r="H175" s="915">
        <v>0.4499098128723959</v>
      </c>
      <c r="I175" s="915">
        <v>0.44050581825519608</v>
      </c>
      <c r="J175" s="915">
        <v>0.43144570837642193</v>
      </c>
      <c r="K175" s="915">
        <v>0.4227135760241062</v>
      </c>
      <c r="L175" s="915">
        <v>0.41436007667690627</v>
      </c>
    </row>
    <row r="176" spans="1:12">
      <c r="A176" s="270"/>
      <c r="B176" s="913"/>
      <c r="C176" s="914"/>
      <c r="D176" s="914"/>
      <c r="E176" s="914"/>
      <c r="F176" s="914"/>
      <c r="G176" s="914"/>
      <c r="H176" s="914"/>
      <c r="I176" s="914"/>
      <c r="J176" s="914"/>
      <c r="K176" s="914"/>
      <c r="L176" s="914"/>
    </row>
    <row r="177" spans="1:12">
      <c r="A177" s="296" t="s">
        <v>1749</v>
      </c>
      <c r="B177" s="915">
        <v>0.48170924359743394</v>
      </c>
      <c r="C177" s="915">
        <v>0.48328425116241314</v>
      </c>
      <c r="D177" s="915">
        <v>0.48482155947203104</v>
      </c>
      <c r="E177" s="915">
        <v>0.48630262915977202</v>
      </c>
      <c r="F177" s="915">
        <v>0.48778919753885452</v>
      </c>
      <c r="G177" s="915">
        <v>0.4893049493325165</v>
      </c>
      <c r="H177" s="915">
        <v>0.49082166548484685</v>
      </c>
      <c r="I177" s="915">
        <v>0.49234794199586868</v>
      </c>
      <c r="J177" s="915">
        <v>0.49385313716758117</v>
      </c>
      <c r="K177" s="915">
        <v>0.49530470981170432</v>
      </c>
      <c r="L177" s="915">
        <v>0.49670929445042028</v>
      </c>
    </row>
    <row r="178" spans="1:12">
      <c r="A178" s="287" t="s">
        <v>1307</v>
      </c>
      <c r="B178" s="312"/>
    </row>
    <row r="179" spans="1:12">
      <c r="A179" s="309" t="s">
        <v>2131</v>
      </c>
      <c r="B179" s="310"/>
    </row>
    <row r="180" spans="1:12">
      <c r="A180" s="309" t="s">
        <v>2132</v>
      </c>
      <c r="B180" s="310"/>
    </row>
    <row r="181" spans="1:12">
      <c r="A181" s="309" t="s">
        <v>2133</v>
      </c>
      <c r="B181" s="310"/>
    </row>
    <row r="182" spans="1:12">
      <c r="A182" s="309" t="s">
        <v>2134</v>
      </c>
      <c r="B182" s="310"/>
    </row>
    <row r="183" spans="1:12">
      <c r="A183" s="277" t="s">
        <v>2135</v>
      </c>
      <c r="B183" s="261"/>
    </row>
    <row r="185" spans="1:12">
      <c r="A185" s="311" t="s">
        <v>553</v>
      </c>
    </row>
    <row r="186" spans="1:12" s="295" customFormat="1" ht="25.5" customHeight="1">
      <c r="A186" s="1911" t="s">
        <v>569</v>
      </c>
      <c r="B186" s="1907">
        <v>2010</v>
      </c>
      <c r="C186" s="1907">
        <v>2011</v>
      </c>
      <c r="D186" s="1907">
        <v>2012</v>
      </c>
      <c r="E186" s="1907">
        <v>2013</v>
      </c>
      <c r="F186" s="1907">
        <v>2014</v>
      </c>
      <c r="G186" s="1907">
        <v>2015</v>
      </c>
      <c r="H186" s="1907">
        <v>2016</v>
      </c>
      <c r="I186" s="1907">
        <v>2017</v>
      </c>
      <c r="J186" s="1907">
        <v>2018</v>
      </c>
      <c r="K186" s="1907">
        <v>2019</v>
      </c>
      <c r="L186" s="1907">
        <v>2020</v>
      </c>
    </row>
    <row r="187" spans="1:12" s="295" customFormat="1" ht="25.5" customHeight="1">
      <c r="A187" s="1911" t="s">
        <v>557</v>
      </c>
      <c r="B187" s="1907"/>
      <c r="C187" s="1907"/>
      <c r="D187" s="1907"/>
      <c r="E187" s="1907"/>
      <c r="F187" s="1907"/>
      <c r="G187" s="1907"/>
      <c r="H187" s="1907"/>
      <c r="I187" s="1907"/>
      <c r="J187" s="1907"/>
      <c r="K187" s="1907"/>
      <c r="L187" s="1907"/>
    </row>
    <row r="188" spans="1:12">
      <c r="A188" s="296" t="s">
        <v>558</v>
      </c>
      <c r="B188" s="298"/>
      <c r="C188" s="298"/>
      <c r="D188" s="298"/>
      <c r="E188" s="298"/>
      <c r="F188" s="298"/>
      <c r="G188" s="298"/>
      <c r="H188" s="298"/>
      <c r="I188" s="298"/>
      <c r="J188" s="298"/>
      <c r="K188" s="298"/>
      <c r="L188" s="298"/>
    </row>
    <row r="189" spans="1:12">
      <c r="A189" s="299" t="s">
        <v>559</v>
      </c>
      <c r="B189" s="301">
        <v>476255</v>
      </c>
      <c r="C189" s="301">
        <v>481498</v>
      </c>
      <c r="D189" s="301">
        <v>486680</v>
      </c>
      <c r="E189" s="301">
        <v>491753</v>
      </c>
      <c r="F189" s="301">
        <v>496735</v>
      </c>
      <c r="G189" s="301">
        <v>501584</v>
      </c>
      <c r="H189" s="301">
        <v>506325</v>
      </c>
      <c r="I189" s="301">
        <v>510935</v>
      </c>
      <c r="J189" s="301">
        <v>515417</v>
      </c>
      <c r="K189" s="301">
        <v>519777</v>
      </c>
      <c r="L189" s="301">
        <v>524004</v>
      </c>
    </row>
    <row r="190" spans="1:12">
      <c r="A190" s="299" t="s">
        <v>7</v>
      </c>
      <c r="B190" s="301">
        <v>227759</v>
      </c>
      <c r="C190" s="301">
        <v>230273</v>
      </c>
      <c r="D190" s="301">
        <v>232765</v>
      </c>
      <c r="E190" s="301">
        <v>235212</v>
      </c>
      <c r="F190" s="301">
        <v>237615</v>
      </c>
      <c r="G190" s="301">
        <v>239956</v>
      </c>
      <c r="H190" s="301">
        <v>242250</v>
      </c>
      <c r="I190" s="301">
        <v>244478</v>
      </c>
      <c r="J190" s="301">
        <v>246644</v>
      </c>
      <c r="K190" s="301">
        <v>248755</v>
      </c>
      <c r="L190" s="301">
        <v>250803</v>
      </c>
    </row>
    <row r="191" spans="1:12">
      <c r="A191" s="302" t="s">
        <v>8</v>
      </c>
      <c r="B191" s="301">
        <v>248496</v>
      </c>
      <c r="C191" s="301">
        <v>251225</v>
      </c>
      <c r="D191" s="301">
        <v>253915</v>
      </c>
      <c r="E191" s="301">
        <v>256541</v>
      </c>
      <c r="F191" s="301">
        <v>259120</v>
      </c>
      <c r="G191" s="301">
        <v>261628</v>
      </c>
      <c r="H191" s="301">
        <v>264075</v>
      </c>
      <c r="I191" s="301">
        <v>266457</v>
      </c>
      <c r="J191" s="301">
        <v>268773</v>
      </c>
      <c r="K191" s="301">
        <v>271022</v>
      </c>
      <c r="L191" s="301">
        <v>273201</v>
      </c>
    </row>
    <row r="192" spans="1:12">
      <c r="A192" s="296" t="s">
        <v>560</v>
      </c>
      <c r="B192" s="305"/>
      <c r="C192" s="304"/>
      <c r="D192" s="304"/>
      <c r="E192" s="304"/>
      <c r="F192" s="304"/>
      <c r="G192" s="304"/>
      <c r="H192" s="304"/>
      <c r="I192" s="304"/>
      <c r="J192" s="304"/>
      <c r="K192" s="304"/>
      <c r="L192" s="304"/>
    </row>
    <row r="193" spans="1:12">
      <c r="A193" s="302" t="s">
        <v>561</v>
      </c>
      <c r="B193" s="913">
        <v>0.33301697619972492</v>
      </c>
      <c r="C193" s="913">
        <v>0.32984768368715967</v>
      </c>
      <c r="D193" s="913">
        <v>0.3263725651352018</v>
      </c>
      <c r="E193" s="913">
        <v>0.32267418805782577</v>
      </c>
      <c r="F193" s="913">
        <v>0.31876755211531299</v>
      </c>
      <c r="G193" s="913">
        <v>0.31469504609397431</v>
      </c>
      <c r="H193" s="913">
        <v>0.310460672492964</v>
      </c>
      <c r="I193" s="913">
        <v>0.30608002974938103</v>
      </c>
      <c r="J193" s="913">
        <v>0.30159075079013692</v>
      </c>
      <c r="K193" s="913">
        <v>0.29700044442135765</v>
      </c>
      <c r="L193" s="913">
        <v>0.29233364630804343</v>
      </c>
    </row>
    <row r="194" spans="1:12">
      <c r="A194" s="302" t="s">
        <v>562</v>
      </c>
      <c r="B194" s="913">
        <v>0.57874038067841804</v>
      </c>
      <c r="C194" s="913">
        <v>0.58230356097013902</v>
      </c>
      <c r="D194" s="913">
        <v>0.58586545574093862</v>
      </c>
      <c r="E194" s="913">
        <v>0.58944022710588451</v>
      </c>
      <c r="F194" s="913">
        <v>0.59301438392704364</v>
      </c>
      <c r="G194" s="913">
        <v>0.59660395865896843</v>
      </c>
      <c r="H194" s="913">
        <v>0.6002014516367945</v>
      </c>
      <c r="I194" s="913">
        <v>0.60383023280847858</v>
      </c>
      <c r="J194" s="913">
        <v>0.60747123203153952</v>
      </c>
      <c r="K194" s="913">
        <v>0.61112746427794995</v>
      </c>
      <c r="L194" s="913">
        <v>0.61477774978816957</v>
      </c>
    </row>
    <row r="195" spans="1:12">
      <c r="A195" s="302" t="s">
        <v>563</v>
      </c>
      <c r="B195" s="913">
        <v>8.8242643121856992E-2</v>
      </c>
      <c r="C195" s="913">
        <v>8.7848755342701326E-2</v>
      </c>
      <c r="D195" s="913">
        <v>8.7761979123859621E-2</v>
      </c>
      <c r="E195" s="913">
        <v>8.7885584836289762E-2</v>
      </c>
      <c r="F195" s="913">
        <v>8.8218063957643408E-2</v>
      </c>
      <c r="G195" s="913">
        <v>8.8700995247057324E-2</v>
      </c>
      <c r="H195" s="913">
        <v>8.9337875870241445E-2</v>
      </c>
      <c r="I195" s="913">
        <v>9.0089737442140383E-2</v>
      </c>
      <c r="J195" s="913">
        <v>9.0938017178323574E-2</v>
      </c>
      <c r="K195" s="913">
        <v>9.1872091300692418E-2</v>
      </c>
      <c r="L195" s="913">
        <v>9.288860390378699E-2</v>
      </c>
    </row>
    <row r="196" spans="1:12">
      <c r="A196" s="270"/>
      <c r="B196" s="913"/>
      <c r="C196" s="914"/>
      <c r="D196" s="914"/>
      <c r="E196" s="914"/>
      <c r="F196" s="914"/>
      <c r="G196" s="914"/>
      <c r="H196" s="914"/>
      <c r="I196" s="914"/>
      <c r="J196" s="914"/>
      <c r="K196" s="914"/>
      <c r="L196" s="914"/>
    </row>
    <row r="197" spans="1:12">
      <c r="A197" s="296" t="s">
        <v>1745</v>
      </c>
      <c r="B197" s="913">
        <v>0.72789049008083362</v>
      </c>
      <c r="C197" s="915">
        <v>0.7173173358822732</v>
      </c>
      <c r="D197" s="915">
        <v>0.70687653658519478</v>
      </c>
      <c r="E197" s="915">
        <v>0.6965248620881187</v>
      </c>
      <c r="F197" s="915">
        <v>0.68629973758448726</v>
      </c>
      <c r="G197" s="915">
        <v>0.67615381273663566</v>
      </c>
      <c r="H197" s="915">
        <v>0.66610726660677799</v>
      </c>
      <c r="I197" s="915">
        <v>0.65609462008699659</v>
      </c>
      <c r="J197" s="915">
        <v>0.64616848876241217</v>
      </c>
      <c r="K197" s="915">
        <v>0.63631984889028803</v>
      </c>
      <c r="L197" s="915">
        <v>0.62660408634594256</v>
      </c>
    </row>
    <row r="198" spans="1:12">
      <c r="A198" s="270"/>
      <c r="B198" s="913"/>
      <c r="C198" s="914"/>
      <c r="D198" s="914"/>
      <c r="E198" s="914"/>
      <c r="F198" s="914"/>
      <c r="G198" s="914"/>
      <c r="H198" s="914"/>
      <c r="I198" s="914"/>
      <c r="J198" s="914"/>
      <c r="K198" s="914"/>
      <c r="L198" s="914"/>
    </row>
    <row r="199" spans="1:12">
      <c r="A199" s="296" t="s">
        <v>564</v>
      </c>
      <c r="B199" s="917">
        <v>22.855389070763032</v>
      </c>
      <c r="C199" s="917">
        <v>22.999260446197461</v>
      </c>
      <c r="D199" s="917">
        <v>23.178116412690482</v>
      </c>
      <c r="E199" s="917">
        <v>23.380477356181149</v>
      </c>
      <c r="F199" s="917">
        <v>23.605079860694129</v>
      </c>
      <c r="G199" s="917">
        <v>23.847397615956567</v>
      </c>
      <c r="H199" s="917">
        <v>24.1093768687956</v>
      </c>
      <c r="I199" s="917">
        <v>24.389863433011538</v>
      </c>
      <c r="J199" s="917">
        <v>24.681855119572788</v>
      </c>
      <c r="K199" s="917">
        <v>24.984355300859598</v>
      </c>
      <c r="L199" s="917">
        <v>25.303252032520327</v>
      </c>
    </row>
    <row r="200" spans="1:12">
      <c r="A200" s="270"/>
      <c r="B200" s="913"/>
      <c r="C200" s="918"/>
      <c r="D200" s="918"/>
      <c r="E200" s="918"/>
      <c r="F200" s="918"/>
      <c r="G200" s="918"/>
      <c r="H200" s="918"/>
      <c r="I200" s="918"/>
      <c r="J200" s="918"/>
      <c r="K200" s="918"/>
      <c r="L200" s="918"/>
    </row>
    <row r="201" spans="1:12">
      <c r="A201" s="296" t="s">
        <v>1746</v>
      </c>
      <c r="B201" s="913">
        <v>0.91654996458695515</v>
      </c>
      <c r="C201" s="915">
        <v>0.91660065678176939</v>
      </c>
      <c r="D201" s="915">
        <v>0.91670440895575289</v>
      </c>
      <c r="E201" s="915">
        <v>0.91685929344627171</v>
      </c>
      <c r="F201" s="915">
        <v>0.91700756406298245</v>
      </c>
      <c r="G201" s="915">
        <v>0.9171648294525051</v>
      </c>
      <c r="H201" s="915">
        <v>0.91735302470888958</v>
      </c>
      <c r="I201" s="915">
        <v>0.91751389530017979</v>
      </c>
      <c r="J201" s="915">
        <v>0.91766658109259491</v>
      </c>
      <c r="K201" s="915">
        <v>0.91784061810480333</v>
      </c>
      <c r="L201" s="915">
        <v>0.91801640550364016</v>
      </c>
    </row>
    <row r="202" spans="1:12">
      <c r="A202" s="270"/>
      <c r="B202" s="913"/>
      <c r="C202" s="914"/>
      <c r="D202" s="914"/>
      <c r="E202" s="914"/>
      <c r="F202" s="914"/>
      <c r="G202" s="914"/>
      <c r="H202" s="914"/>
      <c r="I202" s="914"/>
      <c r="J202" s="914"/>
      <c r="K202" s="914"/>
      <c r="L202" s="914"/>
    </row>
    <row r="203" spans="1:12">
      <c r="A203" s="296" t="s">
        <v>1747</v>
      </c>
      <c r="B203" s="913">
        <v>0.26497941374896755</v>
      </c>
      <c r="C203" s="915">
        <v>0.26633127860925193</v>
      </c>
      <c r="D203" s="915">
        <v>0.26890121443726039</v>
      </c>
      <c r="E203" s="915">
        <v>0.27236633139227107</v>
      </c>
      <c r="F203" s="915">
        <v>0.27674731437449079</v>
      </c>
      <c r="G203" s="915">
        <v>0.28186333514944945</v>
      </c>
      <c r="H203" s="915">
        <v>0.28775907477384632</v>
      </c>
      <c r="I203" s="915">
        <v>0.29433392801191915</v>
      </c>
      <c r="J203" s="915">
        <v>0.30152787159445466</v>
      </c>
      <c r="K203" s="915">
        <v>0.3093331778667392</v>
      </c>
      <c r="L203" s="915">
        <v>0.31774858993106331</v>
      </c>
    </row>
    <row r="204" spans="1:12">
      <c r="A204" s="270"/>
      <c r="B204" s="913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</row>
    <row r="205" spans="1:12">
      <c r="A205" s="296" t="s">
        <v>1748</v>
      </c>
      <c r="B205" s="913">
        <v>0.45742414839910772</v>
      </c>
      <c r="C205" s="915">
        <v>0.44877871546299813</v>
      </c>
      <c r="D205" s="915">
        <v>0.4391386757994582</v>
      </c>
      <c r="E205" s="915">
        <v>0.42870430508447394</v>
      </c>
      <c r="F205" s="915">
        <v>0.41794963033250304</v>
      </c>
      <c r="G205" s="915">
        <v>0.40731321043228608</v>
      </c>
      <c r="H205" s="915">
        <v>0.39710763212407302</v>
      </c>
      <c r="I205" s="915">
        <v>0.38747157989187053</v>
      </c>
      <c r="J205" s="915">
        <v>0.37836254234869027</v>
      </c>
      <c r="K205" s="915">
        <v>0.36977534929991535</v>
      </c>
      <c r="L205" s="915">
        <v>0.36167979387951349</v>
      </c>
    </row>
    <row r="206" spans="1:12">
      <c r="A206" s="270"/>
      <c r="B206" s="913"/>
      <c r="C206" s="914"/>
      <c r="D206" s="914"/>
      <c r="E206" s="914"/>
      <c r="F206" s="914"/>
      <c r="G206" s="914"/>
      <c r="H206" s="914"/>
      <c r="I206" s="914"/>
      <c r="J206" s="914"/>
      <c r="K206" s="914"/>
      <c r="L206" s="914"/>
    </row>
    <row r="207" spans="1:12">
      <c r="A207" s="296" t="s">
        <v>1749</v>
      </c>
      <c r="B207" s="915">
        <v>0.47987090335458116</v>
      </c>
      <c r="C207" s="915">
        <v>0.48204597472385313</v>
      </c>
      <c r="D207" s="915">
        <v>0.4841265777917807</v>
      </c>
      <c r="E207" s="915">
        <v>0.486132820874636</v>
      </c>
      <c r="F207" s="915">
        <v>0.48805572707625811</v>
      </c>
      <c r="G207" s="915">
        <v>0.48992844802544072</v>
      </c>
      <c r="H207" s="915">
        <v>0.49175044968285525</v>
      </c>
      <c r="I207" s="915">
        <v>0.49354680117242183</v>
      </c>
      <c r="J207" s="915">
        <v>0.49529156574507111</v>
      </c>
      <c r="K207" s="915">
        <v>0.49700024352266603</v>
      </c>
      <c r="L207" s="915">
        <v>0.49864751593149365</v>
      </c>
    </row>
    <row r="208" spans="1:12">
      <c r="A208" s="287" t="s">
        <v>1307</v>
      </c>
      <c r="B208" s="312"/>
    </row>
    <row r="209" spans="1:12">
      <c r="A209" s="309" t="s">
        <v>2131</v>
      </c>
      <c r="B209" s="310"/>
    </row>
    <row r="210" spans="1:12">
      <c r="A210" s="309" t="s">
        <v>2132</v>
      </c>
      <c r="B210" s="310"/>
    </row>
    <row r="211" spans="1:12">
      <c r="A211" s="309" t="s">
        <v>2133</v>
      </c>
      <c r="B211" s="310"/>
    </row>
    <row r="212" spans="1:12">
      <c r="A212" s="309" t="s">
        <v>2134</v>
      </c>
      <c r="B212" s="310"/>
    </row>
    <row r="213" spans="1:12">
      <c r="A213" s="277" t="s">
        <v>2135</v>
      </c>
      <c r="B213" s="261"/>
    </row>
    <row r="215" spans="1:12">
      <c r="A215" s="311" t="s">
        <v>553</v>
      </c>
    </row>
    <row r="216" spans="1:12" s="295" customFormat="1" ht="27" customHeight="1">
      <c r="A216" s="1911" t="s">
        <v>570</v>
      </c>
      <c r="B216" s="1907">
        <v>2010</v>
      </c>
      <c r="C216" s="1907">
        <v>2011</v>
      </c>
      <c r="D216" s="1907">
        <v>2012</v>
      </c>
      <c r="E216" s="1907">
        <v>2013</v>
      </c>
      <c r="F216" s="1907">
        <v>2014</v>
      </c>
      <c r="G216" s="1907">
        <v>2015</v>
      </c>
      <c r="H216" s="1907">
        <v>2016</v>
      </c>
      <c r="I216" s="1907">
        <v>2017</v>
      </c>
      <c r="J216" s="1907">
        <v>2018</v>
      </c>
      <c r="K216" s="1907">
        <v>2019</v>
      </c>
      <c r="L216" s="1907">
        <v>2020</v>
      </c>
    </row>
    <row r="217" spans="1:12" s="295" customFormat="1" ht="27" customHeight="1">
      <c r="A217" s="1911" t="s">
        <v>557</v>
      </c>
      <c r="B217" s="1907"/>
      <c r="C217" s="1907"/>
      <c r="D217" s="1907"/>
      <c r="E217" s="1907"/>
      <c r="F217" s="1907"/>
      <c r="G217" s="1907"/>
      <c r="H217" s="1907"/>
      <c r="I217" s="1907"/>
      <c r="J217" s="1907"/>
      <c r="K217" s="1907"/>
      <c r="L217" s="1907"/>
    </row>
    <row r="218" spans="1:12">
      <c r="A218" s="296" t="s">
        <v>558</v>
      </c>
      <c r="B218" s="298"/>
      <c r="C218" s="298"/>
      <c r="D218" s="298"/>
      <c r="E218" s="298"/>
      <c r="F218" s="298"/>
      <c r="G218" s="298"/>
      <c r="H218" s="298"/>
      <c r="I218" s="298"/>
      <c r="J218" s="298"/>
      <c r="K218" s="298"/>
      <c r="L218" s="298"/>
    </row>
    <row r="219" spans="1:12">
      <c r="A219" s="299" t="s">
        <v>559</v>
      </c>
      <c r="B219" s="301">
        <v>624860</v>
      </c>
      <c r="C219" s="301">
        <v>634481</v>
      </c>
      <c r="D219" s="301">
        <v>644000</v>
      </c>
      <c r="E219" s="301">
        <v>653400</v>
      </c>
      <c r="F219" s="301">
        <v>662671</v>
      </c>
      <c r="G219" s="301">
        <v>671817</v>
      </c>
      <c r="H219" s="301">
        <v>680845</v>
      </c>
      <c r="I219" s="301">
        <v>689760</v>
      </c>
      <c r="J219" s="301">
        <v>698545</v>
      </c>
      <c r="K219" s="301">
        <v>707204</v>
      </c>
      <c r="L219" s="301">
        <v>715751</v>
      </c>
    </row>
    <row r="220" spans="1:12">
      <c r="A220" s="299" t="s">
        <v>7</v>
      </c>
      <c r="B220" s="301">
        <v>316833</v>
      </c>
      <c r="C220" s="301">
        <v>321562</v>
      </c>
      <c r="D220" s="301">
        <v>326250</v>
      </c>
      <c r="E220" s="301">
        <v>330887</v>
      </c>
      <c r="F220" s="301">
        <v>335463</v>
      </c>
      <c r="G220" s="301">
        <v>339976</v>
      </c>
      <c r="H220" s="301">
        <v>344435</v>
      </c>
      <c r="I220" s="301">
        <v>348837</v>
      </c>
      <c r="J220" s="301">
        <v>353177</v>
      </c>
      <c r="K220" s="301">
        <v>357458</v>
      </c>
      <c r="L220" s="301">
        <v>361682</v>
      </c>
    </row>
    <row r="221" spans="1:12">
      <c r="A221" s="302" t="s">
        <v>8</v>
      </c>
      <c r="B221" s="301">
        <v>308027</v>
      </c>
      <c r="C221" s="301">
        <v>312919</v>
      </c>
      <c r="D221" s="301">
        <v>317750</v>
      </c>
      <c r="E221" s="301">
        <v>322513</v>
      </c>
      <c r="F221" s="301">
        <v>327208</v>
      </c>
      <c r="G221" s="301">
        <v>331841</v>
      </c>
      <c r="H221" s="301">
        <v>336410</v>
      </c>
      <c r="I221" s="301">
        <v>340923</v>
      </c>
      <c r="J221" s="301">
        <v>345368</v>
      </c>
      <c r="K221" s="301">
        <v>349746</v>
      </c>
      <c r="L221" s="301">
        <v>354069</v>
      </c>
    </row>
    <row r="222" spans="1:12">
      <c r="A222" s="296" t="s">
        <v>560</v>
      </c>
      <c r="B222" s="305"/>
      <c r="C222" s="304"/>
      <c r="D222" s="304"/>
      <c r="E222" s="304"/>
      <c r="F222" s="304"/>
      <c r="G222" s="304"/>
      <c r="H222" s="304"/>
      <c r="I222" s="304"/>
      <c r="J222" s="304"/>
      <c r="K222" s="304"/>
      <c r="L222" s="304"/>
    </row>
    <row r="223" spans="1:12">
      <c r="A223" s="302" t="s">
        <v>561</v>
      </c>
      <c r="B223" s="913">
        <v>0.31349262234740582</v>
      </c>
      <c r="C223" s="913">
        <v>0.31007863119620604</v>
      </c>
      <c r="D223" s="913">
        <v>0.30637422360248445</v>
      </c>
      <c r="E223" s="913">
        <v>0.30241812059993878</v>
      </c>
      <c r="F223" s="913">
        <v>0.29824603762651453</v>
      </c>
      <c r="G223" s="913">
        <v>0.29389253323449688</v>
      </c>
      <c r="H223" s="913">
        <v>0.28939332740932222</v>
      </c>
      <c r="I223" s="913">
        <v>0.28479181164463002</v>
      </c>
      <c r="J223" s="913">
        <v>0.28013800113092213</v>
      </c>
      <c r="K223" s="913">
        <v>0.27546789893722323</v>
      </c>
      <c r="L223" s="913">
        <v>0.27080087907666212</v>
      </c>
    </row>
    <row r="224" spans="1:12">
      <c r="A224" s="302" t="s">
        <v>562</v>
      </c>
      <c r="B224" s="913">
        <v>0.622526645968697</v>
      </c>
      <c r="C224" s="913">
        <v>0.62573820177436357</v>
      </c>
      <c r="D224" s="913">
        <v>0.62896739130434787</v>
      </c>
      <c r="E224" s="913">
        <v>0.63220691766146309</v>
      </c>
      <c r="F224" s="913">
        <v>0.63547220264656212</v>
      </c>
      <c r="G224" s="913">
        <v>0.63873793012085134</v>
      </c>
      <c r="H224" s="913">
        <v>0.64196256122906092</v>
      </c>
      <c r="I224" s="913">
        <v>0.64513163999072143</v>
      </c>
      <c r="J224" s="913">
        <v>0.64820018753265718</v>
      </c>
      <c r="K224" s="913">
        <v>0.65115299121611303</v>
      </c>
      <c r="L224" s="913">
        <v>0.65396066509163098</v>
      </c>
    </row>
    <row r="225" spans="1:12">
      <c r="A225" s="302" t="s">
        <v>563</v>
      </c>
      <c r="B225" s="913">
        <v>6.3980731683897188E-2</v>
      </c>
      <c r="C225" s="913">
        <v>6.418316702943036E-2</v>
      </c>
      <c r="D225" s="913">
        <v>6.4658385093167708E-2</v>
      </c>
      <c r="E225" s="913">
        <v>6.5374961738598109E-2</v>
      </c>
      <c r="F225" s="913">
        <v>6.6281759726923309E-2</v>
      </c>
      <c r="G225" s="913">
        <v>6.7369536644651742E-2</v>
      </c>
      <c r="H225" s="913">
        <v>6.8644111361616814E-2</v>
      </c>
      <c r="I225" s="913">
        <v>7.0076548364648578E-2</v>
      </c>
      <c r="J225" s="913">
        <v>7.1661811336420703E-2</v>
      </c>
      <c r="K225" s="913">
        <v>7.3379109846663765E-2</v>
      </c>
      <c r="L225" s="913">
        <v>7.5238455831706838E-2</v>
      </c>
    </row>
    <row r="226" spans="1:12">
      <c r="A226" s="270"/>
      <c r="B226" s="913"/>
      <c r="C226" s="914"/>
      <c r="D226" s="914"/>
      <c r="E226" s="914"/>
      <c r="F226" s="914"/>
      <c r="G226" s="914"/>
      <c r="H226" s="914"/>
      <c r="I226" s="914"/>
      <c r="J226" s="914"/>
      <c r="K226" s="914"/>
      <c r="L226" s="914"/>
    </row>
    <row r="227" spans="1:12">
      <c r="A227" s="296" t="s">
        <v>1745</v>
      </c>
      <c r="B227" s="913">
        <v>0.6063569430733794</v>
      </c>
      <c r="C227" s="915">
        <v>0.59811243290623373</v>
      </c>
      <c r="D227" s="915">
        <v>0.58990754342002938</v>
      </c>
      <c r="E227" s="915">
        <v>0.58176061043274496</v>
      </c>
      <c r="F227" s="915">
        <v>0.57363295488816435</v>
      </c>
      <c r="G227" s="915">
        <v>0.56558731342414037</v>
      </c>
      <c r="H227" s="915">
        <v>0.55772323869707163</v>
      </c>
      <c r="I227" s="915">
        <v>0.55007123819625781</v>
      </c>
      <c r="J227" s="915">
        <v>0.54273327782648739</v>
      </c>
      <c r="K227" s="915">
        <v>0.53573739733940218</v>
      </c>
      <c r="L227" s="915">
        <v>0.52914395831419458</v>
      </c>
    </row>
    <row r="228" spans="1:12">
      <c r="A228" s="270"/>
      <c r="B228" s="913"/>
      <c r="C228" s="914"/>
      <c r="D228" s="914"/>
      <c r="E228" s="914"/>
      <c r="F228" s="914"/>
      <c r="G228" s="914"/>
      <c r="H228" s="914"/>
      <c r="I228" s="914"/>
      <c r="J228" s="914"/>
      <c r="K228" s="914"/>
      <c r="L228" s="914"/>
    </row>
    <row r="229" spans="1:12">
      <c r="A229" s="296" t="s">
        <v>564</v>
      </c>
      <c r="B229" s="917">
        <v>24.247120921305182</v>
      </c>
      <c r="C229" s="917">
        <v>24.492888973167727</v>
      </c>
      <c r="D229" s="917">
        <v>24.753890868179262</v>
      </c>
      <c r="E229" s="917">
        <v>25.028574114108469</v>
      </c>
      <c r="F229" s="917">
        <v>25.31682938168294</v>
      </c>
      <c r="G229" s="917">
        <v>25.614121435142593</v>
      </c>
      <c r="H229" s="917">
        <v>25.919896288209607</v>
      </c>
      <c r="I229" s="917">
        <v>26.236012392928739</v>
      </c>
      <c r="J229" s="917">
        <v>26.55955167446885</v>
      </c>
      <c r="K229" s="917">
        <v>26.888088888888888</v>
      </c>
      <c r="L229" s="917">
        <v>27.224292830457212</v>
      </c>
    </row>
    <row r="230" spans="1:12">
      <c r="A230" s="270"/>
      <c r="B230" s="913"/>
      <c r="C230" s="918"/>
      <c r="D230" s="918"/>
      <c r="E230" s="918"/>
      <c r="F230" s="918"/>
      <c r="G230" s="918"/>
      <c r="H230" s="918"/>
      <c r="I230" s="918"/>
      <c r="J230" s="918"/>
      <c r="K230" s="918"/>
      <c r="L230" s="918"/>
    </row>
    <row r="231" spans="1:12">
      <c r="A231" s="296" t="s">
        <v>1746</v>
      </c>
      <c r="B231" s="913">
        <v>1.0285884029646752</v>
      </c>
      <c r="C231" s="915">
        <v>1.0276205663446452</v>
      </c>
      <c r="D231" s="915">
        <v>1.0267505900865461</v>
      </c>
      <c r="E231" s="915">
        <v>1.0259648448279604</v>
      </c>
      <c r="F231" s="915">
        <v>1.0252286007677074</v>
      </c>
      <c r="G231" s="915">
        <v>1.0245147525471536</v>
      </c>
      <c r="H231" s="915">
        <v>1.0238548200112958</v>
      </c>
      <c r="I231" s="915">
        <v>1.0232134528911221</v>
      </c>
      <c r="J231" s="915">
        <v>1.0226106645664914</v>
      </c>
      <c r="K231" s="915">
        <v>1.0220502879232358</v>
      </c>
      <c r="L231" s="915">
        <v>1.0215014587552145</v>
      </c>
    </row>
    <row r="232" spans="1:12">
      <c r="A232" s="270"/>
      <c r="B232" s="913"/>
      <c r="C232" s="914"/>
      <c r="D232" s="914"/>
      <c r="E232" s="914"/>
      <c r="F232" s="914"/>
      <c r="G232" s="914"/>
      <c r="H232" s="914"/>
      <c r="I232" s="914"/>
      <c r="J232" s="914"/>
      <c r="K232" s="914"/>
      <c r="L232" s="914"/>
    </row>
    <row r="233" spans="1:12">
      <c r="A233" s="296" t="s">
        <v>1747</v>
      </c>
      <c r="B233" s="913">
        <v>0.20409007141799693</v>
      </c>
      <c r="C233" s="915">
        <v>0.20698997148506396</v>
      </c>
      <c r="D233" s="915">
        <v>0.21104381541268594</v>
      </c>
      <c r="E233" s="915">
        <v>0.2161740890688259</v>
      </c>
      <c r="F233" s="915">
        <v>0.22223852579703399</v>
      </c>
      <c r="G233" s="915">
        <v>0.22923187569007608</v>
      </c>
      <c r="H233" s="915">
        <v>0.23720004872305006</v>
      </c>
      <c r="I233" s="915">
        <v>0.24606237082438226</v>
      </c>
      <c r="J233" s="915">
        <v>0.25580896217978527</v>
      </c>
      <c r="K233" s="915">
        <v>0.26637989446235344</v>
      </c>
      <c r="L233" s="915">
        <v>0.27783682271728249</v>
      </c>
    </row>
    <row r="234" spans="1:12">
      <c r="A234" s="270"/>
      <c r="B234" s="913"/>
      <c r="C234" s="914"/>
      <c r="D234" s="914"/>
      <c r="E234" s="914"/>
      <c r="F234" s="914"/>
      <c r="G234" s="914"/>
      <c r="H234" s="914"/>
      <c r="I234" s="914"/>
      <c r="J234" s="914"/>
      <c r="K234" s="914"/>
      <c r="L234" s="914"/>
    </row>
    <row r="235" spans="1:12">
      <c r="A235" s="296" t="s">
        <v>1748</v>
      </c>
      <c r="B235" s="913">
        <v>0.41768071762324782</v>
      </c>
      <c r="C235" s="915">
        <v>0.4099261770522411</v>
      </c>
      <c r="D235" s="915">
        <v>0.40151158154203065</v>
      </c>
      <c r="E235" s="915">
        <v>0.39270763961564076</v>
      </c>
      <c r="F235" s="915">
        <v>0.38375605986088668</v>
      </c>
      <c r="G235" s="915">
        <v>0.37463086009597635</v>
      </c>
      <c r="H235" s="915">
        <v>0.36571750166279154</v>
      </c>
      <c r="I235" s="915">
        <v>0.3575312517517798</v>
      </c>
      <c r="J235" s="915">
        <v>0.35000497771091665</v>
      </c>
      <c r="K235" s="915">
        <v>0.34309582309582309</v>
      </c>
      <c r="L235" s="915">
        <v>0.33676694243401539</v>
      </c>
    </row>
    <row r="236" spans="1:12">
      <c r="A236" s="270"/>
      <c r="B236" s="913"/>
      <c r="C236" s="914"/>
      <c r="D236" s="914"/>
      <c r="E236" s="914"/>
      <c r="F236" s="914"/>
      <c r="G236" s="914"/>
      <c r="H236" s="914"/>
      <c r="I236" s="914"/>
      <c r="J236" s="914"/>
      <c r="K236" s="914"/>
      <c r="L236" s="914"/>
    </row>
    <row r="237" spans="1:12">
      <c r="A237" s="296" t="s">
        <v>1749</v>
      </c>
      <c r="B237" s="915">
        <v>0.51970768796241884</v>
      </c>
      <c r="C237" s="915">
        <v>0.5203327378650705</v>
      </c>
      <c r="D237" s="915">
        <v>0.52091896144767902</v>
      </c>
      <c r="E237" s="915">
        <v>0.52145494910282686</v>
      </c>
      <c r="F237" s="915">
        <v>0.52197990269186567</v>
      </c>
      <c r="G237" s="915">
        <v>0.52246708514017259</v>
      </c>
      <c r="H237" s="915">
        <v>0.52290062721084396</v>
      </c>
      <c r="I237" s="915">
        <v>0.52325598448916621</v>
      </c>
      <c r="J237" s="915">
        <v>0.5235169442449793</v>
      </c>
      <c r="K237" s="915">
        <v>0.52366574599852467</v>
      </c>
      <c r="L237" s="915">
        <v>0.52368888549971904</v>
      </c>
    </row>
    <row r="238" spans="1:12">
      <c r="A238" s="287" t="s">
        <v>1307</v>
      </c>
      <c r="B238" s="312"/>
    </row>
    <row r="239" spans="1:12">
      <c r="A239" s="309" t="s">
        <v>2131</v>
      </c>
      <c r="B239" s="310"/>
    </row>
    <row r="240" spans="1:12">
      <c r="A240" s="309" t="s">
        <v>2132</v>
      </c>
      <c r="B240" s="310"/>
    </row>
    <row r="241" spans="1:12">
      <c r="A241" s="309" t="s">
        <v>2133</v>
      </c>
      <c r="B241" s="310"/>
    </row>
    <row r="242" spans="1:12">
      <c r="A242" s="309" t="s">
        <v>2134</v>
      </c>
      <c r="B242" s="310"/>
    </row>
    <row r="243" spans="1:12">
      <c r="A243" s="277" t="s">
        <v>2135</v>
      </c>
      <c r="B243" s="261"/>
    </row>
    <row r="245" spans="1:12">
      <c r="A245" s="311" t="s">
        <v>553</v>
      </c>
    </row>
    <row r="246" spans="1:12" s="295" customFormat="1" ht="29.25" customHeight="1">
      <c r="A246" s="1911" t="s">
        <v>571</v>
      </c>
      <c r="B246" s="1907">
        <v>2010</v>
      </c>
      <c r="C246" s="1907">
        <v>2011</v>
      </c>
      <c r="D246" s="1907">
        <v>2012</v>
      </c>
      <c r="E246" s="1907">
        <v>2013</v>
      </c>
      <c r="F246" s="1907">
        <v>2014</v>
      </c>
      <c r="G246" s="1907">
        <v>2015</v>
      </c>
      <c r="H246" s="1907">
        <v>2016</v>
      </c>
      <c r="I246" s="1907">
        <v>2017</v>
      </c>
      <c r="J246" s="1907">
        <v>2018</v>
      </c>
      <c r="K246" s="1907">
        <v>2019</v>
      </c>
      <c r="L246" s="1907">
        <v>2020</v>
      </c>
    </row>
    <row r="247" spans="1:12" s="295" customFormat="1" ht="29.25" customHeight="1">
      <c r="A247" s="1911" t="s">
        <v>557</v>
      </c>
      <c r="B247" s="1907"/>
      <c r="C247" s="1907"/>
      <c r="D247" s="1907"/>
      <c r="E247" s="1907"/>
      <c r="F247" s="1907"/>
      <c r="G247" s="1907"/>
      <c r="H247" s="1907"/>
      <c r="I247" s="1907"/>
      <c r="J247" s="1907"/>
      <c r="K247" s="1907"/>
      <c r="L247" s="1907"/>
    </row>
    <row r="248" spans="1:12">
      <c r="A248" s="296" t="s">
        <v>558</v>
      </c>
      <c r="B248" s="298"/>
      <c r="C248" s="298"/>
      <c r="D248" s="298"/>
      <c r="E248" s="298"/>
      <c r="F248" s="298"/>
      <c r="G248" s="298"/>
      <c r="H248" s="298"/>
      <c r="I248" s="298"/>
      <c r="J248" s="298"/>
      <c r="K248" s="298"/>
      <c r="L248" s="298"/>
    </row>
    <row r="249" spans="1:12">
      <c r="A249" s="299" t="s">
        <v>559</v>
      </c>
      <c r="B249" s="814">
        <v>507408</v>
      </c>
      <c r="C249" s="814">
        <v>516418</v>
      </c>
      <c r="D249" s="814">
        <v>525320</v>
      </c>
      <c r="E249" s="814">
        <v>534084</v>
      </c>
      <c r="F249" s="814">
        <v>542707</v>
      </c>
      <c r="G249" s="814">
        <v>551165</v>
      </c>
      <c r="H249" s="814">
        <v>559471</v>
      </c>
      <c r="I249" s="814">
        <v>567610</v>
      </c>
      <c r="J249" s="814">
        <v>575593</v>
      </c>
      <c r="K249" s="814">
        <v>583417</v>
      </c>
      <c r="L249" s="814">
        <v>591083</v>
      </c>
    </row>
    <row r="250" spans="1:12">
      <c r="A250" s="299" t="s">
        <v>7</v>
      </c>
      <c r="B250" s="814">
        <v>258023.81790499392</v>
      </c>
      <c r="C250" s="814">
        <v>262342.7899751605</v>
      </c>
      <c r="D250" s="814">
        <v>266625.30720253702</v>
      </c>
      <c r="E250" s="814">
        <v>270843.03154851036</v>
      </c>
      <c r="F250" s="814">
        <v>274997.23216756451</v>
      </c>
      <c r="G250" s="814">
        <v>279069.45530588867</v>
      </c>
      <c r="H250" s="814">
        <v>283060.68574131309</v>
      </c>
      <c r="I250" s="814">
        <v>286962.97720647859</v>
      </c>
      <c r="J250" s="814">
        <v>290785.49123560142</v>
      </c>
      <c r="K250" s="814">
        <v>294525.81042210112</v>
      </c>
      <c r="L250" s="814">
        <v>298181.68187566614</v>
      </c>
    </row>
    <row r="251" spans="1:12">
      <c r="A251" s="302" t="s">
        <v>8</v>
      </c>
      <c r="B251" s="814">
        <v>249384.18209500608</v>
      </c>
      <c r="C251" s="814">
        <v>254075.21002483953</v>
      </c>
      <c r="D251" s="814">
        <v>258694.69279746301</v>
      </c>
      <c r="E251" s="814">
        <v>263240.96845148964</v>
      </c>
      <c r="F251" s="814">
        <v>267709.76783243549</v>
      </c>
      <c r="G251" s="814">
        <v>272095.54469411133</v>
      </c>
      <c r="H251" s="814">
        <v>276410.31425868691</v>
      </c>
      <c r="I251" s="814">
        <v>280647.02279352141</v>
      </c>
      <c r="J251" s="814">
        <v>284807.50876439858</v>
      </c>
      <c r="K251" s="814">
        <v>288891.18957789888</v>
      </c>
      <c r="L251" s="814">
        <v>292901.31812433386</v>
      </c>
    </row>
    <row r="252" spans="1:12">
      <c r="A252" s="296" t="s">
        <v>560</v>
      </c>
      <c r="B252" s="815"/>
      <c r="C252" s="816"/>
      <c r="D252" s="816"/>
      <c r="E252" s="816"/>
      <c r="F252" s="816"/>
      <c r="G252" s="816"/>
      <c r="H252" s="816"/>
      <c r="I252" s="816"/>
      <c r="J252" s="816"/>
      <c r="K252" s="816"/>
      <c r="L252" s="816"/>
    </row>
    <row r="253" spans="1:12">
      <c r="A253" s="302" t="s">
        <v>561</v>
      </c>
      <c r="B253" s="920">
        <v>0.38478590278986136</v>
      </c>
      <c r="C253" s="920">
        <v>0.38260877307004032</v>
      </c>
      <c r="D253" s="920">
        <v>0.37989821170425392</v>
      </c>
      <c r="E253" s="920">
        <v>0.37668370596031048</v>
      </c>
      <c r="F253" s="920">
        <v>0.37300481131548241</v>
      </c>
      <c r="G253" s="920">
        <v>0.36890377590337742</v>
      </c>
      <c r="H253" s="920">
        <v>0.36444213064085423</v>
      </c>
      <c r="I253" s="920">
        <v>0.35969999239298794</v>
      </c>
      <c r="J253" s="920">
        <v>0.35472514705741542</v>
      </c>
      <c r="K253" s="920">
        <v>0.34954118763843478</v>
      </c>
      <c r="L253" s="920">
        <v>0.34418336559704438</v>
      </c>
    </row>
    <row r="254" spans="1:12">
      <c r="A254" s="302" t="s">
        <v>562</v>
      </c>
      <c r="B254" s="920">
        <v>0.56387390522591496</v>
      </c>
      <c r="C254" s="920">
        <v>0.56592622928926917</v>
      </c>
      <c r="D254" s="920">
        <v>0.5682678138268269</v>
      </c>
      <c r="E254" s="920">
        <v>0.57094370148534446</v>
      </c>
      <c r="F254" s="920">
        <v>0.57393354254059814</v>
      </c>
      <c r="G254" s="920">
        <v>0.57721619868717877</v>
      </c>
      <c r="H254" s="920">
        <v>0.58072017684174571</v>
      </c>
      <c r="I254" s="920">
        <v>0.58437552095893674</v>
      </c>
      <c r="J254" s="920">
        <v>0.58814667760354666</v>
      </c>
      <c r="K254" s="920">
        <v>0.59202773181870416</v>
      </c>
      <c r="L254" s="920">
        <v>0.59598479928657322</v>
      </c>
    </row>
    <row r="255" spans="1:12">
      <c r="A255" s="302" t="s">
        <v>563</v>
      </c>
      <c r="B255" s="920">
        <v>5.1340191984223654E-2</v>
      </c>
      <c r="C255" s="920">
        <v>5.146499764069052E-2</v>
      </c>
      <c r="D255" s="920">
        <v>5.1833974468919214E-2</v>
      </c>
      <c r="E255" s="920">
        <v>5.2372592554345017E-2</v>
      </c>
      <c r="F255" s="920">
        <v>5.3061646143919471E-2</v>
      </c>
      <c r="G255" s="920">
        <v>5.3880025409443845E-2</v>
      </c>
      <c r="H255" s="920">
        <v>5.4837692517400061E-2</v>
      </c>
      <c r="I255" s="920">
        <v>5.5924486648075346E-2</v>
      </c>
      <c r="J255" s="920">
        <v>5.7128175339037961E-2</v>
      </c>
      <c r="K255" s="920">
        <v>5.8431080542861058E-2</v>
      </c>
      <c r="L255" s="920">
        <v>5.9831835116382404E-2</v>
      </c>
    </row>
    <row r="256" spans="1:12">
      <c r="A256" s="270"/>
      <c r="B256" s="920"/>
      <c r="C256" s="921"/>
      <c r="D256" s="921"/>
      <c r="E256" s="921"/>
      <c r="F256" s="921"/>
      <c r="G256" s="921"/>
      <c r="H256" s="921"/>
      <c r="I256" s="921"/>
      <c r="J256" s="921"/>
      <c r="K256" s="921"/>
      <c r="L256" s="921"/>
    </row>
    <row r="257" spans="1:12">
      <c r="A257" s="296" t="s">
        <v>1745</v>
      </c>
      <c r="B257" s="920">
        <v>0.77344613881245661</v>
      </c>
      <c r="C257" s="922">
        <v>0.76701475960192178</v>
      </c>
      <c r="D257" s="922">
        <v>0.7597336602011715</v>
      </c>
      <c r="E257" s="922">
        <v>0.75148617525412698</v>
      </c>
      <c r="F257" s="922">
        <v>0.74236200862796475</v>
      </c>
      <c r="G257" s="922">
        <v>0.73245311249823075</v>
      </c>
      <c r="H257" s="922">
        <v>0.72199975113403692</v>
      </c>
      <c r="I257" s="922">
        <v>0.71122842099723871</v>
      </c>
      <c r="J257" s="922">
        <v>0.70025614031279504</v>
      </c>
      <c r="K257" s="922">
        <v>0.68911006403029207</v>
      </c>
      <c r="L257" s="922">
        <v>0.67789514295843678</v>
      </c>
    </row>
    <row r="258" spans="1:12">
      <c r="A258" s="270"/>
      <c r="B258" s="920"/>
      <c r="C258" s="921"/>
      <c r="D258" s="921"/>
      <c r="E258" s="921"/>
      <c r="F258" s="921"/>
      <c r="G258" s="921"/>
      <c r="H258" s="921"/>
      <c r="I258" s="921"/>
      <c r="J258" s="921"/>
      <c r="K258" s="921"/>
      <c r="L258" s="921"/>
    </row>
    <row r="259" spans="1:12">
      <c r="A259" s="296" t="s">
        <v>564</v>
      </c>
      <c r="B259" s="923">
        <v>19.849092741935483</v>
      </c>
      <c r="C259" s="923">
        <v>19.952930112848939</v>
      </c>
      <c r="D259" s="923">
        <v>20.082594681708301</v>
      </c>
      <c r="E259" s="923">
        <v>20.235654320987653</v>
      </c>
      <c r="F259" s="923">
        <v>20.408642214264976</v>
      </c>
      <c r="G259" s="923">
        <v>20.600236966824646</v>
      </c>
      <c r="H259" s="923">
        <v>20.809037765611951</v>
      </c>
      <c r="I259" s="923">
        <v>21.034604853177225</v>
      </c>
      <c r="J259" s="923">
        <v>21.282610705371177</v>
      </c>
      <c r="K259" s="923">
        <v>21.544241382430108</v>
      </c>
      <c r="L259" s="923">
        <v>21.817972757827704</v>
      </c>
    </row>
    <row r="260" spans="1:12">
      <c r="A260" s="270"/>
      <c r="B260" s="920"/>
      <c r="C260" s="924"/>
      <c r="D260" s="924"/>
      <c r="E260" s="924"/>
      <c r="F260" s="924"/>
      <c r="G260" s="924"/>
      <c r="H260" s="924"/>
      <c r="I260" s="924"/>
      <c r="J260" s="924"/>
      <c r="K260" s="924"/>
      <c r="L260" s="924"/>
    </row>
    <row r="261" spans="1:12">
      <c r="A261" s="296" t="s">
        <v>1746</v>
      </c>
      <c r="B261" s="920">
        <v>1.034643880527661</v>
      </c>
      <c r="C261" s="922">
        <v>1.0325398922213336</v>
      </c>
      <c r="D261" s="922">
        <v>1.0306562702130231</v>
      </c>
      <c r="E261" s="922">
        <v>1.0288787233299577</v>
      </c>
      <c r="F261" s="922">
        <v>1.0272215107955658</v>
      </c>
      <c r="G261" s="922">
        <v>1.0256303741379427</v>
      </c>
      <c r="H261" s="922">
        <v>1.0240597804769407</v>
      </c>
      <c r="I261" s="922">
        <v>1.0225049756455244</v>
      </c>
      <c r="J261" s="922">
        <v>1.0209895536010889</v>
      </c>
      <c r="K261" s="922">
        <v>1.0195043014376275</v>
      </c>
      <c r="L261" s="922">
        <v>1.0180277910155759</v>
      </c>
    </row>
    <row r="262" spans="1:12">
      <c r="A262" s="270"/>
      <c r="B262" s="920"/>
      <c r="C262" s="921"/>
      <c r="D262" s="921"/>
      <c r="E262" s="921"/>
      <c r="F262" s="921"/>
      <c r="G262" s="921"/>
      <c r="H262" s="921"/>
      <c r="I262" s="921"/>
      <c r="J262" s="921"/>
      <c r="K262" s="921"/>
      <c r="L262" s="921"/>
    </row>
    <row r="263" spans="1:12">
      <c r="A263" s="296" t="s">
        <v>1747</v>
      </c>
      <c r="B263" s="920">
        <v>0.13342534539853315</v>
      </c>
      <c r="C263" s="922">
        <v>0.13451076207097148</v>
      </c>
      <c r="D263" s="922">
        <v>0.13644174379339097</v>
      </c>
      <c r="E263" s="922">
        <v>0.13903599153785348</v>
      </c>
      <c r="F263" s="922">
        <v>0.14225458904078492</v>
      </c>
      <c r="G263" s="922">
        <v>0.146054415619633</v>
      </c>
      <c r="H263" s="922">
        <v>0.15047023356210373</v>
      </c>
      <c r="I263" s="922">
        <v>0.15547536233188294</v>
      </c>
      <c r="J263" s="922">
        <v>0.161049127226921</v>
      </c>
      <c r="K263" s="922">
        <v>0.16716507985119664</v>
      </c>
      <c r="L263" s="922">
        <v>0.17383709120455007</v>
      </c>
    </row>
    <row r="264" spans="1:12">
      <c r="A264" s="270"/>
      <c r="B264" s="920"/>
      <c r="C264" s="921"/>
      <c r="D264" s="921"/>
      <c r="E264" s="921"/>
      <c r="F264" s="921"/>
      <c r="G264" s="921"/>
      <c r="H264" s="921"/>
      <c r="I264" s="921"/>
      <c r="J264" s="921"/>
      <c r="K264" s="921"/>
      <c r="L264" s="921"/>
    </row>
    <row r="265" spans="1:12">
      <c r="A265" s="296" t="s">
        <v>1748</v>
      </c>
      <c r="B265" s="920">
        <v>0.58472203094155994</v>
      </c>
      <c r="C265" s="922">
        <v>0.57528111802080906</v>
      </c>
      <c r="D265" s="922">
        <v>0.56392791467451264</v>
      </c>
      <c r="E265" s="922">
        <v>0.55102570760841341</v>
      </c>
      <c r="F265" s="922">
        <v>0.53708485127153116</v>
      </c>
      <c r="G265" s="922">
        <v>0.52279460228258234</v>
      </c>
      <c r="H265" s="922">
        <v>0.50885025009357243</v>
      </c>
      <c r="I265" s="922">
        <v>0.49548334546231448</v>
      </c>
      <c r="J265" s="922">
        <v>0.48270643193626372</v>
      </c>
      <c r="K265" s="922">
        <v>0.47049215117587667</v>
      </c>
      <c r="L265" s="922">
        <v>0.45885078952186731</v>
      </c>
    </row>
    <row r="266" spans="1:12">
      <c r="A266" s="270"/>
      <c r="B266" s="920"/>
      <c r="C266" s="921"/>
      <c r="D266" s="921"/>
      <c r="E266" s="921"/>
      <c r="F266" s="921"/>
      <c r="G266" s="921"/>
      <c r="H266" s="921"/>
      <c r="I266" s="921"/>
      <c r="J266" s="921"/>
      <c r="K266" s="921"/>
      <c r="L266" s="921"/>
    </row>
    <row r="267" spans="1:12">
      <c r="A267" s="296" t="s">
        <v>1749</v>
      </c>
      <c r="B267" s="922">
        <v>0.48199764713691967</v>
      </c>
      <c r="C267" s="922">
        <v>0.48245972776657847</v>
      </c>
      <c r="D267" s="922">
        <v>0.48315788725486714</v>
      </c>
      <c r="E267" s="922">
        <v>0.48411495617557704</v>
      </c>
      <c r="F267" s="922">
        <v>0.48532839874071759</v>
      </c>
      <c r="G267" s="922">
        <v>0.48678797949299885</v>
      </c>
      <c r="H267" s="922">
        <v>0.48845875133794719</v>
      </c>
      <c r="I267" s="922">
        <v>0.49029421777614834</v>
      </c>
      <c r="J267" s="922">
        <v>0.49225792510457689</v>
      </c>
      <c r="K267" s="922">
        <v>0.49436648375754261</v>
      </c>
      <c r="L267" s="922">
        <v>0.49658569314505002</v>
      </c>
    </row>
    <row r="268" spans="1:12">
      <c r="A268" s="287" t="s">
        <v>1307</v>
      </c>
      <c r="B268" s="312"/>
    </row>
    <row r="269" spans="1:12">
      <c r="A269" s="309" t="s">
        <v>2131</v>
      </c>
      <c r="B269" s="310"/>
    </row>
    <row r="270" spans="1:12">
      <c r="A270" s="309" t="s">
        <v>2132</v>
      </c>
      <c r="B270" s="310"/>
    </row>
    <row r="271" spans="1:12">
      <c r="A271" s="309" t="s">
        <v>2133</v>
      </c>
      <c r="B271" s="310"/>
    </row>
    <row r="272" spans="1:12">
      <c r="A272" s="309" t="s">
        <v>2134</v>
      </c>
      <c r="B272" s="310"/>
    </row>
    <row r="273" spans="1:12">
      <c r="A273" s="277" t="s">
        <v>2135</v>
      </c>
      <c r="B273" s="261"/>
    </row>
    <row r="275" spans="1:12">
      <c r="A275" s="311" t="s">
        <v>553</v>
      </c>
    </row>
    <row r="276" spans="1:12" s="295" customFormat="1" ht="34.5" customHeight="1">
      <c r="A276" s="1911" t="s">
        <v>572</v>
      </c>
      <c r="B276" s="1907">
        <v>2010</v>
      </c>
      <c r="C276" s="1907">
        <v>2011</v>
      </c>
      <c r="D276" s="1907">
        <v>2012</v>
      </c>
      <c r="E276" s="1907">
        <v>2013</v>
      </c>
      <c r="F276" s="1907">
        <v>2014</v>
      </c>
      <c r="G276" s="1907">
        <v>2015</v>
      </c>
      <c r="H276" s="1907">
        <v>2016</v>
      </c>
      <c r="I276" s="1907">
        <v>2017</v>
      </c>
      <c r="J276" s="1907">
        <v>2018</v>
      </c>
      <c r="K276" s="1907">
        <v>2019</v>
      </c>
      <c r="L276" s="1907">
        <v>2020</v>
      </c>
    </row>
    <row r="277" spans="1:12" s="295" customFormat="1" ht="34.5" customHeight="1">
      <c r="A277" s="1911" t="s">
        <v>557</v>
      </c>
      <c r="B277" s="1907"/>
      <c r="C277" s="1907"/>
      <c r="D277" s="1907"/>
      <c r="E277" s="1907"/>
      <c r="F277" s="1907"/>
      <c r="G277" s="1907"/>
      <c r="H277" s="1907"/>
      <c r="I277" s="1907"/>
      <c r="J277" s="1907"/>
      <c r="K277" s="1907"/>
      <c r="L277" s="1907"/>
    </row>
    <row r="278" spans="1:12">
      <c r="A278" s="296" t="s">
        <v>558</v>
      </c>
      <c r="B278" s="298"/>
      <c r="C278" s="298"/>
      <c r="D278" s="298"/>
      <c r="E278" s="298"/>
      <c r="F278" s="298"/>
      <c r="G278" s="298"/>
      <c r="H278" s="298"/>
      <c r="I278" s="298"/>
      <c r="J278" s="298"/>
      <c r="K278" s="298"/>
      <c r="L278" s="298"/>
    </row>
    <row r="279" spans="1:12">
      <c r="A279" s="299" t="s">
        <v>559</v>
      </c>
      <c r="B279" s="301">
        <v>3778720</v>
      </c>
      <c r="C279" s="301">
        <v>3840319</v>
      </c>
      <c r="D279" s="301">
        <v>3901981</v>
      </c>
      <c r="E279" s="301">
        <v>3963541</v>
      </c>
      <c r="F279" s="301">
        <v>4024929</v>
      </c>
      <c r="G279" s="301">
        <v>4086089</v>
      </c>
      <c r="H279" s="301">
        <v>4146996</v>
      </c>
      <c r="I279" s="301">
        <v>4207610</v>
      </c>
      <c r="J279" s="301">
        <v>4267893</v>
      </c>
      <c r="K279" s="301">
        <v>4327845</v>
      </c>
      <c r="L279" s="301">
        <v>4387434</v>
      </c>
    </row>
    <row r="280" spans="1:12">
      <c r="A280" s="299" t="s">
        <v>7</v>
      </c>
      <c r="B280" s="301">
        <v>1882715</v>
      </c>
      <c r="C280" s="301">
        <v>1911874</v>
      </c>
      <c r="D280" s="301">
        <v>1941146</v>
      </c>
      <c r="E280" s="301">
        <v>1970412</v>
      </c>
      <c r="F280" s="301">
        <v>1999627</v>
      </c>
      <c r="G280" s="301">
        <v>2028764</v>
      </c>
      <c r="H280" s="301">
        <v>2057781</v>
      </c>
      <c r="I280" s="301">
        <v>2086667</v>
      </c>
      <c r="J280" s="301">
        <v>2115400</v>
      </c>
      <c r="K280" s="301">
        <v>2143970</v>
      </c>
      <c r="L280" s="301">
        <v>2172363</v>
      </c>
    </row>
    <row r="281" spans="1:12">
      <c r="A281" s="302" t="s">
        <v>8</v>
      </c>
      <c r="B281" s="301">
        <v>1896005</v>
      </c>
      <c r="C281" s="301">
        <v>1928445</v>
      </c>
      <c r="D281" s="301">
        <v>1960835</v>
      </c>
      <c r="E281" s="301">
        <v>1993129</v>
      </c>
      <c r="F281" s="301">
        <v>2025302</v>
      </c>
      <c r="G281" s="301">
        <v>2057325</v>
      </c>
      <c r="H281" s="301">
        <v>2089215</v>
      </c>
      <c r="I281" s="301">
        <v>2120943</v>
      </c>
      <c r="J281" s="301">
        <v>2152493</v>
      </c>
      <c r="K281" s="301">
        <v>2183875</v>
      </c>
      <c r="L281" s="301">
        <v>2215071</v>
      </c>
    </row>
    <row r="282" spans="1:12">
      <c r="A282" s="296" t="s">
        <v>560</v>
      </c>
      <c r="B282" s="305"/>
      <c r="C282" s="304"/>
      <c r="D282" s="304"/>
      <c r="E282" s="304"/>
      <c r="F282" s="304"/>
      <c r="G282" s="304"/>
      <c r="H282" s="304"/>
      <c r="I282" s="304"/>
      <c r="J282" s="304"/>
      <c r="K282" s="304"/>
      <c r="L282" s="304"/>
    </row>
    <row r="283" spans="1:12">
      <c r="A283" s="302" t="s">
        <v>561</v>
      </c>
      <c r="B283" s="913">
        <v>0.30856956853114281</v>
      </c>
      <c r="C283" s="913">
        <v>0.30592380476726022</v>
      </c>
      <c r="D283" s="913">
        <v>0.30302735969242289</v>
      </c>
      <c r="E283" s="913">
        <v>0.29990556424167175</v>
      </c>
      <c r="F283" s="913">
        <v>0.29658411365765708</v>
      </c>
      <c r="G283" s="913">
        <v>0.29309493748178272</v>
      </c>
      <c r="H283" s="913">
        <v>0.28947363344454635</v>
      </c>
      <c r="I283" s="913">
        <v>0.28575081816042835</v>
      </c>
      <c r="J283" s="913">
        <v>0.28195060185435766</v>
      </c>
      <c r="K283" s="913">
        <v>0.27808944174294598</v>
      </c>
      <c r="L283" s="913">
        <v>0.27418372561273857</v>
      </c>
    </row>
    <row r="284" spans="1:12">
      <c r="A284" s="302" t="s">
        <v>562</v>
      </c>
      <c r="B284" s="913">
        <v>0.63146012406317487</v>
      </c>
      <c r="C284" s="913">
        <v>0.63402779821155486</v>
      </c>
      <c r="D284" s="913">
        <v>0.63651770728765722</v>
      </c>
      <c r="E284" s="913">
        <v>0.63895844650023803</v>
      </c>
      <c r="F284" s="913">
        <v>0.64134845608456692</v>
      </c>
      <c r="G284" s="913">
        <v>0.64367712010188716</v>
      </c>
      <c r="H284" s="913">
        <v>0.64592635247297081</v>
      </c>
      <c r="I284" s="913">
        <v>0.64807812511140528</v>
      </c>
      <c r="J284" s="913">
        <v>0.65012688931048646</v>
      </c>
      <c r="K284" s="913">
        <v>0.65206910136569118</v>
      </c>
      <c r="L284" s="913">
        <v>0.65390430944374323</v>
      </c>
    </row>
    <row r="285" spans="1:12">
      <c r="A285" s="302" t="s">
        <v>563</v>
      </c>
      <c r="B285" s="913">
        <v>5.9970307405682349E-2</v>
      </c>
      <c r="C285" s="913">
        <v>6.004839702118496E-2</v>
      </c>
      <c r="D285" s="913">
        <v>6.0454933019919881E-2</v>
      </c>
      <c r="E285" s="913">
        <v>6.1135989258090176E-2</v>
      </c>
      <c r="F285" s="913">
        <v>6.2067430257775974E-2</v>
      </c>
      <c r="G285" s="913">
        <v>6.3227942416330132E-2</v>
      </c>
      <c r="H285" s="913">
        <v>6.4600014082482837E-2</v>
      </c>
      <c r="I285" s="913">
        <v>6.6171056728166353E-2</v>
      </c>
      <c r="J285" s="913">
        <v>6.7922508835155895E-2</v>
      </c>
      <c r="K285" s="913">
        <v>6.9841456891362785E-2</v>
      </c>
      <c r="L285" s="913">
        <v>7.1911964943518245E-2</v>
      </c>
    </row>
    <row r="286" spans="1:12">
      <c r="A286" s="270"/>
      <c r="B286" s="913"/>
      <c r="C286" s="914"/>
      <c r="D286" s="914"/>
      <c r="E286" s="914"/>
      <c r="F286" s="914"/>
      <c r="G286" s="914"/>
      <c r="H286" s="914"/>
      <c r="I286" s="914"/>
      <c r="J286" s="914"/>
      <c r="K286" s="914"/>
      <c r="L286" s="914"/>
    </row>
    <row r="287" spans="1:12">
      <c r="A287" s="296" t="s">
        <v>1745</v>
      </c>
      <c r="B287" s="913">
        <v>0.58363127281170069</v>
      </c>
      <c r="C287" s="925">
        <v>0.57721791192873206</v>
      </c>
      <c r="D287" s="925">
        <v>0.57104820266701029</v>
      </c>
      <c r="E287" s="925">
        <v>0.56504700028193067</v>
      </c>
      <c r="F287" s="925">
        <v>0.55921479269631535</v>
      </c>
      <c r="G287" s="925">
        <v>0.55357394067651611</v>
      </c>
      <c r="H287" s="925">
        <v>0.54816411526087361</v>
      </c>
      <c r="I287" s="925">
        <v>0.54302384427510031</v>
      </c>
      <c r="J287" s="925">
        <v>0.53816126734979841</v>
      </c>
      <c r="K287" s="925">
        <v>0.53357979684300871</v>
      </c>
      <c r="L287" s="925">
        <v>0.52927574502555275</v>
      </c>
    </row>
    <row r="288" spans="1:12">
      <c r="A288" s="270"/>
      <c r="B288" s="913"/>
      <c r="C288" s="914"/>
      <c r="D288" s="914"/>
      <c r="E288" s="914"/>
      <c r="F288" s="914"/>
      <c r="G288" s="914"/>
      <c r="H288" s="914"/>
      <c r="I288" s="914"/>
      <c r="J288" s="914"/>
      <c r="K288" s="914"/>
      <c r="L288" s="914"/>
    </row>
    <row r="289" spans="1:12">
      <c r="A289" s="296" t="s">
        <v>564</v>
      </c>
      <c r="B289" s="917">
        <v>24.772359761830149</v>
      </c>
      <c r="C289" s="917">
        <v>24.978231493274517</v>
      </c>
      <c r="D289" s="917">
        <v>25.195684604745846</v>
      </c>
      <c r="E289" s="917">
        <v>25.421340007701193</v>
      </c>
      <c r="F289" s="917">
        <v>25.653835001831279</v>
      </c>
      <c r="G289" s="917">
        <v>25.892378002719443</v>
      </c>
      <c r="H289" s="917">
        <v>26.137867952769</v>
      </c>
      <c r="I289" s="917">
        <v>26.389945286572786</v>
      </c>
      <c r="J289" s="917">
        <v>26.647035812346846</v>
      </c>
      <c r="K289" s="917">
        <v>26.908698437659254</v>
      </c>
      <c r="L289" s="917">
        <v>27.177302070734303</v>
      </c>
    </row>
    <row r="290" spans="1:12">
      <c r="A290" s="270"/>
      <c r="B290" s="913"/>
      <c r="C290" s="918"/>
      <c r="D290" s="918"/>
      <c r="E290" s="918"/>
      <c r="F290" s="918"/>
      <c r="G290" s="918"/>
      <c r="H290" s="918"/>
      <c r="I290" s="918"/>
      <c r="J290" s="918"/>
      <c r="K290" s="918"/>
      <c r="L290" s="918"/>
    </row>
    <row r="291" spans="1:12">
      <c r="A291" s="296" t="s">
        <v>1746</v>
      </c>
      <c r="B291" s="913">
        <v>0.99299052481401684</v>
      </c>
      <c r="C291" s="915">
        <v>0.99140706631508801</v>
      </c>
      <c r="D291" s="915">
        <v>0.98995886956322177</v>
      </c>
      <c r="E291" s="915">
        <v>0.98860234335058095</v>
      </c>
      <c r="F291" s="915">
        <v>0.98732287826704368</v>
      </c>
      <c r="G291" s="915">
        <v>0.98611740974323459</v>
      </c>
      <c r="H291" s="915">
        <v>0.98495415742276404</v>
      </c>
      <c r="I291" s="915">
        <v>0.98383926395004484</v>
      </c>
      <c r="J291" s="915">
        <v>0.98276742363389802</v>
      </c>
      <c r="K291" s="915">
        <v>0.98172743403354135</v>
      </c>
      <c r="L291" s="915">
        <v>0.98071935391687215</v>
      </c>
    </row>
    <row r="292" spans="1:12">
      <c r="A292" s="270"/>
      <c r="B292" s="913"/>
      <c r="C292" s="914"/>
      <c r="D292" s="914"/>
      <c r="E292" s="914"/>
      <c r="F292" s="914"/>
      <c r="G292" s="914"/>
      <c r="H292" s="914"/>
      <c r="I292" s="914"/>
      <c r="J292" s="914"/>
      <c r="K292" s="914"/>
      <c r="L292" s="914"/>
    </row>
    <row r="293" spans="1:12">
      <c r="A293" s="296" t="s">
        <v>1747</v>
      </c>
      <c r="B293" s="913">
        <v>0.19434938996464832</v>
      </c>
      <c r="C293" s="915">
        <v>0.19628546744464162</v>
      </c>
      <c r="D293" s="915">
        <v>0.19950321674347327</v>
      </c>
      <c r="E293" s="915">
        <v>0.20385080020997939</v>
      </c>
      <c r="F293" s="915">
        <v>0.20927429150645455</v>
      </c>
      <c r="G293" s="915">
        <v>0.21572512633473948</v>
      </c>
      <c r="H293" s="915">
        <v>0.22316372414919122</v>
      </c>
      <c r="I293" s="915">
        <v>0.23156908930009115</v>
      </c>
      <c r="J293" s="915">
        <v>0.24090215941529167</v>
      </c>
      <c r="K293" s="915">
        <v>0.25114745980151687</v>
      </c>
      <c r="L293" s="915">
        <v>0.26227656212202705</v>
      </c>
    </row>
    <row r="294" spans="1:12">
      <c r="A294" s="270"/>
      <c r="B294" s="913"/>
      <c r="C294" s="914"/>
      <c r="D294" s="914"/>
      <c r="E294" s="914"/>
      <c r="F294" s="914"/>
      <c r="G294" s="914"/>
      <c r="H294" s="914"/>
      <c r="I294" s="914"/>
      <c r="J294" s="914"/>
      <c r="K294" s="914"/>
      <c r="L294" s="914"/>
    </row>
    <row r="295" spans="1:12">
      <c r="A295" s="296" t="s">
        <v>1748</v>
      </c>
      <c r="B295" s="913">
        <v>0.40593701170945168</v>
      </c>
      <c r="C295" s="915">
        <v>0.39984022250495604</v>
      </c>
      <c r="D295" s="915">
        <v>0.3932497210929467</v>
      </c>
      <c r="E295" s="915">
        <v>0.38636702658665045</v>
      </c>
      <c r="F295" s="915">
        <v>0.37950615516208402</v>
      </c>
      <c r="G295" s="915">
        <v>0.37284936728485318</v>
      </c>
      <c r="H295" s="915">
        <v>0.36646523772001832</v>
      </c>
      <c r="I295" s="915">
        <v>0.36043918556095345</v>
      </c>
      <c r="J295" s="915">
        <v>0.35476435726069155</v>
      </c>
      <c r="K295" s="915">
        <v>0.34942570339693324</v>
      </c>
      <c r="L295" s="915">
        <v>0.34441803165660795</v>
      </c>
    </row>
    <row r="296" spans="1:12">
      <c r="A296" s="270"/>
      <c r="B296" s="913"/>
      <c r="C296" s="914"/>
      <c r="D296" s="914"/>
      <c r="E296" s="914"/>
      <c r="F296" s="914"/>
      <c r="G296" s="914"/>
      <c r="H296" s="914"/>
      <c r="I296" s="914"/>
      <c r="J296" s="914"/>
      <c r="K296" s="914"/>
      <c r="L296" s="914"/>
    </row>
    <row r="297" spans="1:12">
      <c r="A297" s="296" t="s">
        <v>1749</v>
      </c>
      <c r="B297" s="915">
        <v>0.52623331689526132</v>
      </c>
      <c r="C297" s="915">
        <v>0.52576557796566659</v>
      </c>
      <c r="D297" s="915">
        <v>0.52524205249294309</v>
      </c>
      <c r="E297" s="915">
        <v>0.52469659515264688</v>
      </c>
      <c r="F297" s="915">
        <v>0.52414306607113403</v>
      </c>
      <c r="G297" s="915">
        <v>0.52358426597645003</v>
      </c>
      <c r="H297" s="915">
        <v>0.52301606105642551</v>
      </c>
      <c r="I297" s="915">
        <v>0.52243318184411369</v>
      </c>
      <c r="J297" s="915">
        <v>0.52183537879101116</v>
      </c>
      <c r="K297" s="915">
        <v>0.52121206570888901</v>
      </c>
      <c r="L297" s="915">
        <v>0.52055261434057865</v>
      </c>
    </row>
    <row r="298" spans="1:12">
      <c r="A298" s="287" t="s">
        <v>1307</v>
      </c>
      <c r="B298" s="312"/>
    </row>
    <row r="299" spans="1:12">
      <c r="A299" s="309" t="s">
        <v>2131</v>
      </c>
      <c r="B299" s="310"/>
    </row>
    <row r="300" spans="1:12">
      <c r="A300" s="309" t="s">
        <v>2132</v>
      </c>
      <c r="B300" s="310"/>
    </row>
    <row r="301" spans="1:12">
      <c r="A301" s="309" t="s">
        <v>2133</v>
      </c>
      <c r="B301" s="310"/>
    </row>
    <row r="302" spans="1:12">
      <c r="A302" s="309" t="s">
        <v>2134</v>
      </c>
      <c r="B302" s="310"/>
    </row>
    <row r="303" spans="1:12">
      <c r="A303" s="277" t="s">
        <v>2135</v>
      </c>
      <c r="B303" s="261"/>
    </row>
    <row r="305" spans="1:12">
      <c r="A305" s="311" t="s">
        <v>553</v>
      </c>
    </row>
    <row r="306" spans="1:12" s="295" customFormat="1" ht="26.25" customHeight="1">
      <c r="A306" s="1911" t="s">
        <v>573</v>
      </c>
      <c r="B306" s="1907">
        <v>2010</v>
      </c>
      <c r="C306" s="1907">
        <v>2011</v>
      </c>
      <c r="D306" s="1907">
        <v>2012</v>
      </c>
      <c r="E306" s="1907">
        <v>2013</v>
      </c>
      <c r="F306" s="1907">
        <v>2014</v>
      </c>
      <c r="G306" s="1907">
        <v>2015</v>
      </c>
      <c r="H306" s="1907">
        <v>2016</v>
      </c>
      <c r="I306" s="1907">
        <v>2017</v>
      </c>
      <c r="J306" s="1907">
        <v>2018</v>
      </c>
      <c r="K306" s="1907">
        <v>2019</v>
      </c>
      <c r="L306" s="1907">
        <v>2020</v>
      </c>
    </row>
    <row r="307" spans="1:12" s="295" customFormat="1" ht="26.25" customHeight="1">
      <c r="A307" s="1911" t="s">
        <v>557</v>
      </c>
      <c r="B307" s="1907"/>
      <c r="C307" s="1907"/>
      <c r="D307" s="1907"/>
      <c r="E307" s="1907"/>
      <c r="F307" s="1907"/>
      <c r="G307" s="1907"/>
      <c r="H307" s="1907"/>
      <c r="I307" s="1907"/>
      <c r="J307" s="1907"/>
      <c r="K307" s="1907"/>
      <c r="L307" s="1907"/>
    </row>
    <row r="308" spans="1:12">
      <c r="A308" s="296" t="s">
        <v>558</v>
      </c>
      <c r="B308" s="298"/>
      <c r="C308" s="298"/>
      <c r="D308" s="298"/>
      <c r="E308" s="298"/>
      <c r="F308" s="298"/>
      <c r="G308" s="298"/>
      <c r="H308" s="298"/>
      <c r="I308" s="298"/>
      <c r="J308" s="298"/>
      <c r="K308" s="298"/>
      <c r="L308" s="298"/>
    </row>
    <row r="309" spans="1:12">
      <c r="A309" s="299" t="s">
        <v>559</v>
      </c>
      <c r="B309" s="301">
        <v>413657</v>
      </c>
      <c r="C309" s="301">
        <v>419919</v>
      </c>
      <c r="D309" s="301">
        <v>426223</v>
      </c>
      <c r="E309" s="301">
        <v>432543</v>
      </c>
      <c r="F309" s="301">
        <v>438868</v>
      </c>
      <c r="G309" s="301">
        <v>445175</v>
      </c>
      <c r="H309" s="301">
        <v>451476</v>
      </c>
      <c r="I309" s="301">
        <v>457737</v>
      </c>
      <c r="J309" s="301">
        <v>463957</v>
      </c>
      <c r="K309" s="301">
        <v>470129</v>
      </c>
      <c r="L309" s="301">
        <v>476257</v>
      </c>
    </row>
    <row r="310" spans="1:12">
      <c r="A310" s="299" t="s">
        <v>7</v>
      </c>
      <c r="B310" s="301">
        <v>201386</v>
      </c>
      <c r="C310" s="301">
        <v>204434</v>
      </c>
      <c r="D310" s="301">
        <v>207521</v>
      </c>
      <c r="E310" s="301">
        <v>210626</v>
      </c>
      <c r="F310" s="301">
        <v>213740</v>
      </c>
      <c r="G310" s="301">
        <v>216848</v>
      </c>
      <c r="H310" s="301">
        <v>219963</v>
      </c>
      <c r="I310" s="301">
        <v>223055</v>
      </c>
      <c r="J310" s="301">
        <v>226131</v>
      </c>
      <c r="K310" s="301">
        <v>229180</v>
      </c>
      <c r="L310" s="301">
        <v>232206</v>
      </c>
    </row>
    <row r="311" spans="1:12">
      <c r="A311" s="302" t="s">
        <v>8</v>
      </c>
      <c r="B311" s="301">
        <v>212271</v>
      </c>
      <c r="C311" s="301">
        <v>215485</v>
      </c>
      <c r="D311" s="301">
        <v>218702</v>
      </c>
      <c r="E311" s="301">
        <v>221917</v>
      </c>
      <c r="F311" s="301">
        <v>225128</v>
      </c>
      <c r="G311" s="301">
        <v>228327</v>
      </c>
      <c r="H311" s="301">
        <v>231513</v>
      </c>
      <c r="I311" s="301">
        <v>234682</v>
      </c>
      <c r="J311" s="301">
        <v>237826</v>
      </c>
      <c r="K311" s="301">
        <v>240949</v>
      </c>
      <c r="L311" s="301">
        <v>244051</v>
      </c>
    </row>
    <row r="312" spans="1:12">
      <c r="A312" s="296" t="s">
        <v>560</v>
      </c>
      <c r="B312" s="305"/>
      <c r="C312" s="304"/>
      <c r="D312" s="304"/>
      <c r="E312" s="304"/>
      <c r="F312" s="304"/>
      <c r="G312" s="304"/>
      <c r="H312" s="304"/>
      <c r="I312" s="304"/>
      <c r="J312" s="304"/>
      <c r="K312" s="304"/>
      <c r="L312" s="304"/>
    </row>
    <row r="313" spans="1:12">
      <c r="A313" s="302" t="s">
        <v>561</v>
      </c>
      <c r="B313" s="913">
        <v>0.33082481379500406</v>
      </c>
      <c r="C313" s="913">
        <v>0.32704640656888589</v>
      </c>
      <c r="D313" s="913">
        <v>0.32292720008070891</v>
      </c>
      <c r="E313" s="913">
        <v>0.31853249272326684</v>
      </c>
      <c r="F313" s="913">
        <v>0.31391443440852373</v>
      </c>
      <c r="G313" s="913">
        <v>0.30913236367720559</v>
      </c>
      <c r="H313" s="913">
        <v>0.30420443168629119</v>
      </c>
      <c r="I313" s="913">
        <v>0.29920019574559192</v>
      </c>
      <c r="J313" s="913">
        <v>0.29417165814935436</v>
      </c>
      <c r="K313" s="913">
        <v>0.289169568352516</v>
      </c>
      <c r="L313" s="913">
        <v>0.28427718647704914</v>
      </c>
    </row>
    <row r="314" spans="1:12">
      <c r="A314" s="302" t="s">
        <v>562</v>
      </c>
      <c r="B314" s="913">
        <v>0.58846580621142641</v>
      </c>
      <c r="C314" s="913">
        <v>0.59278813294944976</v>
      </c>
      <c r="D314" s="913">
        <v>0.5971686183054411</v>
      </c>
      <c r="E314" s="913">
        <v>0.60161186286681323</v>
      </c>
      <c r="F314" s="913">
        <v>0.6061002397076114</v>
      </c>
      <c r="G314" s="913">
        <v>0.61060032571460665</v>
      </c>
      <c r="H314" s="913">
        <v>0.61507588443239503</v>
      </c>
      <c r="I314" s="913">
        <v>0.61949328981489371</v>
      </c>
      <c r="J314" s="913">
        <v>0.62381212051978951</v>
      </c>
      <c r="K314" s="913">
        <v>0.62797870371749032</v>
      </c>
      <c r="L314" s="913">
        <v>0.63191302175086139</v>
      </c>
    </row>
    <row r="315" spans="1:12">
      <c r="A315" s="302" t="s">
        <v>563</v>
      </c>
      <c r="B315" s="913">
        <v>8.0709379993569558E-2</v>
      </c>
      <c r="C315" s="913">
        <v>8.0165460481664327E-2</v>
      </c>
      <c r="D315" s="913">
        <v>7.9904181613850031E-2</v>
      </c>
      <c r="E315" s="913">
        <v>7.9855644409919935E-2</v>
      </c>
      <c r="F315" s="913">
        <v>7.9985325883864852E-2</v>
      </c>
      <c r="G315" s="913">
        <v>8.0267310608187786E-2</v>
      </c>
      <c r="H315" s="913">
        <v>8.0719683881313731E-2</v>
      </c>
      <c r="I315" s="913">
        <v>8.1306514439514393E-2</v>
      </c>
      <c r="J315" s="913">
        <v>8.2016221330856093E-2</v>
      </c>
      <c r="K315" s="913">
        <v>8.2851727929993679E-2</v>
      </c>
      <c r="L315" s="913">
        <v>8.3809791772089443E-2</v>
      </c>
    </row>
    <row r="316" spans="1:12">
      <c r="A316" s="270"/>
      <c r="B316" s="913"/>
      <c r="C316" s="914"/>
      <c r="D316" s="914"/>
      <c r="E316" s="914"/>
      <c r="F316" s="914"/>
      <c r="G316" s="914"/>
      <c r="H316" s="914"/>
      <c r="I316" s="914"/>
      <c r="J316" s="914"/>
      <c r="K316" s="914"/>
      <c r="L316" s="914"/>
    </row>
    <row r="317" spans="1:12">
      <c r="A317" s="296" t="s">
        <v>1745</v>
      </c>
      <c r="B317" s="913">
        <v>0.69933408100302763</v>
      </c>
      <c r="C317" s="915">
        <v>0.6869433519602447</v>
      </c>
      <c r="D317" s="915">
        <v>0.67456890624570276</v>
      </c>
      <c r="E317" s="915">
        <v>0.66220126583737793</v>
      </c>
      <c r="F317" s="915">
        <v>0.64989210445191314</v>
      </c>
      <c r="G317" s="915">
        <v>0.6377325033845429</v>
      </c>
      <c r="H317" s="915">
        <v>0.62581565187329846</v>
      </c>
      <c r="I317" s="915">
        <v>0.6142224886710278</v>
      </c>
      <c r="J317" s="915">
        <v>0.6030467621673542</v>
      </c>
      <c r="K317" s="915">
        <v>0.59241068857945134</v>
      </c>
      <c r="L317" s="915">
        <v>0.58249627018172268</v>
      </c>
    </row>
    <row r="318" spans="1:12">
      <c r="A318" s="270"/>
      <c r="B318" s="913"/>
      <c r="C318" s="914"/>
      <c r="D318" s="914"/>
      <c r="E318" s="914"/>
      <c r="F318" s="914"/>
      <c r="G318" s="914"/>
      <c r="H318" s="914"/>
      <c r="I318" s="914"/>
      <c r="J318" s="914"/>
      <c r="K318" s="914"/>
      <c r="L318" s="914"/>
    </row>
    <row r="319" spans="1:12">
      <c r="A319" s="296" t="s">
        <v>564</v>
      </c>
      <c r="B319" s="917">
        <v>23.19875543559754</v>
      </c>
      <c r="C319" s="917">
        <v>23.385435038212815</v>
      </c>
      <c r="D319" s="917">
        <v>23.592376423115724</v>
      </c>
      <c r="E319" s="917">
        <v>23.817057659694743</v>
      </c>
      <c r="F319" s="917">
        <v>24.058831888588887</v>
      </c>
      <c r="G319" s="917">
        <v>24.319283823324508</v>
      </c>
      <c r="H319" s="917">
        <v>24.593609176566982</v>
      </c>
      <c r="I319" s="917">
        <v>24.879868826127694</v>
      </c>
      <c r="J319" s="917">
        <v>25.181702070449045</v>
      </c>
      <c r="K319" s="917">
        <v>25.495714662447256</v>
      </c>
      <c r="L319" s="917">
        <v>25.818399275924488</v>
      </c>
    </row>
    <row r="320" spans="1:12">
      <c r="A320" s="270"/>
      <c r="B320" s="913"/>
      <c r="C320" s="918"/>
      <c r="D320" s="918"/>
      <c r="E320" s="918"/>
      <c r="F320" s="918"/>
      <c r="G320" s="918"/>
      <c r="H320" s="918"/>
      <c r="I320" s="918"/>
      <c r="J320" s="918"/>
      <c r="K320" s="918"/>
      <c r="L320" s="918"/>
    </row>
    <row r="321" spans="1:12">
      <c r="A321" s="296" t="s">
        <v>1746</v>
      </c>
      <c r="B321" s="913">
        <v>0.94872121015117472</v>
      </c>
      <c r="C321" s="915">
        <v>0.94871568786690486</v>
      </c>
      <c r="D321" s="915">
        <v>0.94887563899735716</v>
      </c>
      <c r="E321" s="915">
        <v>0.94912061716767981</v>
      </c>
      <c r="F321" s="915">
        <v>0.94941544365871855</v>
      </c>
      <c r="G321" s="915">
        <v>0.94972561282721712</v>
      </c>
      <c r="H321" s="915">
        <v>0.95011079291443679</v>
      </c>
      <c r="I321" s="915">
        <v>0.95045636222633179</v>
      </c>
      <c r="J321" s="915">
        <v>0.95082539335480565</v>
      </c>
      <c r="K321" s="915">
        <v>0.95115563874512865</v>
      </c>
      <c r="L321" s="915">
        <v>0.9514650626303518</v>
      </c>
    </row>
    <row r="322" spans="1:12">
      <c r="A322" s="270"/>
      <c r="B322" s="913"/>
      <c r="C322" s="914"/>
      <c r="D322" s="914"/>
      <c r="E322" s="914"/>
      <c r="F322" s="914"/>
      <c r="G322" s="914"/>
      <c r="H322" s="914"/>
      <c r="I322" s="914"/>
      <c r="J322" s="914"/>
      <c r="K322" s="914"/>
      <c r="L322" s="914"/>
    </row>
    <row r="323" spans="1:12">
      <c r="A323" s="296" t="s">
        <v>1747</v>
      </c>
      <c r="B323" s="913">
        <v>0.24396410616158073</v>
      </c>
      <c r="C323" s="915">
        <v>0.24511952698914319</v>
      </c>
      <c r="D323" s="915">
        <v>0.24743713627678202</v>
      </c>
      <c r="E323" s="915">
        <v>0.25069858251257449</v>
      </c>
      <c r="F323" s="915">
        <v>0.25479977062721842</v>
      </c>
      <c r="G323" s="915">
        <v>0.25965353369472016</v>
      </c>
      <c r="H323" s="915">
        <v>0.26534683743383258</v>
      </c>
      <c r="I323" s="915">
        <v>0.27174619400533023</v>
      </c>
      <c r="J323" s="915">
        <v>0.27880395360594362</v>
      </c>
      <c r="K323" s="915">
        <v>0.28651606876209113</v>
      </c>
      <c r="L323" s="915">
        <v>0.29481715648981821</v>
      </c>
    </row>
    <row r="324" spans="1:12">
      <c r="A324" s="270"/>
      <c r="B324" s="913"/>
      <c r="C324" s="914"/>
      <c r="D324" s="914"/>
      <c r="E324" s="914"/>
      <c r="F324" s="914"/>
      <c r="G324" s="914"/>
      <c r="H324" s="914"/>
      <c r="I324" s="914"/>
      <c r="J324" s="914"/>
      <c r="K324" s="914"/>
      <c r="L324" s="914"/>
    </row>
    <row r="325" spans="1:12">
      <c r="A325" s="296" t="s">
        <v>1748</v>
      </c>
      <c r="B325" s="913">
        <v>0.4429975829026187</v>
      </c>
      <c r="C325" s="915">
        <v>0.43208072177408019</v>
      </c>
      <c r="D325" s="915">
        <v>0.42174000955847213</v>
      </c>
      <c r="E325" s="915">
        <v>0.41203052278385105</v>
      </c>
      <c r="F325" s="915">
        <v>0.40304098331621269</v>
      </c>
      <c r="G325" s="915">
        <v>0.39453379841859415</v>
      </c>
      <c r="H325" s="915">
        <v>0.38631584346309689</v>
      </c>
      <c r="I325" s="915">
        <v>0.37851535578006018</v>
      </c>
      <c r="J325" s="915">
        <v>0.37110230946691253</v>
      </c>
      <c r="K325" s="915">
        <v>0.36406629006788543</v>
      </c>
      <c r="L325" s="915">
        <v>0.35747049012060561</v>
      </c>
    </row>
    <row r="326" spans="1:12">
      <c r="A326" s="270"/>
      <c r="B326" s="913"/>
      <c r="C326" s="914"/>
      <c r="D326" s="914"/>
      <c r="E326" s="914"/>
      <c r="F326" s="914"/>
      <c r="G326" s="914"/>
      <c r="H326" s="914"/>
      <c r="I326" s="914"/>
      <c r="J326" s="914"/>
      <c r="K326" s="914"/>
      <c r="L326" s="914"/>
    </row>
    <row r="327" spans="1:12">
      <c r="A327" s="296" t="s">
        <v>1749</v>
      </c>
      <c r="B327" s="915">
        <v>0.49310080039195181</v>
      </c>
      <c r="C327" s="915">
        <v>0.49533378193377731</v>
      </c>
      <c r="D327" s="915">
        <v>0.49749887975418605</v>
      </c>
      <c r="E327" s="915">
        <v>0.4995921898727903</v>
      </c>
      <c r="F327" s="915">
        <v>0.5015990902952987</v>
      </c>
      <c r="G327" s="915">
        <v>0.50349279761044463</v>
      </c>
      <c r="H327" s="915">
        <v>0.50529343924531234</v>
      </c>
      <c r="I327" s="915">
        <v>0.50697539649397905</v>
      </c>
      <c r="J327" s="915">
        <v>0.50851042358699217</v>
      </c>
      <c r="K327" s="915">
        <v>0.5098755338266604</v>
      </c>
      <c r="L327" s="915">
        <v>0.51097516502698204</v>
      </c>
    </row>
    <row r="328" spans="1:12">
      <c r="A328" s="287" t="s">
        <v>1307</v>
      </c>
      <c r="B328" s="312"/>
    </row>
    <row r="329" spans="1:12">
      <c r="A329" s="309" t="s">
        <v>2131</v>
      </c>
      <c r="B329" s="310"/>
    </row>
    <row r="330" spans="1:12">
      <c r="A330" s="309" t="s">
        <v>2132</v>
      </c>
      <c r="B330" s="310"/>
    </row>
    <row r="331" spans="1:12">
      <c r="A331" s="309" t="s">
        <v>2133</v>
      </c>
      <c r="B331" s="310"/>
    </row>
    <row r="332" spans="1:12">
      <c r="A332" s="309" t="s">
        <v>2134</v>
      </c>
      <c r="B332" s="310"/>
    </row>
    <row r="333" spans="1:12">
      <c r="A333" s="277" t="s">
        <v>2135</v>
      </c>
      <c r="B333" s="261"/>
    </row>
    <row r="335" spans="1:12">
      <c r="A335" s="311" t="s">
        <v>553</v>
      </c>
    </row>
    <row r="336" spans="1:12" s="295" customFormat="1" ht="24.75" customHeight="1">
      <c r="A336" s="1912" t="s">
        <v>574</v>
      </c>
      <c r="B336" s="1907">
        <v>2010</v>
      </c>
      <c r="C336" s="1907">
        <v>2011</v>
      </c>
      <c r="D336" s="1907">
        <v>2012</v>
      </c>
      <c r="E336" s="1907">
        <v>2013</v>
      </c>
      <c r="F336" s="1907">
        <v>2014</v>
      </c>
      <c r="G336" s="1907">
        <v>2015</v>
      </c>
      <c r="H336" s="1907">
        <v>2016</v>
      </c>
      <c r="I336" s="1907">
        <v>2017</v>
      </c>
      <c r="J336" s="1907">
        <v>2018</v>
      </c>
      <c r="K336" s="1907">
        <v>2019</v>
      </c>
      <c r="L336" s="1907">
        <v>2020</v>
      </c>
    </row>
    <row r="337" spans="1:12" s="295" customFormat="1" ht="24.75" customHeight="1">
      <c r="A337" s="1913"/>
      <c r="B337" s="1907"/>
      <c r="C337" s="1907"/>
      <c r="D337" s="1907"/>
      <c r="E337" s="1907"/>
      <c r="F337" s="1907"/>
      <c r="G337" s="1907"/>
      <c r="H337" s="1907"/>
      <c r="I337" s="1907"/>
      <c r="J337" s="1907"/>
      <c r="K337" s="1907"/>
      <c r="L337" s="1907"/>
    </row>
    <row r="338" spans="1:12">
      <c r="A338" s="296" t="s">
        <v>558</v>
      </c>
      <c r="B338" s="298"/>
      <c r="C338" s="298"/>
      <c r="D338" s="298"/>
      <c r="E338" s="298"/>
      <c r="F338" s="298"/>
      <c r="G338" s="298"/>
      <c r="H338" s="298"/>
      <c r="I338" s="298"/>
      <c r="J338" s="298"/>
      <c r="K338" s="298"/>
      <c r="L338" s="298"/>
    </row>
    <row r="339" spans="1:12">
      <c r="A339" s="299" t="s">
        <v>559</v>
      </c>
      <c r="B339" s="301">
        <v>467671</v>
      </c>
      <c r="C339" s="301">
        <v>473331</v>
      </c>
      <c r="D339" s="301">
        <v>478964</v>
      </c>
      <c r="E339" s="301">
        <v>484529</v>
      </c>
      <c r="F339" s="301">
        <v>490039</v>
      </c>
      <c r="G339" s="301">
        <v>495464</v>
      </c>
      <c r="H339" s="301">
        <v>500794</v>
      </c>
      <c r="I339" s="301">
        <v>506035</v>
      </c>
      <c r="J339" s="301">
        <v>511184</v>
      </c>
      <c r="K339" s="301">
        <v>516231</v>
      </c>
      <c r="L339" s="301">
        <v>521154</v>
      </c>
    </row>
    <row r="340" spans="1:12">
      <c r="A340" s="299" t="s">
        <v>7</v>
      </c>
      <c r="B340" s="301">
        <v>230035</v>
      </c>
      <c r="C340" s="301">
        <v>232880</v>
      </c>
      <c r="D340" s="301">
        <v>235717</v>
      </c>
      <c r="E340" s="301">
        <v>238516</v>
      </c>
      <c r="F340" s="301">
        <v>241282</v>
      </c>
      <c r="G340" s="301">
        <v>244001</v>
      </c>
      <c r="H340" s="301">
        <v>246669</v>
      </c>
      <c r="I340" s="301">
        <v>249285</v>
      </c>
      <c r="J340" s="301">
        <v>251854</v>
      </c>
      <c r="K340" s="301">
        <v>254366</v>
      </c>
      <c r="L340" s="301">
        <v>256819</v>
      </c>
    </row>
    <row r="341" spans="1:12">
      <c r="A341" s="302" t="s">
        <v>8</v>
      </c>
      <c r="B341" s="301">
        <v>237636</v>
      </c>
      <c r="C341" s="301">
        <v>240451</v>
      </c>
      <c r="D341" s="301">
        <v>243247</v>
      </c>
      <c r="E341" s="301">
        <v>246013</v>
      </c>
      <c r="F341" s="301">
        <v>248757</v>
      </c>
      <c r="G341" s="301">
        <v>251463</v>
      </c>
      <c r="H341" s="301">
        <v>254125</v>
      </c>
      <c r="I341" s="301">
        <v>256750</v>
      </c>
      <c r="J341" s="301">
        <v>259330</v>
      </c>
      <c r="K341" s="301">
        <v>261865</v>
      </c>
      <c r="L341" s="301">
        <v>264335</v>
      </c>
    </row>
    <row r="342" spans="1:12">
      <c r="A342" s="296" t="s">
        <v>560</v>
      </c>
      <c r="B342" s="305"/>
      <c r="C342" s="304"/>
      <c r="D342" s="304"/>
      <c r="E342" s="304"/>
      <c r="F342" s="304"/>
      <c r="G342" s="304"/>
      <c r="H342" s="304"/>
      <c r="I342" s="304"/>
      <c r="J342" s="304"/>
      <c r="K342" s="304"/>
      <c r="L342" s="304"/>
    </row>
    <row r="343" spans="1:12">
      <c r="A343" s="302" t="s">
        <v>561</v>
      </c>
      <c r="B343" s="913">
        <v>0.3290582482129531</v>
      </c>
      <c r="C343" s="913">
        <v>0.32519949042002322</v>
      </c>
      <c r="D343" s="913">
        <v>0.32118906640165024</v>
      </c>
      <c r="E343" s="913">
        <v>0.3170769964233307</v>
      </c>
      <c r="F343" s="913">
        <v>0.31289550423537721</v>
      </c>
      <c r="G343" s="913">
        <v>0.30870254952933007</v>
      </c>
      <c r="H343" s="913">
        <v>0.30452641205765246</v>
      </c>
      <c r="I343" s="913">
        <v>0.30037052773029532</v>
      </c>
      <c r="J343" s="913">
        <v>0.29627492253278664</v>
      </c>
      <c r="K343" s="913">
        <v>0.29223738985066761</v>
      </c>
      <c r="L343" s="913">
        <v>0.28827563445737731</v>
      </c>
    </row>
    <row r="344" spans="1:12">
      <c r="A344" s="302" t="s">
        <v>562</v>
      </c>
      <c r="B344" s="913">
        <v>0.5791357599680117</v>
      </c>
      <c r="C344" s="913">
        <v>0.58296414137252794</v>
      </c>
      <c r="D344" s="913">
        <v>0.58672885644850137</v>
      </c>
      <c r="E344" s="913">
        <v>0.59047652462494504</v>
      </c>
      <c r="F344" s="913">
        <v>0.5941404663710439</v>
      </c>
      <c r="G344" s="913">
        <v>0.59774272197374578</v>
      </c>
      <c r="H344" s="913">
        <v>0.60123124478328416</v>
      </c>
      <c r="I344" s="913">
        <v>0.60460442459513675</v>
      </c>
      <c r="J344" s="913">
        <v>0.60783201352154992</v>
      </c>
      <c r="K344" s="913">
        <v>0.61092030505723216</v>
      </c>
      <c r="L344" s="913">
        <v>0.61386461583332375</v>
      </c>
    </row>
    <row r="345" spans="1:12">
      <c r="A345" s="302" t="s">
        <v>563</v>
      </c>
      <c r="B345" s="913">
        <v>9.1805991819035176E-2</v>
      </c>
      <c r="C345" s="913">
        <v>9.1836368207448907E-2</v>
      </c>
      <c r="D345" s="913">
        <v>9.2082077149848424E-2</v>
      </c>
      <c r="E345" s="913">
        <v>9.2446478951724254E-2</v>
      </c>
      <c r="F345" s="913">
        <v>9.2964029393578881E-2</v>
      </c>
      <c r="G345" s="913">
        <v>9.3554728496924089E-2</v>
      </c>
      <c r="H345" s="913">
        <v>9.4242343159063408E-2</v>
      </c>
      <c r="I345" s="913">
        <v>9.5025047674567958E-2</v>
      </c>
      <c r="J345" s="913">
        <v>9.5893063945663395E-2</v>
      </c>
      <c r="K345" s="913">
        <v>9.6842305092100248E-2</v>
      </c>
      <c r="L345" s="913">
        <v>9.7859749709298977E-2</v>
      </c>
    </row>
    <row r="346" spans="1:12">
      <c r="A346" s="270"/>
      <c r="B346" s="913"/>
      <c r="C346" s="914"/>
      <c r="D346" s="914"/>
      <c r="E346" s="914"/>
      <c r="F346" s="914"/>
      <c r="G346" s="914"/>
      <c r="H346" s="914"/>
      <c r="I346" s="914"/>
      <c r="J346" s="914"/>
      <c r="K346" s="914"/>
      <c r="L346" s="914"/>
    </row>
    <row r="347" spans="1:12">
      <c r="A347" s="296" t="s">
        <v>1745</v>
      </c>
      <c r="B347" s="913">
        <v>0.72671084937879604</v>
      </c>
      <c r="C347" s="915">
        <v>0.7153713736930799</v>
      </c>
      <c r="D347" s="915">
        <v>0.70436478282839066</v>
      </c>
      <c r="E347" s="915">
        <v>0.69354742872322206</v>
      </c>
      <c r="F347" s="915">
        <v>0.68310367093476942</v>
      </c>
      <c r="G347" s="915">
        <v>0.67296056185845488</v>
      </c>
      <c r="H347" s="915">
        <v>0.66325354624650856</v>
      </c>
      <c r="I347" s="915">
        <v>0.65397400237292902</v>
      </c>
      <c r="J347" s="915">
        <v>0.64519139787714752</v>
      </c>
      <c r="K347" s="915">
        <v>0.63687471462635081</v>
      </c>
      <c r="L347" s="915">
        <v>0.62902368731987568</v>
      </c>
    </row>
    <row r="348" spans="1:12">
      <c r="A348" s="270"/>
      <c r="B348" s="913"/>
      <c r="C348" s="914"/>
      <c r="D348" s="914"/>
      <c r="E348" s="914"/>
      <c r="F348" s="914"/>
      <c r="G348" s="914"/>
      <c r="H348" s="914"/>
      <c r="I348" s="914"/>
      <c r="J348" s="914"/>
      <c r="K348" s="914"/>
      <c r="L348" s="914"/>
    </row>
    <row r="349" spans="1:12">
      <c r="A349" s="296" t="s">
        <v>564</v>
      </c>
      <c r="B349" s="917">
        <v>23.104294888948353</v>
      </c>
      <c r="C349" s="917">
        <v>23.29607072691552</v>
      </c>
      <c r="D349" s="917">
        <v>23.506801848049282</v>
      </c>
      <c r="E349" s="917">
        <v>23.731567689984903</v>
      </c>
      <c r="F349" s="917">
        <v>23.970813279032456</v>
      </c>
      <c r="G349" s="917">
        <v>24.227881366537353</v>
      </c>
      <c r="H349" s="917">
        <v>24.496191646191647</v>
      </c>
      <c r="I349" s="917">
        <v>24.774242241275207</v>
      </c>
      <c r="J349" s="917">
        <v>25.062645295485133</v>
      </c>
      <c r="K349" s="917">
        <v>25.365393880992531</v>
      </c>
      <c r="L349" s="917">
        <v>25.67402921268258</v>
      </c>
    </row>
    <row r="350" spans="1:12">
      <c r="A350" s="270"/>
      <c r="B350" s="913"/>
      <c r="C350" s="918"/>
      <c r="D350" s="918"/>
      <c r="E350" s="918"/>
      <c r="F350" s="918"/>
      <c r="G350" s="918"/>
      <c r="H350" s="918"/>
      <c r="I350" s="918"/>
      <c r="J350" s="918"/>
      <c r="K350" s="918"/>
      <c r="L350" s="918"/>
    </row>
    <row r="351" spans="1:12">
      <c r="A351" s="296" t="s">
        <v>1746</v>
      </c>
      <c r="B351" s="913">
        <v>0.9680141056068946</v>
      </c>
      <c r="C351" s="915">
        <v>0.96851333535730777</v>
      </c>
      <c r="D351" s="915">
        <v>0.96904381143446783</v>
      </c>
      <c r="E351" s="915">
        <v>0.96952600065850181</v>
      </c>
      <c r="F351" s="915">
        <v>0.96995059435513376</v>
      </c>
      <c r="G351" s="915">
        <v>0.97032565427120487</v>
      </c>
      <c r="H351" s="915">
        <v>0.97066010821446136</v>
      </c>
      <c r="I351" s="915">
        <v>0.97092502434274586</v>
      </c>
      <c r="J351" s="915">
        <v>0.97117186596228744</v>
      </c>
      <c r="K351" s="915">
        <v>0.97136310694441796</v>
      </c>
      <c r="L351" s="915">
        <v>0.97156638356630787</v>
      </c>
    </row>
    <row r="352" spans="1:12">
      <c r="A352" s="270"/>
      <c r="B352" s="913"/>
      <c r="C352" s="914"/>
      <c r="D352" s="914"/>
      <c r="E352" s="914"/>
      <c r="F352" s="914"/>
      <c r="G352" s="914"/>
      <c r="H352" s="914"/>
      <c r="I352" s="914"/>
      <c r="J352" s="914"/>
      <c r="K352" s="914"/>
      <c r="L352" s="914"/>
    </row>
    <row r="353" spans="1:12">
      <c r="A353" s="296" t="s">
        <v>1747</v>
      </c>
      <c r="B353" s="913">
        <v>0.27899617261568255</v>
      </c>
      <c r="C353" s="915">
        <v>0.28240009874810784</v>
      </c>
      <c r="D353" s="915">
        <v>0.28669119463331555</v>
      </c>
      <c r="E353" s="915">
        <v>0.29155845423834725</v>
      </c>
      <c r="F353" s="915">
        <v>0.29710886904800726</v>
      </c>
      <c r="G353" s="915">
        <v>0.30305784205399117</v>
      </c>
      <c r="H353" s="915">
        <v>0.30947182059604605</v>
      </c>
      <c r="I353" s="915">
        <v>0.31635942578191817</v>
      </c>
      <c r="J353" s="915">
        <v>0.32366243867653566</v>
      </c>
      <c r="K353" s="915">
        <v>0.33138232291763331</v>
      </c>
      <c r="L353" s="915">
        <v>0.33946590697302909</v>
      </c>
    </row>
    <row r="354" spans="1:12">
      <c r="A354" s="270"/>
      <c r="B354" s="913"/>
      <c r="C354" s="914"/>
      <c r="D354" s="914"/>
      <c r="E354" s="914"/>
      <c r="F354" s="914"/>
      <c r="G354" s="914"/>
      <c r="H354" s="914"/>
      <c r="I354" s="914"/>
      <c r="J354" s="914"/>
      <c r="K354" s="914"/>
      <c r="L354" s="914"/>
    </row>
    <row r="355" spans="1:12">
      <c r="A355" s="296" t="s">
        <v>1748</v>
      </c>
      <c r="B355" s="913">
        <v>0.45507024804280782</v>
      </c>
      <c r="C355" s="915">
        <v>0.44612510702332459</v>
      </c>
      <c r="D355" s="915">
        <v>0.43743506769990631</v>
      </c>
      <c r="E355" s="915">
        <v>0.42904713974165409</v>
      </c>
      <c r="F355" s="915">
        <v>0.42110570207701398</v>
      </c>
      <c r="G355" s="915">
        <v>0.41353463095887955</v>
      </c>
      <c r="H355" s="915">
        <v>0.40616311771795904</v>
      </c>
      <c r="I355" s="915">
        <v>0.39902797929104328</v>
      </c>
      <c r="J355" s="915">
        <v>0.39215440727580109</v>
      </c>
      <c r="K355" s="915">
        <v>0.38550854598443091</v>
      </c>
      <c r="L355" s="915">
        <v>0.37908801307858608</v>
      </c>
    </row>
    <row r="356" spans="1:12">
      <c r="A356" s="270"/>
      <c r="B356" s="913"/>
      <c r="C356" s="914"/>
      <c r="D356" s="914"/>
      <c r="E356" s="914"/>
      <c r="F356" s="914"/>
      <c r="G356" s="914"/>
      <c r="H356" s="914"/>
      <c r="I356" s="914"/>
      <c r="J356" s="914"/>
      <c r="K356" s="914"/>
      <c r="L356" s="914"/>
    </row>
    <row r="357" spans="1:12">
      <c r="A357" s="296" t="s">
        <v>1749</v>
      </c>
      <c r="B357" s="915">
        <v>0.47892996010705446</v>
      </c>
      <c r="C357" s="915">
        <v>0.48088383911898891</v>
      </c>
      <c r="D357" s="915">
        <v>0.48276032181280754</v>
      </c>
      <c r="E357" s="915">
        <v>0.48460853694723449</v>
      </c>
      <c r="F357" s="915">
        <v>0.48638229275960071</v>
      </c>
      <c r="G357" s="915">
        <v>0.48809168744507142</v>
      </c>
      <c r="H357" s="915">
        <v>0.48971962616822429</v>
      </c>
      <c r="I357" s="915">
        <v>0.49125219084712757</v>
      </c>
      <c r="J357" s="915">
        <v>0.49267728376971426</v>
      </c>
      <c r="K357" s="915">
        <v>0.49399117866076031</v>
      </c>
      <c r="L357" s="915">
        <v>0.49520873134469517</v>
      </c>
    </row>
    <row r="358" spans="1:12">
      <c r="A358" s="287" t="s">
        <v>1307</v>
      </c>
      <c r="B358" s="312"/>
    </row>
    <row r="359" spans="1:12">
      <c r="A359" s="309" t="s">
        <v>2131</v>
      </c>
      <c r="B359" s="310"/>
    </row>
    <row r="360" spans="1:12">
      <c r="A360" s="309" t="s">
        <v>2132</v>
      </c>
      <c r="B360" s="310"/>
    </row>
    <row r="361" spans="1:12">
      <c r="A361" s="309" t="s">
        <v>2133</v>
      </c>
      <c r="B361" s="310"/>
    </row>
    <row r="362" spans="1:12">
      <c r="A362" s="309" t="s">
        <v>2134</v>
      </c>
      <c r="B362" s="310"/>
    </row>
    <row r="363" spans="1:12">
      <c r="A363" s="277" t="s">
        <v>2135</v>
      </c>
      <c r="B363" s="261"/>
    </row>
    <row r="365" spans="1:12">
      <c r="A365" s="311" t="s">
        <v>553</v>
      </c>
    </row>
    <row r="366" spans="1:12" s="295" customFormat="1" ht="25.5" customHeight="1">
      <c r="A366" s="1911" t="s">
        <v>575</v>
      </c>
      <c r="B366" s="1907">
        <v>2010</v>
      </c>
      <c r="C366" s="1907">
        <v>2011</v>
      </c>
      <c r="D366" s="1907">
        <v>2012</v>
      </c>
      <c r="E366" s="1907">
        <v>2013</v>
      </c>
      <c r="F366" s="1907">
        <v>2014</v>
      </c>
      <c r="G366" s="1907">
        <v>2015</v>
      </c>
      <c r="H366" s="1907">
        <v>2016</v>
      </c>
      <c r="I366" s="1907">
        <v>2017</v>
      </c>
      <c r="J366" s="1907">
        <v>2018</v>
      </c>
      <c r="K366" s="1907">
        <v>2019</v>
      </c>
      <c r="L366" s="1907">
        <v>2020</v>
      </c>
    </row>
    <row r="367" spans="1:12" s="295" customFormat="1" ht="25.5" customHeight="1">
      <c r="A367" s="1911" t="s">
        <v>557</v>
      </c>
      <c r="B367" s="1907"/>
      <c r="C367" s="1907"/>
      <c r="D367" s="1907"/>
      <c r="E367" s="1907"/>
      <c r="F367" s="1907"/>
      <c r="G367" s="1907"/>
      <c r="H367" s="1907"/>
      <c r="I367" s="1907"/>
      <c r="J367" s="1907"/>
      <c r="K367" s="1907"/>
      <c r="L367" s="1907"/>
    </row>
    <row r="368" spans="1:12">
      <c r="A368" s="296" t="s">
        <v>558</v>
      </c>
      <c r="B368" s="298"/>
      <c r="C368" s="298"/>
      <c r="D368" s="298"/>
      <c r="E368" s="298"/>
      <c r="F368" s="298"/>
      <c r="G368" s="298"/>
      <c r="H368" s="298"/>
      <c r="I368" s="298"/>
      <c r="J368" s="298"/>
      <c r="K368" s="298"/>
      <c r="L368" s="298"/>
    </row>
    <row r="369" spans="1:12">
      <c r="A369" s="299" t="s">
        <v>559</v>
      </c>
      <c r="B369" s="301">
        <v>805514</v>
      </c>
      <c r="C369" s="301">
        <v>817676</v>
      </c>
      <c r="D369" s="301">
        <v>829779</v>
      </c>
      <c r="E369" s="301">
        <v>841767</v>
      </c>
      <c r="F369" s="301">
        <v>853622</v>
      </c>
      <c r="G369" s="301">
        <v>865340</v>
      </c>
      <c r="H369" s="301">
        <v>876912</v>
      </c>
      <c r="I369" s="301">
        <v>888351</v>
      </c>
      <c r="J369" s="301">
        <v>899632</v>
      </c>
      <c r="K369" s="301">
        <v>910770</v>
      </c>
      <c r="L369" s="301">
        <v>921763</v>
      </c>
    </row>
    <row r="370" spans="1:12">
      <c r="A370" s="299" t="s">
        <v>7</v>
      </c>
      <c r="B370" s="301">
        <v>412503</v>
      </c>
      <c r="C370" s="301">
        <v>418219</v>
      </c>
      <c r="D370" s="301">
        <v>423926</v>
      </c>
      <c r="E370" s="301">
        <v>429585</v>
      </c>
      <c r="F370" s="301">
        <v>435194</v>
      </c>
      <c r="G370" s="301">
        <v>440739</v>
      </c>
      <c r="H370" s="301">
        <v>446206</v>
      </c>
      <c r="I370" s="301">
        <v>451612</v>
      </c>
      <c r="J370" s="301">
        <v>456945</v>
      </c>
      <c r="K370" s="301">
        <v>462202</v>
      </c>
      <c r="L370" s="301">
        <v>467390</v>
      </c>
    </row>
    <row r="371" spans="1:12">
      <c r="A371" s="302" t="s">
        <v>8</v>
      </c>
      <c r="B371" s="301">
        <v>393011</v>
      </c>
      <c r="C371" s="301">
        <v>399457</v>
      </c>
      <c r="D371" s="301">
        <v>405853</v>
      </c>
      <c r="E371" s="301">
        <v>412182</v>
      </c>
      <c r="F371" s="301">
        <v>418428</v>
      </c>
      <c r="G371" s="301">
        <v>424601</v>
      </c>
      <c r="H371" s="301">
        <v>430706</v>
      </c>
      <c r="I371" s="301">
        <v>436739</v>
      </c>
      <c r="J371" s="301">
        <v>442687</v>
      </c>
      <c r="K371" s="301">
        <v>448568</v>
      </c>
      <c r="L371" s="301">
        <v>454373</v>
      </c>
    </row>
    <row r="372" spans="1:12">
      <c r="A372" s="296" t="s">
        <v>560</v>
      </c>
      <c r="B372" s="305"/>
      <c r="C372" s="304"/>
      <c r="D372" s="304"/>
      <c r="E372" s="304"/>
      <c r="F372" s="304"/>
      <c r="G372" s="304"/>
      <c r="H372" s="304"/>
      <c r="I372" s="304"/>
      <c r="J372" s="304"/>
      <c r="K372" s="304"/>
      <c r="L372" s="304"/>
    </row>
    <row r="373" spans="1:12">
      <c r="A373" s="302" t="s">
        <v>561</v>
      </c>
      <c r="B373" s="913">
        <v>0.34533726291535594</v>
      </c>
      <c r="C373" s="913">
        <v>0.34289620827809547</v>
      </c>
      <c r="D373" s="913">
        <v>0.34003873320486538</v>
      </c>
      <c r="E373" s="913">
        <v>0.3368046026988466</v>
      </c>
      <c r="F373" s="913">
        <v>0.33323531961453662</v>
      </c>
      <c r="G373" s="913">
        <v>0.3293884484711212</v>
      </c>
      <c r="H373" s="913">
        <v>0.32531998649807509</v>
      </c>
      <c r="I373" s="913">
        <v>0.32108817348097768</v>
      </c>
      <c r="J373" s="913">
        <v>0.31673617656997527</v>
      </c>
      <c r="K373" s="913">
        <v>0.31227752341425385</v>
      </c>
      <c r="L373" s="913">
        <v>0.30772009724842503</v>
      </c>
    </row>
    <row r="374" spans="1:12">
      <c r="A374" s="302" t="s">
        <v>562</v>
      </c>
      <c r="B374" s="913">
        <v>0.59534036652373512</v>
      </c>
      <c r="C374" s="913">
        <v>0.5979801290486696</v>
      </c>
      <c r="D374" s="913">
        <v>0.60075634596681771</v>
      </c>
      <c r="E374" s="913">
        <v>0.60369793541443173</v>
      </c>
      <c r="F374" s="913">
        <v>0.606793170747708</v>
      </c>
      <c r="G374" s="913">
        <v>0.60999838213881252</v>
      </c>
      <c r="H374" s="913">
        <v>0.61327248344189611</v>
      </c>
      <c r="I374" s="913">
        <v>0.61656147176059917</v>
      </c>
      <c r="J374" s="913">
        <v>0.61983788927027939</v>
      </c>
      <c r="K374" s="913">
        <v>0.62308486225940685</v>
      </c>
      <c r="L374" s="913">
        <v>0.62630090381150039</v>
      </c>
    </row>
    <row r="375" spans="1:12">
      <c r="A375" s="302" t="s">
        <v>563</v>
      </c>
      <c r="B375" s="913">
        <v>5.9322370560908937E-2</v>
      </c>
      <c r="C375" s="913">
        <v>5.9123662673234878E-2</v>
      </c>
      <c r="D375" s="913">
        <v>5.9204920828316937E-2</v>
      </c>
      <c r="E375" s="913">
        <v>5.9497461886721621E-2</v>
      </c>
      <c r="F375" s="913">
        <v>5.9971509637755355E-2</v>
      </c>
      <c r="G375" s="913">
        <v>6.0613169390066335E-2</v>
      </c>
      <c r="H375" s="913">
        <v>6.1407530060028831E-2</v>
      </c>
      <c r="I375" s="913">
        <v>6.2350354758423189E-2</v>
      </c>
      <c r="J375" s="913">
        <v>6.3425934159745317E-2</v>
      </c>
      <c r="K375" s="913">
        <v>6.4637614326339257E-2</v>
      </c>
      <c r="L375" s="913">
        <v>6.5978998940074612E-2</v>
      </c>
    </row>
    <row r="376" spans="1:12">
      <c r="A376" s="270"/>
      <c r="B376" s="913"/>
      <c r="C376" s="914"/>
      <c r="D376" s="914"/>
      <c r="E376" s="914"/>
      <c r="F376" s="914"/>
      <c r="G376" s="914"/>
      <c r="H376" s="914"/>
      <c r="I376" s="914"/>
      <c r="J376" s="914"/>
      <c r="K376" s="914"/>
      <c r="L376" s="914"/>
    </row>
    <row r="377" spans="1:12">
      <c r="A377" s="296" t="s">
        <v>1745</v>
      </c>
      <c r="B377" s="913">
        <v>0.67971139910959122</v>
      </c>
      <c r="C377" s="915">
        <v>0.67229637143780396</v>
      </c>
      <c r="D377" s="915">
        <v>0.66456835073571452</v>
      </c>
      <c r="E377" s="915">
        <v>0.6564575449699217</v>
      </c>
      <c r="F377" s="915">
        <v>0.64800800043245577</v>
      </c>
      <c r="G377" s="915">
        <v>0.6393486102270316</v>
      </c>
      <c r="H377" s="915">
        <v>0.63059655699478978</v>
      </c>
      <c r="I377" s="915">
        <v>0.621898295306204</v>
      </c>
      <c r="J377" s="915">
        <v>0.61332506016577415</v>
      </c>
      <c r="K377" s="915">
        <v>0.60491782190605248</v>
      </c>
      <c r="L377" s="915">
        <v>0.59667660371279452</v>
      </c>
    </row>
    <row r="378" spans="1:12">
      <c r="A378" s="270"/>
      <c r="B378" s="913"/>
      <c r="C378" s="914"/>
      <c r="D378" s="914"/>
      <c r="E378" s="914"/>
      <c r="F378" s="914"/>
      <c r="G378" s="914"/>
      <c r="H378" s="914"/>
      <c r="I378" s="914"/>
      <c r="J378" s="914"/>
      <c r="K378" s="914"/>
      <c r="L378" s="914"/>
    </row>
    <row r="379" spans="1:12">
      <c r="A379" s="296" t="s">
        <v>564</v>
      </c>
      <c r="B379" s="917">
        <v>22.403586768141061</v>
      </c>
      <c r="C379" s="917">
        <v>22.530563621472712</v>
      </c>
      <c r="D379" s="917">
        <v>22.675958572058175</v>
      </c>
      <c r="E379" s="917">
        <v>22.83798539301468</v>
      </c>
      <c r="F379" s="917">
        <v>23.015694576246442</v>
      </c>
      <c r="G379" s="917">
        <v>23.213778765502905</v>
      </c>
      <c r="H379" s="917">
        <v>23.426722925457103</v>
      </c>
      <c r="I379" s="917">
        <v>23.65373206401766</v>
      </c>
      <c r="J379" s="917">
        <v>23.892905496886002</v>
      </c>
      <c r="K379" s="917">
        <v>24.146729482452546</v>
      </c>
      <c r="L379" s="917">
        <v>24.413509889373113</v>
      </c>
    </row>
    <row r="380" spans="1:12">
      <c r="A380" s="270"/>
      <c r="B380" s="913"/>
      <c r="C380" s="918"/>
      <c r="D380" s="918"/>
      <c r="E380" s="918"/>
      <c r="F380" s="918"/>
      <c r="G380" s="918"/>
      <c r="H380" s="918"/>
      <c r="I380" s="918"/>
      <c r="J380" s="918"/>
      <c r="K380" s="918"/>
      <c r="L380" s="918"/>
    </row>
    <row r="381" spans="1:12">
      <c r="A381" s="296" t="s">
        <v>1746</v>
      </c>
      <c r="B381" s="913">
        <v>1.0495965761772572</v>
      </c>
      <c r="C381" s="915">
        <v>1.0469687600918247</v>
      </c>
      <c r="D381" s="915">
        <v>1.0445309015825928</v>
      </c>
      <c r="E381" s="915">
        <v>1.0422216399551654</v>
      </c>
      <c r="F381" s="915">
        <v>1.0400690202376515</v>
      </c>
      <c r="G381" s="915">
        <v>1.0380074469914107</v>
      </c>
      <c r="H381" s="915">
        <v>1.0359874252970704</v>
      </c>
      <c r="I381" s="915">
        <v>1.034054664227376</v>
      </c>
      <c r="J381" s="915">
        <v>1.0322078579221887</v>
      </c>
      <c r="K381" s="915">
        <v>1.0303944998305719</v>
      </c>
      <c r="L381" s="915">
        <v>1.0286482691533168</v>
      </c>
    </row>
    <row r="382" spans="1:12">
      <c r="A382" s="270"/>
      <c r="B382" s="913"/>
      <c r="C382" s="914"/>
      <c r="D382" s="914"/>
      <c r="E382" s="914"/>
      <c r="F382" s="914"/>
      <c r="G382" s="914"/>
      <c r="H382" s="914"/>
      <c r="I382" s="914"/>
      <c r="J382" s="914"/>
      <c r="K382" s="914"/>
      <c r="L382" s="914"/>
    </row>
    <row r="383" spans="1:12">
      <c r="A383" s="296" t="s">
        <v>1747</v>
      </c>
      <c r="B383" s="913">
        <v>0.17178097162207825</v>
      </c>
      <c r="C383" s="915">
        <v>0.17242436995769997</v>
      </c>
      <c r="D383" s="915">
        <v>0.17411228500444789</v>
      </c>
      <c r="E383" s="915">
        <v>0.17665275774132222</v>
      </c>
      <c r="F383" s="915">
        <v>0.17996744674942083</v>
      </c>
      <c r="G383" s="915">
        <v>0.18401728922615979</v>
      </c>
      <c r="H383" s="915">
        <v>0.18876039778881579</v>
      </c>
      <c r="I383" s="915">
        <v>0.19418452595893268</v>
      </c>
      <c r="J383" s="915">
        <v>0.20024846813080374</v>
      </c>
      <c r="K383" s="915">
        <v>0.20698772559622802</v>
      </c>
      <c r="L383" s="915">
        <v>0.21441238167427595</v>
      </c>
    </row>
    <row r="384" spans="1:12">
      <c r="A384" s="270"/>
      <c r="B384" s="913"/>
      <c r="C384" s="914"/>
      <c r="D384" s="914"/>
      <c r="E384" s="914"/>
      <c r="F384" s="914"/>
      <c r="G384" s="914"/>
      <c r="H384" s="914"/>
      <c r="I384" s="914"/>
      <c r="J384" s="914"/>
      <c r="K384" s="914"/>
      <c r="L384" s="914"/>
    </row>
    <row r="385" spans="1:12">
      <c r="A385" s="296" t="s">
        <v>1748</v>
      </c>
      <c r="B385" s="913">
        <v>0.4990437047285749</v>
      </c>
      <c r="C385" s="915">
        <v>0.49010467411126935</v>
      </c>
      <c r="D385" s="915">
        <v>0.480211677613816</v>
      </c>
      <c r="E385" s="915">
        <v>0.46970961563511632</v>
      </c>
      <c r="F385" s="915">
        <v>0.45911388923141133</v>
      </c>
      <c r="G385" s="915">
        <v>0.44869815834759613</v>
      </c>
      <c r="H385" s="915">
        <v>0.4386826858235966</v>
      </c>
      <c r="I385" s="915">
        <v>0.42928209966549447</v>
      </c>
      <c r="J385" s="915">
        <v>0.42042505155372256</v>
      </c>
      <c r="K385" s="915">
        <v>0.4120796144468617</v>
      </c>
      <c r="L385" s="915">
        <v>0.40420108261985377</v>
      </c>
    </row>
    <row r="386" spans="1:12">
      <c r="A386" s="270"/>
      <c r="B386" s="913"/>
      <c r="C386" s="914"/>
      <c r="D386" s="914"/>
      <c r="E386" s="914"/>
      <c r="F386" s="914"/>
      <c r="G386" s="914"/>
      <c r="H386" s="914"/>
      <c r="I386" s="914"/>
      <c r="J386" s="914"/>
      <c r="K386" s="914"/>
      <c r="L386" s="914"/>
    </row>
    <row r="387" spans="1:12">
      <c r="A387" s="296" t="s">
        <v>1749</v>
      </c>
      <c r="B387" s="915">
        <v>0.50022009562073322</v>
      </c>
      <c r="C387" s="915">
        <v>0.50104266541830533</v>
      </c>
      <c r="D387" s="915">
        <v>0.5019206461452792</v>
      </c>
      <c r="E387" s="915">
        <v>0.50287736970561547</v>
      </c>
      <c r="F387" s="915">
        <v>0.50391943177798804</v>
      </c>
      <c r="G387" s="915">
        <v>0.50500823125710959</v>
      </c>
      <c r="H387" s="915">
        <v>0.50612018406987602</v>
      </c>
      <c r="I387" s="915">
        <v>0.50721598025365267</v>
      </c>
      <c r="J387" s="915">
        <v>0.5082778577188849</v>
      </c>
      <c r="K387" s="915">
        <v>0.50928956144887727</v>
      </c>
      <c r="L387" s="915">
        <v>0.51025258983258248</v>
      </c>
    </row>
    <row r="388" spans="1:12">
      <c r="A388" s="287" t="s">
        <v>1307</v>
      </c>
      <c r="B388" s="312"/>
    </row>
    <row r="389" spans="1:12">
      <c r="A389" s="309" t="s">
        <v>2131</v>
      </c>
      <c r="B389" s="310"/>
    </row>
    <row r="390" spans="1:12">
      <c r="A390" s="309" t="s">
        <v>2132</v>
      </c>
      <c r="B390" s="310"/>
    </row>
    <row r="391" spans="1:12">
      <c r="A391" s="309" t="s">
        <v>2133</v>
      </c>
      <c r="B391" s="310"/>
    </row>
    <row r="392" spans="1:12">
      <c r="A392" s="309" t="s">
        <v>2134</v>
      </c>
      <c r="B392" s="310"/>
    </row>
    <row r="393" spans="1:12">
      <c r="A393" s="277" t="s">
        <v>2135</v>
      </c>
      <c r="B393" s="261"/>
    </row>
    <row r="395" spans="1:12">
      <c r="A395" s="311" t="s">
        <v>553</v>
      </c>
    </row>
    <row r="396" spans="1:12" s="295" customFormat="1" ht="26.25" customHeight="1">
      <c r="A396" s="1911" t="s">
        <v>576</v>
      </c>
      <c r="B396" s="1907">
        <v>2010</v>
      </c>
      <c r="C396" s="1907">
        <v>2011</v>
      </c>
      <c r="D396" s="1907">
        <v>2012</v>
      </c>
      <c r="E396" s="1907">
        <v>2013</v>
      </c>
      <c r="F396" s="1907">
        <v>2014</v>
      </c>
      <c r="G396" s="1907">
        <v>2015</v>
      </c>
      <c r="H396" s="1907">
        <v>2016</v>
      </c>
      <c r="I396" s="1907">
        <v>2017</v>
      </c>
      <c r="J396" s="1907">
        <v>2018</v>
      </c>
      <c r="K396" s="1907">
        <v>2019</v>
      </c>
      <c r="L396" s="1907">
        <v>2020</v>
      </c>
    </row>
    <row r="397" spans="1:12" s="295" customFormat="1" ht="26.25" customHeight="1">
      <c r="A397" s="1911" t="s">
        <v>557</v>
      </c>
      <c r="B397" s="1907"/>
      <c r="C397" s="1907"/>
      <c r="D397" s="1907"/>
      <c r="E397" s="1907"/>
      <c r="F397" s="1907"/>
      <c r="G397" s="1907"/>
      <c r="H397" s="1907"/>
      <c r="I397" s="1907"/>
      <c r="J397" s="1907"/>
      <c r="K397" s="1907"/>
      <c r="L397" s="1907"/>
    </row>
    <row r="398" spans="1:12">
      <c r="A398" s="296" t="s">
        <v>558</v>
      </c>
      <c r="B398" s="298"/>
      <c r="C398" s="298"/>
      <c r="D398" s="298"/>
      <c r="E398" s="298"/>
      <c r="F398" s="298"/>
      <c r="G398" s="298"/>
      <c r="H398" s="298"/>
      <c r="I398" s="298"/>
      <c r="J398" s="298"/>
      <c r="K398" s="298"/>
      <c r="L398" s="298"/>
    </row>
    <row r="399" spans="1:12">
      <c r="A399" s="299" t="s">
        <v>559</v>
      </c>
      <c r="B399" s="301">
        <v>1420348</v>
      </c>
      <c r="C399" s="301">
        <v>1436259</v>
      </c>
      <c r="D399" s="301">
        <v>1451873</v>
      </c>
      <c r="E399" s="301">
        <v>1467111</v>
      </c>
      <c r="F399" s="301">
        <v>1481940</v>
      </c>
      <c r="G399" s="301">
        <v>1496366</v>
      </c>
      <c r="H399" s="301">
        <v>1510375</v>
      </c>
      <c r="I399" s="301">
        <v>1523950</v>
      </c>
      <c r="J399" s="301">
        <v>1537090</v>
      </c>
      <c r="K399" s="301">
        <v>1549796</v>
      </c>
      <c r="L399" s="301">
        <v>1562079</v>
      </c>
    </row>
    <row r="400" spans="1:12">
      <c r="A400" s="299" t="s">
        <v>7</v>
      </c>
      <c r="B400" s="301">
        <v>714971</v>
      </c>
      <c r="C400" s="301">
        <v>722397</v>
      </c>
      <c r="D400" s="301">
        <v>729713</v>
      </c>
      <c r="E400" s="301">
        <v>736852</v>
      </c>
      <c r="F400" s="301">
        <v>743782</v>
      </c>
      <c r="G400" s="301">
        <v>750520</v>
      </c>
      <c r="H400" s="301">
        <v>757041</v>
      </c>
      <c r="I400" s="301">
        <v>763341</v>
      </c>
      <c r="J400" s="301">
        <v>769410</v>
      </c>
      <c r="K400" s="301">
        <v>775256</v>
      </c>
      <c r="L400" s="301">
        <v>780879</v>
      </c>
    </row>
    <row r="401" spans="1:12">
      <c r="A401" s="302" t="s">
        <v>8</v>
      </c>
      <c r="B401" s="301">
        <v>705377</v>
      </c>
      <c r="C401" s="301">
        <v>713862</v>
      </c>
      <c r="D401" s="301">
        <v>722160</v>
      </c>
      <c r="E401" s="301">
        <v>730259</v>
      </c>
      <c r="F401" s="301">
        <v>738158</v>
      </c>
      <c r="G401" s="301">
        <v>745846</v>
      </c>
      <c r="H401" s="301">
        <v>753334</v>
      </c>
      <c r="I401" s="301">
        <v>760609</v>
      </c>
      <c r="J401" s="301">
        <v>767680</v>
      </c>
      <c r="K401" s="301">
        <v>774540</v>
      </c>
      <c r="L401" s="301">
        <v>781200</v>
      </c>
    </row>
    <row r="402" spans="1:12">
      <c r="A402" s="296" t="s">
        <v>560</v>
      </c>
      <c r="B402" s="305"/>
      <c r="C402" s="304"/>
      <c r="D402" s="304"/>
      <c r="E402" s="304"/>
      <c r="F402" s="304"/>
      <c r="G402" s="304"/>
      <c r="H402" s="304"/>
      <c r="I402" s="304"/>
      <c r="J402" s="304"/>
      <c r="K402" s="304"/>
      <c r="L402" s="304"/>
    </row>
    <row r="403" spans="1:12">
      <c r="A403" s="302" t="s">
        <v>561</v>
      </c>
      <c r="B403" s="913">
        <v>0.33400476502941534</v>
      </c>
      <c r="C403" s="913">
        <v>0.33045293362826622</v>
      </c>
      <c r="D403" s="913">
        <v>0.32646312728454902</v>
      </c>
      <c r="E403" s="913">
        <v>0.32210650727859036</v>
      </c>
      <c r="F403" s="913">
        <v>0.31745819668812503</v>
      </c>
      <c r="G403" s="913">
        <v>0.31259798739078543</v>
      </c>
      <c r="H403" s="913">
        <v>0.30761764462467928</v>
      </c>
      <c r="I403" s="913">
        <v>0.30259982282883297</v>
      </c>
      <c r="J403" s="913">
        <v>0.29759025170939896</v>
      </c>
      <c r="K403" s="913">
        <v>0.2926081884325421</v>
      </c>
      <c r="L403" s="913">
        <v>0.28764550320438337</v>
      </c>
    </row>
    <row r="404" spans="1:12">
      <c r="A404" s="302" t="s">
        <v>562</v>
      </c>
      <c r="B404" s="913">
        <v>0.59960516718438017</v>
      </c>
      <c r="C404" s="913">
        <v>0.60322894408320504</v>
      </c>
      <c r="D404" s="913">
        <v>0.60694013870359187</v>
      </c>
      <c r="E404" s="913">
        <v>0.61074315440345006</v>
      </c>
      <c r="F404" s="913">
        <v>0.61459843178536244</v>
      </c>
      <c r="G404" s="913">
        <v>0.61844027463869133</v>
      </c>
      <c r="H404" s="913">
        <v>0.62220640569395014</v>
      </c>
      <c r="I404" s="913">
        <v>0.62583549329046229</v>
      </c>
      <c r="J404" s="913">
        <v>0.62929106298264903</v>
      </c>
      <c r="K404" s="913">
        <v>0.63257228693324796</v>
      </c>
      <c r="L404" s="913">
        <v>0.6356925610036368</v>
      </c>
    </row>
    <row r="405" spans="1:12">
      <c r="A405" s="302" t="s">
        <v>563</v>
      </c>
      <c r="B405" s="913">
        <v>6.6390067786204501E-2</v>
      </c>
      <c r="C405" s="913">
        <v>6.6318122288528736E-2</v>
      </c>
      <c r="D405" s="913">
        <v>6.6596734011859157E-2</v>
      </c>
      <c r="E405" s="913">
        <v>6.7150338317959579E-2</v>
      </c>
      <c r="F405" s="913">
        <v>6.7943371526512544E-2</v>
      </c>
      <c r="G405" s="913">
        <v>6.8961737970523254E-2</v>
      </c>
      <c r="H405" s="913">
        <v>7.0175949681370517E-2</v>
      </c>
      <c r="I405" s="913">
        <v>7.1564683880704749E-2</v>
      </c>
      <c r="J405" s="913">
        <v>7.3118685307952042E-2</v>
      </c>
      <c r="K405" s="913">
        <v>7.4819524634209919E-2</v>
      </c>
      <c r="L405" s="913">
        <v>7.6661935791979788E-2</v>
      </c>
    </row>
    <row r="406" spans="1:12">
      <c r="A406" s="270"/>
      <c r="B406" s="913"/>
      <c r="C406" s="914"/>
      <c r="D406" s="914"/>
      <c r="E406" s="914"/>
      <c r="F406" s="914"/>
      <c r="G406" s="914"/>
      <c r="H406" s="914"/>
      <c r="I406" s="914"/>
      <c r="J406" s="914"/>
      <c r="K406" s="914"/>
      <c r="L406" s="914"/>
    </row>
    <row r="407" spans="1:12">
      <c r="A407" s="296" t="s">
        <v>1745</v>
      </c>
      <c r="B407" s="913">
        <v>0.66776414668971218</v>
      </c>
      <c r="C407" s="915">
        <v>0.65774538806292293</v>
      </c>
      <c r="D407" s="915">
        <v>0.64760894235133903</v>
      </c>
      <c r="E407" s="915">
        <v>0.63734950247090494</v>
      </c>
      <c r="F407" s="915">
        <v>0.62707867167033748</v>
      </c>
      <c r="G407" s="915">
        <v>0.61697101726472392</v>
      </c>
      <c r="H407" s="915">
        <v>0.60718371082132239</v>
      </c>
      <c r="I407" s="915">
        <v>0.59786399256822076</v>
      </c>
      <c r="J407" s="915">
        <v>0.58908978503572396</v>
      </c>
      <c r="K407" s="915">
        <v>0.58084699670936535</v>
      </c>
      <c r="L407" s="915">
        <v>0.57308746608768157</v>
      </c>
    </row>
    <row r="408" spans="1:12">
      <c r="A408" s="270"/>
      <c r="B408" s="913"/>
      <c r="C408" s="914"/>
      <c r="D408" s="914"/>
      <c r="E408" s="914"/>
      <c r="F408" s="914"/>
      <c r="G408" s="914"/>
      <c r="H408" s="914"/>
      <c r="I408" s="914"/>
      <c r="J408" s="914"/>
      <c r="K408" s="914"/>
      <c r="L408" s="914"/>
    </row>
    <row r="409" spans="1:12">
      <c r="A409" s="296" t="s">
        <v>564</v>
      </c>
      <c r="B409" s="917">
        <v>23.079890897892746</v>
      </c>
      <c r="C409" s="917">
        <v>23.268875125398001</v>
      </c>
      <c r="D409" s="917">
        <v>23.477831554383993</v>
      </c>
      <c r="E409" s="917">
        <v>23.703373524884555</v>
      </c>
      <c r="F409" s="917">
        <v>23.944102001182134</v>
      </c>
      <c r="G409" s="917">
        <v>24.204791443850269</v>
      </c>
      <c r="H409" s="917">
        <v>24.480973451327433</v>
      </c>
      <c r="I409" s="917">
        <v>24.769961031423598</v>
      </c>
      <c r="J409" s="917">
        <v>25.073046907778803</v>
      </c>
      <c r="K409" s="917">
        <v>25.393473058833237</v>
      </c>
      <c r="L409" s="917">
        <v>25.723892405063292</v>
      </c>
    </row>
    <row r="410" spans="1:12">
      <c r="A410" s="270"/>
      <c r="B410" s="913"/>
      <c r="C410" s="918"/>
      <c r="D410" s="918"/>
      <c r="E410" s="918"/>
      <c r="F410" s="918"/>
      <c r="G410" s="918"/>
      <c r="H410" s="918"/>
      <c r="I410" s="918"/>
      <c r="J410" s="918"/>
      <c r="K410" s="918"/>
      <c r="L410" s="918"/>
    </row>
    <row r="411" spans="1:12">
      <c r="A411" s="296" t="s">
        <v>1746</v>
      </c>
      <c r="B411" s="913">
        <v>1.0136012373525078</v>
      </c>
      <c r="C411" s="915">
        <v>1.0119560923539843</v>
      </c>
      <c r="D411" s="915">
        <v>1.0104589010745542</v>
      </c>
      <c r="E411" s="915">
        <v>1.0090283036566479</v>
      </c>
      <c r="F411" s="915">
        <v>1.0076189650454239</v>
      </c>
      <c r="G411" s="915">
        <v>1.0062667092134301</v>
      </c>
      <c r="H411" s="915">
        <v>1.0049207921054937</v>
      </c>
      <c r="I411" s="915">
        <v>1.0035918586290722</v>
      </c>
      <c r="J411" s="915">
        <v>1.0022535431429762</v>
      </c>
      <c r="K411" s="915">
        <v>1.0009244196555376</v>
      </c>
      <c r="L411" s="915">
        <v>0.99958909370199689</v>
      </c>
    </row>
    <row r="412" spans="1:12">
      <c r="A412" s="270"/>
      <c r="B412" s="913"/>
      <c r="C412" s="914"/>
      <c r="D412" s="914"/>
      <c r="E412" s="914"/>
      <c r="F412" s="914"/>
      <c r="G412" s="914"/>
      <c r="H412" s="914"/>
      <c r="I412" s="914"/>
      <c r="J412" s="914"/>
      <c r="K412" s="914"/>
      <c r="L412" s="914"/>
    </row>
    <row r="413" spans="1:12">
      <c r="A413" s="296" t="s">
        <v>1747</v>
      </c>
      <c r="B413" s="913">
        <v>0.19876982228189957</v>
      </c>
      <c r="C413" s="915">
        <v>0.20068855664368668</v>
      </c>
      <c r="D413" s="915">
        <v>0.20399465803625869</v>
      </c>
      <c r="E413" s="915">
        <v>0.20847246733789565</v>
      </c>
      <c r="F413" s="915">
        <v>0.21402305007503392</v>
      </c>
      <c r="G413" s="915">
        <v>0.220608387616753</v>
      </c>
      <c r="H413" s="915">
        <v>0.22812719266149825</v>
      </c>
      <c r="I413" s="915">
        <v>0.23649942426167794</v>
      </c>
      <c r="J413" s="915">
        <v>0.24570255540276725</v>
      </c>
      <c r="K413" s="915">
        <v>0.25569867007142494</v>
      </c>
      <c r="L413" s="915">
        <v>0.26651532854837812</v>
      </c>
    </row>
    <row r="414" spans="1:12">
      <c r="A414" s="270"/>
      <c r="B414" s="913"/>
      <c r="C414" s="914"/>
      <c r="D414" s="914"/>
      <c r="E414" s="914"/>
      <c r="F414" s="914"/>
      <c r="G414" s="914"/>
      <c r="H414" s="914"/>
      <c r="I414" s="914"/>
      <c r="J414" s="914"/>
      <c r="K414" s="914"/>
      <c r="L414" s="914"/>
    </row>
    <row r="415" spans="1:12">
      <c r="A415" s="296" t="s">
        <v>1748</v>
      </c>
      <c r="B415" s="913">
        <v>0.45509373329222103</v>
      </c>
      <c r="C415" s="915">
        <v>0.44559267635010974</v>
      </c>
      <c r="D415" s="915">
        <v>0.43549908297747725</v>
      </c>
      <c r="E415" s="915">
        <v>0.42503316036597111</v>
      </c>
      <c r="F415" s="915">
        <v>0.41452863322910866</v>
      </c>
      <c r="G415" s="915">
        <v>0.40425385680902581</v>
      </c>
      <c r="H415" s="915">
        <v>0.39449234554615525</v>
      </c>
      <c r="I415" s="915">
        <v>0.38547803470746089</v>
      </c>
      <c r="J415" s="915">
        <v>0.37713058924258497</v>
      </c>
      <c r="K415" s="915">
        <v>0.36937028141316536</v>
      </c>
      <c r="L415" s="915">
        <v>0.36211886382673508</v>
      </c>
    </row>
    <row r="416" spans="1:12">
      <c r="A416" s="270"/>
      <c r="B416" s="913"/>
      <c r="C416" s="914"/>
      <c r="D416" s="914"/>
      <c r="E416" s="914"/>
      <c r="F416" s="914"/>
      <c r="G416" s="914"/>
      <c r="H416" s="914"/>
      <c r="I416" s="914"/>
      <c r="J416" s="914"/>
      <c r="K416" s="914"/>
      <c r="L416" s="914"/>
    </row>
    <row r="417" spans="1:12">
      <c r="A417" s="296" t="s">
        <v>1749</v>
      </c>
      <c r="B417" s="915">
        <v>0.50115470167017073</v>
      </c>
      <c r="C417" s="915">
        <v>0.5023646026823112</v>
      </c>
      <c r="D417" s="915">
        <v>0.50359615597651486</v>
      </c>
      <c r="E417" s="915">
        <v>0.50483869421670946</v>
      </c>
      <c r="F417" s="915">
        <v>0.50605967828025977</v>
      </c>
      <c r="G417" s="915">
        <v>0.50719853696339456</v>
      </c>
      <c r="H417" s="915">
        <v>0.50820618742815271</v>
      </c>
      <c r="I417" s="915">
        <v>0.50903815232267824</v>
      </c>
      <c r="J417" s="915">
        <v>0.50967199874947899</v>
      </c>
      <c r="K417" s="915">
        <v>0.51012601027706772</v>
      </c>
      <c r="L417" s="915">
        <v>0.51042242703533025</v>
      </c>
    </row>
    <row r="418" spans="1:12">
      <c r="A418" s="287" t="s">
        <v>1307</v>
      </c>
      <c r="B418" s="312"/>
    </row>
    <row r="419" spans="1:12">
      <c r="A419" s="309" t="s">
        <v>2131</v>
      </c>
      <c r="B419" s="310"/>
    </row>
    <row r="420" spans="1:12">
      <c r="A420" s="309" t="s">
        <v>2132</v>
      </c>
      <c r="B420" s="310"/>
    </row>
    <row r="421" spans="1:12">
      <c r="A421" s="309" t="s">
        <v>2133</v>
      </c>
      <c r="B421" s="310"/>
    </row>
    <row r="422" spans="1:12">
      <c r="A422" s="309" t="s">
        <v>2134</v>
      </c>
      <c r="B422" s="310"/>
    </row>
    <row r="423" spans="1:12">
      <c r="A423" s="277" t="s">
        <v>2135</v>
      </c>
      <c r="B423" s="261"/>
    </row>
    <row r="425" spans="1:12">
      <c r="A425" s="311" t="s">
        <v>553</v>
      </c>
    </row>
    <row r="426" spans="1:12" s="295" customFormat="1" ht="27" customHeight="1">
      <c r="A426" s="1911" t="s">
        <v>577</v>
      </c>
      <c r="B426" s="1907">
        <v>2010</v>
      </c>
      <c r="C426" s="1907">
        <v>2011</v>
      </c>
      <c r="D426" s="1907">
        <v>2012</v>
      </c>
      <c r="E426" s="1907">
        <v>2013</v>
      </c>
      <c r="F426" s="1907">
        <v>2014</v>
      </c>
      <c r="G426" s="1907">
        <v>2015</v>
      </c>
      <c r="H426" s="1907">
        <v>2016</v>
      </c>
      <c r="I426" s="1907">
        <v>2017</v>
      </c>
      <c r="J426" s="1907">
        <v>2018</v>
      </c>
      <c r="K426" s="1907">
        <v>2019</v>
      </c>
      <c r="L426" s="1907">
        <v>2020</v>
      </c>
    </row>
    <row r="427" spans="1:12" s="295" customFormat="1" ht="27" customHeight="1">
      <c r="A427" s="1911" t="s">
        <v>557</v>
      </c>
      <c r="B427" s="1907"/>
      <c r="C427" s="1907"/>
      <c r="D427" s="1907"/>
      <c r="E427" s="1907"/>
      <c r="F427" s="1907"/>
      <c r="G427" s="1907"/>
      <c r="H427" s="1907"/>
      <c r="I427" s="1907"/>
      <c r="J427" s="1907"/>
      <c r="K427" s="1907"/>
      <c r="L427" s="1907"/>
    </row>
    <row r="428" spans="1:12">
      <c r="A428" s="296" t="s">
        <v>558</v>
      </c>
      <c r="B428" s="298"/>
      <c r="C428" s="298"/>
      <c r="D428" s="298"/>
      <c r="E428" s="298"/>
      <c r="F428" s="298"/>
      <c r="G428" s="298"/>
      <c r="H428" s="298"/>
      <c r="I428" s="298"/>
      <c r="J428" s="298"/>
      <c r="K428" s="298"/>
      <c r="L428" s="298"/>
    </row>
    <row r="429" spans="1:12">
      <c r="A429" s="299" t="s">
        <v>559</v>
      </c>
      <c r="B429" s="301">
        <v>153163</v>
      </c>
      <c r="C429" s="301">
        <v>157551</v>
      </c>
      <c r="D429" s="301">
        <v>161948</v>
      </c>
      <c r="E429" s="301">
        <v>166345</v>
      </c>
      <c r="F429" s="301">
        <v>170722</v>
      </c>
      <c r="G429" s="301">
        <v>175074</v>
      </c>
      <c r="H429" s="301">
        <v>179406</v>
      </c>
      <c r="I429" s="301">
        <v>183728</v>
      </c>
      <c r="J429" s="301">
        <v>188028</v>
      </c>
      <c r="K429" s="301">
        <v>192301</v>
      </c>
      <c r="L429" s="301">
        <v>196535</v>
      </c>
    </row>
    <row r="430" spans="1:12">
      <c r="A430" s="299" t="s">
        <v>7</v>
      </c>
      <c r="B430" s="301">
        <v>77498</v>
      </c>
      <c r="C430" s="301">
        <v>79864</v>
      </c>
      <c r="D430" s="301">
        <v>82239</v>
      </c>
      <c r="E430" s="301">
        <v>84617</v>
      </c>
      <c r="F430" s="301">
        <v>86989</v>
      </c>
      <c r="G430" s="301">
        <v>89359</v>
      </c>
      <c r="H430" s="301">
        <v>91726</v>
      </c>
      <c r="I430" s="301">
        <v>94098</v>
      </c>
      <c r="J430" s="301">
        <v>96464</v>
      </c>
      <c r="K430" s="301">
        <v>98824</v>
      </c>
      <c r="L430" s="301">
        <v>101172</v>
      </c>
    </row>
    <row r="431" spans="1:12">
      <c r="A431" s="302" t="s">
        <v>8</v>
      </c>
      <c r="B431" s="301">
        <v>75665</v>
      </c>
      <c r="C431" s="301">
        <v>77687</v>
      </c>
      <c r="D431" s="301">
        <v>79709</v>
      </c>
      <c r="E431" s="301">
        <v>81728</v>
      </c>
      <c r="F431" s="301">
        <v>83733</v>
      </c>
      <c r="G431" s="301">
        <v>85715</v>
      </c>
      <c r="H431" s="301">
        <v>87680</v>
      </c>
      <c r="I431" s="301">
        <v>89630</v>
      </c>
      <c r="J431" s="301">
        <v>91564</v>
      </c>
      <c r="K431" s="301">
        <v>93477</v>
      </c>
      <c r="L431" s="301">
        <v>95363</v>
      </c>
    </row>
    <row r="432" spans="1:12">
      <c r="A432" s="296" t="s">
        <v>560</v>
      </c>
      <c r="B432" s="305"/>
      <c r="C432" s="304"/>
      <c r="D432" s="304"/>
      <c r="E432" s="304"/>
      <c r="F432" s="304"/>
      <c r="G432" s="304"/>
      <c r="H432" s="304"/>
      <c r="I432" s="304"/>
      <c r="J432" s="304"/>
      <c r="K432" s="304"/>
      <c r="L432" s="304"/>
    </row>
    <row r="433" spans="1:12">
      <c r="A433" s="302" t="s">
        <v>561</v>
      </c>
      <c r="B433" s="913">
        <v>0.43492880134236073</v>
      </c>
      <c r="C433" s="913">
        <v>0.43071132522167427</v>
      </c>
      <c r="D433" s="913">
        <v>0.42599476375132761</v>
      </c>
      <c r="E433" s="913">
        <v>0.42080615588085002</v>
      </c>
      <c r="F433" s="913">
        <v>0.4152188938742517</v>
      </c>
      <c r="G433" s="913">
        <v>0.40924409107006182</v>
      </c>
      <c r="H433" s="913">
        <v>0.40285720655942386</v>
      </c>
      <c r="I433" s="913">
        <v>0.39607463206479143</v>
      </c>
      <c r="J433" s="913">
        <v>0.38895270917097452</v>
      </c>
      <c r="K433" s="913">
        <v>0.3815684785830547</v>
      </c>
      <c r="L433" s="913">
        <v>0.37398427760958608</v>
      </c>
    </row>
    <row r="434" spans="1:12">
      <c r="A434" s="302" t="s">
        <v>562</v>
      </c>
      <c r="B434" s="913">
        <v>0.52152282209149725</v>
      </c>
      <c r="C434" s="913">
        <v>0.52581068987185098</v>
      </c>
      <c r="D434" s="913">
        <v>0.53046039469459327</v>
      </c>
      <c r="E434" s="913">
        <v>0.53544741350807057</v>
      </c>
      <c r="F434" s="913">
        <v>0.54074460233596133</v>
      </c>
      <c r="G434" s="913">
        <v>0.54635182836971796</v>
      </c>
      <c r="H434" s="913">
        <v>0.55230036899546275</v>
      </c>
      <c r="I434" s="913">
        <v>0.55854306365932249</v>
      </c>
      <c r="J434" s="913">
        <v>0.56505945922947642</v>
      </c>
      <c r="K434" s="913">
        <v>0.57175989724442411</v>
      </c>
      <c r="L434" s="913">
        <v>0.57861958429796223</v>
      </c>
    </row>
    <row r="435" spans="1:12">
      <c r="A435" s="302" t="s">
        <v>563</v>
      </c>
      <c r="B435" s="913">
        <v>4.3548376566141953E-2</v>
      </c>
      <c r="C435" s="913">
        <v>4.3477984906474726E-2</v>
      </c>
      <c r="D435" s="913">
        <v>4.3544841554079089E-2</v>
      </c>
      <c r="E435" s="913">
        <v>4.3746430611079384E-2</v>
      </c>
      <c r="F435" s="913">
        <v>4.4036503789786907E-2</v>
      </c>
      <c r="G435" s="913">
        <v>4.4404080560220251E-2</v>
      </c>
      <c r="H435" s="913">
        <v>4.484242444511332E-2</v>
      </c>
      <c r="I435" s="913">
        <v>4.538230427588609E-2</v>
      </c>
      <c r="J435" s="913">
        <v>4.5987831599549001E-2</v>
      </c>
      <c r="K435" s="913">
        <v>4.6671624172521201E-2</v>
      </c>
      <c r="L435" s="913">
        <v>4.7396138092451724E-2</v>
      </c>
    </row>
    <row r="436" spans="1:12">
      <c r="A436" s="270"/>
      <c r="B436" s="913"/>
      <c r="C436" s="914"/>
      <c r="D436" s="914"/>
      <c r="E436" s="914"/>
      <c r="F436" s="914"/>
      <c r="G436" s="914"/>
      <c r="H436" s="914"/>
      <c r="I436" s="914"/>
      <c r="J436" s="914"/>
      <c r="K436" s="914"/>
      <c r="L436" s="914"/>
    </row>
    <row r="437" spans="1:12">
      <c r="A437" s="296" t="s">
        <v>1745</v>
      </c>
      <c r="B437" s="913">
        <v>0.91746162898420092</v>
      </c>
      <c r="C437" s="915">
        <v>0.90182516115014122</v>
      </c>
      <c r="D437" s="915">
        <v>0.88515487678536087</v>
      </c>
      <c r="E437" s="915">
        <v>0.86759703151489298</v>
      </c>
      <c r="F437" s="915">
        <v>0.84930186206224201</v>
      </c>
      <c r="G437" s="915">
        <v>0.83032241876803414</v>
      </c>
      <c r="H437" s="915">
        <v>0.81060896594877174</v>
      </c>
      <c r="I437" s="915">
        <v>0.79037224712531673</v>
      </c>
      <c r="J437" s="915">
        <v>0.76972526283095055</v>
      </c>
      <c r="K437" s="915">
        <v>0.74898590268303777</v>
      </c>
      <c r="L437" s="915">
        <v>0.72825121571593132</v>
      </c>
    </row>
    <row r="438" spans="1:12">
      <c r="A438" s="270"/>
      <c r="B438" s="913"/>
      <c r="C438" s="914"/>
      <c r="D438" s="914"/>
      <c r="E438" s="914"/>
      <c r="F438" s="914"/>
      <c r="G438" s="914"/>
      <c r="H438" s="914"/>
      <c r="I438" s="914"/>
      <c r="J438" s="914"/>
      <c r="K438" s="914"/>
      <c r="L438" s="914"/>
    </row>
    <row r="439" spans="1:12">
      <c r="A439" s="296" t="s">
        <v>564</v>
      </c>
      <c r="B439" s="917">
        <v>16.955037082818293</v>
      </c>
      <c r="C439" s="917">
        <v>17.148223192019952</v>
      </c>
      <c r="D439" s="917">
        <v>17.365309200603317</v>
      </c>
      <c r="E439" s="917">
        <v>17.603241822429908</v>
      </c>
      <c r="F439" s="917">
        <v>17.858477214831588</v>
      </c>
      <c r="G439" s="917">
        <v>18.135559360730593</v>
      </c>
      <c r="H439" s="917">
        <v>18.434228745499862</v>
      </c>
      <c r="I439" s="917">
        <v>18.749126109169133</v>
      </c>
      <c r="J439" s="917">
        <v>19.08048780487805</v>
      </c>
      <c r="K439" s="917">
        <v>19.433140300078968</v>
      </c>
      <c r="L439" s="917">
        <v>19.7964952673318</v>
      </c>
    </row>
    <row r="440" spans="1:12">
      <c r="A440" s="270"/>
      <c r="B440" s="913"/>
      <c r="C440" s="918"/>
      <c r="D440" s="918"/>
      <c r="E440" s="918"/>
      <c r="F440" s="918"/>
      <c r="G440" s="918"/>
      <c r="H440" s="918"/>
      <c r="I440" s="918"/>
      <c r="J440" s="918"/>
      <c r="K440" s="918"/>
      <c r="L440" s="918"/>
    </row>
    <row r="441" spans="1:12">
      <c r="A441" s="296" t="s">
        <v>1746</v>
      </c>
      <c r="B441" s="913">
        <v>1.0242252031983083</v>
      </c>
      <c r="C441" s="915">
        <v>1.0280227065017313</v>
      </c>
      <c r="D441" s="915">
        <v>1.0317404559083667</v>
      </c>
      <c r="E441" s="915">
        <v>1.035348962411903</v>
      </c>
      <c r="F441" s="915">
        <v>1.0388855051174566</v>
      </c>
      <c r="G441" s="915">
        <v>1.0425129790585079</v>
      </c>
      <c r="H441" s="915">
        <v>1.0461450729927007</v>
      </c>
      <c r="I441" s="915">
        <v>1.0498493807876828</v>
      </c>
      <c r="J441" s="915">
        <v>1.0535144816740203</v>
      </c>
      <c r="K441" s="915">
        <v>1.0572012366678434</v>
      </c>
      <c r="L441" s="915">
        <v>1.0609146104883445</v>
      </c>
    </row>
    <row r="442" spans="1:12">
      <c r="A442" s="270"/>
      <c r="B442" s="913"/>
      <c r="C442" s="914"/>
      <c r="D442" s="914"/>
      <c r="E442" s="914"/>
      <c r="F442" s="914"/>
      <c r="G442" s="914"/>
      <c r="H442" s="914"/>
      <c r="I442" s="914"/>
      <c r="J442" s="914"/>
      <c r="K442" s="914"/>
      <c r="L442" s="914"/>
    </row>
    <row r="443" spans="1:12">
      <c r="A443" s="296" t="s">
        <v>1747</v>
      </c>
      <c r="B443" s="913">
        <v>0.10012759888913908</v>
      </c>
      <c r="C443" s="915">
        <v>0.10094460572658011</v>
      </c>
      <c r="D443" s="915">
        <v>0.10221919436431895</v>
      </c>
      <c r="E443" s="915">
        <v>0.10395862798039972</v>
      </c>
      <c r="F443" s="915">
        <v>0.10605611748275424</v>
      </c>
      <c r="G443" s="915">
        <v>0.10850267976775346</v>
      </c>
      <c r="H443" s="915">
        <v>0.1113109650639917</v>
      </c>
      <c r="I443" s="915">
        <v>0.11458018414181668</v>
      </c>
      <c r="J443" s="915">
        <v>0.11823502064703148</v>
      </c>
      <c r="K443" s="915">
        <v>0.12231519843000437</v>
      </c>
      <c r="L443" s="915">
        <v>0.12673296961946096</v>
      </c>
    </row>
    <row r="444" spans="1:12">
      <c r="A444" s="270"/>
      <c r="B444" s="913"/>
      <c r="C444" s="914"/>
      <c r="D444" s="914"/>
      <c r="E444" s="914"/>
      <c r="F444" s="914"/>
      <c r="G444" s="914"/>
      <c r="H444" s="914"/>
      <c r="I444" s="914"/>
      <c r="J444" s="914"/>
      <c r="K444" s="914"/>
      <c r="L444" s="914"/>
    </row>
    <row r="445" spans="1:12">
      <c r="A445" s="296" t="s">
        <v>1748</v>
      </c>
      <c r="B445" s="913">
        <v>0.72035341082540805</v>
      </c>
      <c r="C445" s="915">
        <v>0.70220567335569328</v>
      </c>
      <c r="D445" s="915">
        <v>0.68261264484875173</v>
      </c>
      <c r="E445" s="915">
        <v>0.66206381787646951</v>
      </c>
      <c r="F445" s="915">
        <v>0.64119712854413058</v>
      </c>
      <c r="G445" s="915">
        <v>0.62059301889153007</v>
      </c>
      <c r="H445" s="915">
        <v>0.60028611609524274</v>
      </c>
      <c r="I445" s="915">
        <v>0.58054661245975603</v>
      </c>
      <c r="J445" s="915">
        <v>0.56121286677601601</v>
      </c>
      <c r="K445" s="915">
        <v>0.54248784798939464</v>
      </c>
      <c r="L445" s="915">
        <v>0.52448647026030271</v>
      </c>
    </row>
    <row r="446" spans="1:12">
      <c r="A446" s="270"/>
      <c r="B446" s="913"/>
      <c r="C446" s="914"/>
      <c r="D446" s="914"/>
      <c r="E446" s="914"/>
      <c r="F446" s="914"/>
      <c r="G446" s="914"/>
      <c r="H446" s="914"/>
      <c r="I446" s="914"/>
      <c r="J446" s="914"/>
      <c r="K446" s="914"/>
      <c r="L446" s="914"/>
    </row>
    <row r="447" spans="1:12">
      <c r="A447" s="296" t="s">
        <v>1749</v>
      </c>
      <c r="B447" s="915">
        <v>0.45024780281503995</v>
      </c>
      <c r="C447" s="915">
        <v>0.45286856230772199</v>
      </c>
      <c r="D447" s="915">
        <v>0.45579545597109483</v>
      </c>
      <c r="E447" s="915">
        <v>0.4589981401722788</v>
      </c>
      <c r="F447" s="915">
        <v>0.46249387935461528</v>
      </c>
      <c r="G447" s="915">
        <v>0.46625444787960102</v>
      </c>
      <c r="H447" s="915">
        <v>0.47036952554744527</v>
      </c>
      <c r="I447" s="915">
        <v>0.4747629142028339</v>
      </c>
      <c r="J447" s="915">
        <v>0.47940238521689749</v>
      </c>
      <c r="K447" s="915">
        <v>0.48418327503022135</v>
      </c>
      <c r="L447" s="915">
        <v>0.48905760095634576</v>
      </c>
    </row>
    <row r="448" spans="1:12">
      <c r="A448" s="287" t="s">
        <v>1307</v>
      </c>
      <c r="B448" s="312"/>
    </row>
    <row r="449" spans="1:12">
      <c r="A449" s="309" t="s">
        <v>2131</v>
      </c>
      <c r="B449" s="310"/>
    </row>
    <row r="450" spans="1:12">
      <c r="A450" s="309" t="s">
        <v>2132</v>
      </c>
      <c r="B450" s="310"/>
    </row>
    <row r="451" spans="1:12">
      <c r="A451" s="309" t="s">
        <v>2133</v>
      </c>
      <c r="B451" s="310"/>
    </row>
    <row r="452" spans="1:12">
      <c r="A452" s="309" t="s">
        <v>2134</v>
      </c>
      <c r="B452" s="310"/>
    </row>
    <row r="453" spans="1:12">
      <c r="A453" s="277" t="s">
        <v>2135</v>
      </c>
      <c r="B453" s="261"/>
    </row>
    <row r="455" spans="1:12">
      <c r="A455" s="311" t="s">
        <v>553</v>
      </c>
    </row>
    <row r="456" spans="1:12" s="295" customFormat="1" ht="25.5" customHeight="1">
      <c r="A456" s="1911" t="s">
        <v>578</v>
      </c>
      <c r="B456" s="1907">
        <v>2010</v>
      </c>
      <c r="C456" s="1907">
        <v>2011</v>
      </c>
      <c r="D456" s="1907">
        <v>2012</v>
      </c>
      <c r="E456" s="1907">
        <v>2013</v>
      </c>
      <c r="F456" s="1907">
        <v>2014</v>
      </c>
      <c r="G456" s="1907">
        <v>2015</v>
      </c>
      <c r="H456" s="1907">
        <v>2016</v>
      </c>
      <c r="I456" s="1907">
        <v>2017</v>
      </c>
      <c r="J456" s="1907">
        <v>2018</v>
      </c>
      <c r="K456" s="1907">
        <v>2019</v>
      </c>
      <c r="L456" s="1907">
        <v>2020</v>
      </c>
    </row>
    <row r="457" spans="1:12" s="295" customFormat="1" ht="25.5" customHeight="1">
      <c r="A457" s="1911" t="s">
        <v>557</v>
      </c>
      <c r="B457" s="1907"/>
      <c r="C457" s="1907"/>
      <c r="D457" s="1907"/>
      <c r="E457" s="1907"/>
      <c r="F457" s="1907"/>
      <c r="G457" s="1907"/>
      <c r="H457" s="1907"/>
      <c r="I457" s="1907"/>
      <c r="J457" s="1907"/>
      <c r="K457" s="1907"/>
      <c r="L457" s="1907"/>
    </row>
    <row r="458" spans="1:12">
      <c r="A458" s="296" t="s">
        <v>558</v>
      </c>
      <c r="B458" s="298"/>
      <c r="C458" s="298"/>
      <c r="D458" s="298"/>
      <c r="E458" s="298"/>
      <c r="F458" s="298"/>
      <c r="G458" s="298"/>
      <c r="H458" s="298"/>
      <c r="I458" s="298"/>
      <c r="J458" s="298"/>
      <c r="K458" s="298"/>
      <c r="L458" s="298"/>
    </row>
    <row r="459" spans="1:12">
      <c r="A459" s="299" t="s">
        <v>559</v>
      </c>
      <c r="B459" s="301">
        <v>106953</v>
      </c>
      <c r="C459" s="301">
        <v>109514</v>
      </c>
      <c r="D459" s="301">
        <v>112151</v>
      </c>
      <c r="E459" s="301">
        <v>114805</v>
      </c>
      <c r="F459" s="301">
        <v>117465</v>
      </c>
      <c r="G459" s="301">
        <v>120144</v>
      </c>
      <c r="H459" s="301">
        <v>122838</v>
      </c>
      <c r="I459" s="301">
        <v>125538</v>
      </c>
      <c r="J459" s="301">
        <v>128252</v>
      </c>
      <c r="K459" s="301">
        <v>130976</v>
      </c>
      <c r="L459" s="301">
        <v>133705</v>
      </c>
    </row>
    <row r="460" spans="1:12">
      <c r="A460" s="299" t="s">
        <v>7</v>
      </c>
      <c r="B460" s="301">
        <v>54477</v>
      </c>
      <c r="C460" s="301">
        <v>55775</v>
      </c>
      <c r="D460" s="301">
        <v>57116</v>
      </c>
      <c r="E460" s="301">
        <v>58465</v>
      </c>
      <c r="F460" s="301">
        <v>59819</v>
      </c>
      <c r="G460" s="301">
        <v>61181</v>
      </c>
      <c r="H460" s="301">
        <v>62551</v>
      </c>
      <c r="I460" s="301">
        <v>63924</v>
      </c>
      <c r="J460" s="301">
        <v>65300</v>
      </c>
      <c r="K460" s="301">
        <v>66687</v>
      </c>
      <c r="L460" s="301">
        <v>68075</v>
      </c>
    </row>
    <row r="461" spans="1:12">
      <c r="A461" s="302" t="s">
        <v>8</v>
      </c>
      <c r="B461" s="301">
        <v>52476</v>
      </c>
      <c r="C461" s="301">
        <v>53739</v>
      </c>
      <c r="D461" s="301">
        <v>55035</v>
      </c>
      <c r="E461" s="301">
        <v>56340</v>
      </c>
      <c r="F461" s="301">
        <v>57646</v>
      </c>
      <c r="G461" s="301">
        <v>58963</v>
      </c>
      <c r="H461" s="301">
        <v>60287</v>
      </c>
      <c r="I461" s="301">
        <v>61614</v>
      </c>
      <c r="J461" s="301">
        <v>62952</v>
      </c>
      <c r="K461" s="301">
        <v>64289</v>
      </c>
      <c r="L461" s="301">
        <v>65630</v>
      </c>
    </row>
    <row r="462" spans="1:12">
      <c r="A462" s="296" t="s">
        <v>560</v>
      </c>
      <c r="B462" s="305"/>
      <c r="C462" s="304"/>
      <c r="D462" s="304"/>
      <c r="E462" s="304"/>
      <c r="F462" s="304"/>
      <c r="G462" s="304"/>
      <c r="H462" s="304"/>
      <c r="I462" s="304"/>
      <c r="J462" s="304"/>
      <c r="K462" s="304"/>
      <c r="L462" s="304"/>
    </row>
    <row r="463" spans="1:12">
      <c r="A463" s="302" t="s">
        <v>561</v>
      </c>
      <c r="B463" s="913">
        <v>0.40466373079764006</v>
      </c>
      <c r="C463" s="913">
        <v>0.40046021513231184</v>
      </c>
      <c r="D463" s="913">
        <v>0.39617123342636268</v>
      </c>
      <c r="E463" s="913">
        <v>0.39162928443883105</v>
      </c>
      <c r="F463" s="913">
        <v>0.38691525135146637</v>
      </c>
      <c r="G463" s="913">
        <v>0.38203322679451324</v>
      </c>
      <c r="H463" s="913">
        <v>0.37694361679610544</v>
      </c>
      <c r="I463" s="913">
        <v>0.3717201166180758</v>
      </c>
      <c r="J463" s="913">
        <v>0.36638804852945761</v>
      </c>
      <c r="K463" s="913">
        <v>0.36106614952357685</v>
      </c>
      <c r="L463" s="913">
        <v>0.35587300400134625</v>
      </c>
    </row>
    <row r="464" spans="1:12">
      <c r="A464" s="302" t="s">
        <v>562</v>
      </c>
      <c r="B464" s="913">
        <v>0.5556272381326377</v>
      </c>
      <c r="C464" s="913">
        <v>0.55917051701152365</v>
      </c>
      <c r="D464" s="913">
        <v>0.56267888828454493</v>
      </c>
      <c r="E464" s="913">
        <v>0.56637777100300513</v>
      </c>
      <c r="F464" s="913">
        <v>0.57022091686885457</v>
      </c>
      <c r="G464" s="913">
        <v>0.57414436010121184</v>
      </c>
      <c r="H464" s="913">
        <v>0.57819241602761362</v>
      </c>
      <c r="I464" s="913">
        <v>0.58234956746164512</v>
      </c>
      <c r="J464" s="913">
        <v>0.58653276362161999</v>
      </c>
      <c r="K464" s="913">
        <v>0.59058911556315663</v>
      </c>
      <c r="L464" s="913">
        <v>0.5944654276205078</v>
      </c>
    </row>
    <row r="465" spans="1:12">
      <c r="A465" s="302" t="s">
        <v>563</v>
      </c>
      <c r="B465" s="913">
        <v>3.9709031069722213E-2</v>
      </c>
      <c r="C465" s="913">
        <v>4.0369267856164508E-2</v>
      </c>
      <c r="D465" s="913">
        <v>4.1149878289092383E-2</v>
      </c>
      <c r="E465" s="913">
        <v>4.1992944558163846E-2</v>
      </c>
      <c r="F465" s="913">
        <v>4.2863831779679056E-2</v>
      </c>
      <c r="G465" s="913">
        <v>4.3822413104274871E-2</v>
      </c>
      <c r="H465" s="913">
        <v>4.4863967176280953E-2</v>
      </c>
      <c r="I465" s="913">
        <v>4.5930315920279116E-2</v>
      </c>
      <c r="J465" s="913">
        <v>4.7079187848922434E-2</v>
      </c>
      <c r="K465" s="913">
        <v>4.8344734913266553E-2</v>
      </c>
      <c r="L465" s="913">
        <v>4.9661568378145921E-2</v>
      </c>
    </row>
    <row r="466" spans="1:12">
      <c r="A466" s="270"/>
      <c r="B466" s="913"/>
      <c r="C466" s="914"/>
      <c r="D466" s="914"/>
      <c r="E466" s="914"/>
      <c r="F466" s="914"/>
      <c r="G466" s="914"/>
      <c r="H466" s="914"/>
      <c r="I466" s="914"/>
      <c r="J466" s="914"/>
      <c r="K466" s="914"/>
      <c r="L466" s="914"/>
    </row>
    <row r="467" spans="1:12">
      <c r="A467" s="296" t="s">
        <v>1745</v>
      </c>
      <c r="B467" s="913">
        <v>0.79976777841348901</v>
      </c>
      <c r="C467" s="915">
        <v>0.78836324444371864</v>
      </c>
      <c r="D467" s="915">
        <v>0.7772125822042627</v>
      </c>
      <c r="E467" s="915">
        <v>0.76560601633268233</v>
      </c>
      <c r="F467" s="915">
        <v>0.7537062749137815</v>
      </c>
      <c r="G467" s="915">
        <v>0.74172223832995066</v>
      </c>
      <c r="H467" s="915">
        <v>0.72952804685740036</v>
      </c>
      <c r="I467" s="915">
        <v>0.71718166523041571</v>
      </c>
      <c r="J467" s="915">
        <v>0.70493459534191216</v>
      </c>
      <c r="K467" s="915">
        <v>0.69322456789006248</v>
      </c>
      <c r="L467" s="915">
        <v>0.68218361158989971</v>
      </c>
    </row>
    <row r="468" spans="1:12">
      <c r="A468" s="270"/>
      <c r="B468" s="913"/>
      <c r="C468" s="914"/>
      <c r="D468" s="914"/>
      <c r="E468" s="914"/>
      <c r="F468" s="914"/>
      <c r="G468" s="914"/>
      <c r="H468" s="914"/>
      <c r="I468" s="914"/>
      <c r="J468" s="914"/>
      <c r="K468" s="914"/>
      <c r="L468" s="914"/>
    </row>
    <row r="469" spans="1:12">
      <c r="A469" s="296" t="s">
        <v>564</v>
      </c>
      <c r="B469" s="917">
        <v>18.548379293662311</v>
      </c>
      <c r="C469" s="917">
        <v>18.751417769376182</v>
      </c>
      <c r="D469" s="917">
        <v>18.954147465437789</v>
      </c>
      <c r="E469" s="917">
        <v>19.170088660755951</v>
      </c>
      <c r="F469" s="917">
        <v>19.395502044525216</v>
      </c>
      <c r="G469" s="917">
        <v>19.627485638532921</v>
      </c>
      <c r="H469" s="917">
        <v>19.869471876341777</v>
      </c>
      <c r="I469" s="917">
        <v>20.123478260869565</v>
      </c>
      <c r="J469" s="917">
        <v>20.391377852916314</v>
      </c>
      <c r="K469" s="917">
        <v>20.667215137803375</v>
      </c>
      <c r="L469" s="917">
        <v>20.949719551282051</v>
      </c>
    </row>
    <row r="470" spans="1:12">
      <c r="A470" s="270"/>
      <c r="B470" s="913"/>
      <c r="C470" s="918"/>
      <c r="D470" s="918"/>
      <c r="E470" s="918"/>
      <c r="F470" s="918"/>
      <c r="G470" s="918"/>
      <c r="H470" s="918"/>
      <c r="I470" s="918"/>
      <c r="J470" s="918"/>
      <c r="K470" s="918"/>
      <c r="L470" s="918"/>
    </row>
    <row r="471" spans="1:12">
      <c r="A471" s="296" t="s">
        <v>1746</v>
      </c>
      <c r="B471" s="913">
        <v>1.0381317173565059</v>
      </c>
      <c r="C471" s="915">
        <v>1.0378868233498948</v>
      </c>
      <c r="D471" s="915">
        <v>1.0378123012628326</v>
      </c>
      <c r="E471" s="915">
        <v>1.0377174298899539</v>
      </c>
      <c r="F471" s="915">
        <v>1.0376955903271692</v>
      </c>
      <c r="G471" s="915">
        <v>1.0376168105422043</v>
      </c>
      <c r="H471" s="915">
        <v>1.0375537014613432</v>
      </c>
      <c r="I471" s="915">
        <v>1.0374914792092707</v>
      </c>
      <c r="J471" s="915">
        <v>1.0372982589909772</v>
      </c>
      <c r="K471" s="915">
        <v>1.0373003157616389</v>
      </c>
      <c r="L471" s="915">
        <v>1.0372543044339479</v>
      </c>
    </row>
    <row r="472" spans="1:12">
      <c r="A472" s="270"/>
      <c r="B472" s="913"/>
      <c r="C472" s="914"/>
      <c r="D472" s="914"/>
      <c r="E472" s="914"/>
      <c r="F472" s="914"/>
      <c r="G472" s="914"/>
      <c r="H472" s="914"/>
      <c r="I472" s="914"/>
      <c r="J472" s="914"/>
      <c r="K472" s="914"/>
      <c r="L472" s="914"/>
    </row>
    <row r="473" spans="1:12">
      <c r="A473" s="296" t="s">
        <v>1747</v>
      </c>
      <c r="B473" s="913">
        <v>9.8128465804066548E-2</v>
      </c>
      <c r="C473" s="915">
        <v>0.10080718715797155</v>
      </c>
      <c r="D473" s="915">
        <v>0.10386892034840539</v>
      </c>
      <c r="E473" s="915">
        <v>0.10722626276105958</v>
      </c>
      <c r="F473" s="915">
        <v>0.11078351558890184</v>
      </c>
      <c r="G473" s="915">
        <v>0.11470838144621887</v>
      </c>
      <c r="H473" s="915">
        <v>0.11902036585102477</v>
      </c>
      <c r="I473" s="915">
        <v>0.12356155576984892</v>
      </c>
      <c r="J473" s="915">
        <v>0.12849542455841667</v>
      </c>
      <c r="K473" s="915">
        <v>0.13389439851134466</v>
      </c>
      <c r="L473" s="915">
        <v>0.13954856878651592</v>
      </c>
    </row>
    <row r="474" spans="1:12">
      <c r="A474" s="270"/>
      <c r="B474" s="913"/>
      <c r="C474" s="914"/>
      <c r="D474" s="914"/>
      <c r="E474" s="914"/>
      <c r="F474" s="914"/>
      <c r="G474" s="914"/>
      <c r="H474" s="914"/>
      <c r="I474" s="914"/>
      <c r="J474" s="914"/>
      <c r="K474" s="914"/>
      <c r="L474" s="914"/>
    </row>
    <row r="475" spans="1:12">
      <c r="A475" s="296" t="s">
        <v>1748</v>
      </c>
      <c r="B475" s="913">
        <v>0.61322254909755902</v>
      </c>
      <c r="C475" s="915">
        <v>0.59630617054982415</v>
      </c>
      <c r="D475" s="915">
        <v>0.582018927444795</v>
      </c>
      <c r="E475" s="915">
        <v>0.56888872663551404</v>
      </c>
      <c r="F475" s="915">
        <v>0.5575830729906277</v>
      </c>
      <c r="G475" s="915">
        <v>0.54741677027213709</v>
      </c>
      <c r="H475" s="915">
        <v>0.53722063518736352</v>
      </c>
      <c r="I475" s="915">
        <v>0.52718884962701218</v>
      </c>
      <c r="J475" s="915">
        <v>0.51741499633536214</v>
      </c>
      <c r="K475" s="915">
        <v>0.5079665807373358</v>
      </c>
      <c r="L475" s="915">
        <v>0.49884876393601552</v>
      </c>
    </row>
    <row r="476" spans="1:12">
      <c r="A476" s="270"/>
      <c r="B476" s="913"/>
      <c r="C476" s="914"/>
      <c r="D476" s="914"/>
      <c r="E476" s="914"/>
      <c r="F476" s="914"/>
      <c r="G476" s="914"/>
      <c r="H476" s="914"/>
      <c r="I476" s="914"/>
      <c r="J476" s="914"/>
      <c r="K476" s="914"/>
      <c r="L476" s="914"/>
    </row>
    <row r="477" spans="1:12">
      <c r="A477" s="296" t="s">
        <v>1749</v>
      </c>
      <c r="B477" s="915">
        <v>0.4793429377239119</v>
      </c>
      <c r="C477" s="915">
        <v>0.48160553787751914</v>
      </c>
      <c r="D477" s="915">
        <v>0.48383755791768873</v>
      </c>
      <c r="E477" s="915">
        <v>0.48619098331558397</v>
      </c>
      <c r="F477" s="915">
        <v>0.48863754640391355</v>
      </c>
      <c r="G477" s="915">
        <v>0.49108763122636229</v>
      </c>
      <c r="H477" s="915">
        <v>0.49355582463881104</v>
      </c>
      <c r="I477" s="915">
        <v>0.49605609114811566</v>
      </c>
      <c r="J477" s="915">
        <v>0.49849091371203458</v>
      </c>
      <c r="K477" s="915">
        <v>0.50081662492805923</v>
      </c>
      <c r="L477" s="915">
        <v>0.50294072832546088</v>
      </c>
    </row>
    <row r="478" spans="1:12">
      <c r="A478" s="287" t="s">
        <v>1307</v>
      </c>
      <c r="B478" s="312"/>
    </row>
    <row r="479" spans="1:12">
      <c r="A479" s="309" t="s">
        <v>2131</v>
      </c>
      <c r="B479" s="310"/>
    </row>
    <row r="480" spans="1:12">
      <c r="A480" s="309" t="s">
        <v>2132</v>
      </c>
      <c r="B480" s="310"/>
    </row>
    <row r="481" spans="1:12">
      <c r="A481" s="309" t="s">
        <v>2133</v>
      </c>
      <c r="B481" s="310"/>
    </row>
    <row r="482" spans="1:12">
      <c r="A482" s="309" t="s">
        <v>2134</v>
      </c>
      <c r="B482" s="310"/>
    </row>
    <row r="483" spans="1:12">
      <c r="A483" s="277" t="s">
        <v>2135</v>
      </c>
      <c r="B483" s="261"/>
    </row>
    <row r="485" spans="1:12">
      <c r="A485" s="311" t="s">
        <v>553</v>
      </c>
    </row>
    <row r="486" spans="1:12" s="295" customFormat="1" ht="27.75" customHeight="1">
      <c r="A486" s="1911" t="s">
        <v>579</v>
      </c>
      <c r="B486" s="1907">
        <v>2010</v>
      </c>
      <c r="C486" s="1907">
        <v>2011</v>
      </c>
      <c r="D486" s="1907">
        <v>2012</v>
      </c>
      <c r="E486" s="1907">
        <v>2013</v>
      </c>
      <c r="F486" s="1907">
        <v>2014</v>
      </c>
      <c r="G486" s="1907">
        <v>2015</v>
      </c>
      <c r="H486" s="1907">
        <v>2016</v>
      </c>
      <c r="I486" s="1907">
        <v>2017</v>
      </c>
      <c r="J486" s="1907">
        <v>2018</v>
      </c>
      <c r="K486" s="1907">
        <v>2019</v>
      </c>
      <c r="L486" s="1907">
        <v>2020</v>
      </c>
    </row>
    <row r="487" spans="1:12" s="295" customFormat="1" ht="27.75" customHeight="1">
      <c r="A487" s="1911" t="s">
        <v>557</v>
      </c>
      <c r="B487" s="1907"/>
      <c r="C487" s="1907"/>
      <c r="D487" s="1907"/>
      <c r="E487" s="1907"/>
      <c r="F487" s="1907"/>
      <c r="G487" s="1907"/>
      <c r="H487" s="1907"/>
      <c r="I487" s="1907"/>
      <c r="J487" s="1907"/>
      <c r="K487" s="1907"/>
      <c r="L487" s="1907"/>
    </row>
    <row r="488" spans="1:12">
      <c r="A488" s="296" t="s">
        <v>558</v>
      </c>
      <c r="B488" s="298"/>
      <c r="C488" s="298"/>
      <c r="D488" s="298"/>
      <c r="E488" s="298"/>
      <c r="F488" s="298"/>
      <c r="G488" s="298"/>
      <c r="H488" s="298"/>
      <c r="I488" s="298"/>
      <c r="J488" s="298"/>
      <c r="K488" s="298"/>
      <c r="L488" s="298"/>
    </row>
    <row r="489" spans="1:12">
      <c r="A489" s="299" t="s">
        <v>559</v>
      </c>
      <c r="B489" s="301">
        <v>86470</v>
      </c>
      <c r="C489" s="301">
        <v>89053</v>
      </c>
      <c r="D489" s="301">
        <v>91699</v>
      </c>
      <c r="E489" s="301">
        <v>94373</v>
      </c>
      <c r="F489" s="301">
        <v>97093</v>
      </c>
      <c r="G489" s="301">
        <v>99855</v>
      </c>
      <c r="H489" s="301">
        <v>102655</v>
      </c>
      <c r="I489" s="301">
        <v>105494</v>
      </c>
      <c r="J489" s="301">
        <v>108365</v>
      </c>
      <c r="K489" s="301">
        <v>111270</v>
      </c>
      <c r="L489" s="301">
        <v>114202</v>
      </c>
    </row>
    <row r="490" spans="1:12">
      <c r="A490" s="299" t="s">
        <v>7</v>
      </c>
      <c r="B490" s="301">
        <v>43714</v>
      </c>
      <c r="C490" s="301">
        <v>45069</v>
      </c>
      <c r="D490" s="301">
        <v>46458</v>
      </c>
      <c r="E490" s="301">
        <v>47860</v>
      </c>
      <c r="F490" s="301">
        <v>49289</v>
      </c>
      <c r="G490" s="301">
        <v>50742</v>
      </c>
      <c r="H490" s="301">
        <v>52214</v>
      </c>
      <c r="I490" s="301">
        <v>53712</v>
      </c>
      <c r="J490" s="301">
        <v>55228</v>
      </c>
      <c r="K490" s="301">
        <v>56767</v>
      </c>
      <c r="L490" s="301">
        <v>58321</v>
      </c>
    </row>
    <row r="491" spans="1:12">
      <c r="A491" s="302" t="s">
        <v>8</v>
      </c>
      <c r="B491" s="301">
        <v>42756</v>
      </c>
      <c r="C491" s="301">
        <v>43984</v>
      </c>
      <c r="D491" s="301">
        <v>45241</v>
      </c>
      <c r="E491" s="301">
        <v>46513</v>
      </c>
      <c r="F491" s="301">
        <v>47804</v>
      </c>
      <c r="G491" s="301">
        <v>49113</v>
      </c>
      <c r="H491" s="301">
        <v>50441</v>
      </c>
      <c r="I491" s="301">
        <v>51782</v>
      </c>
      <c r="J491" s="301">
        <v>53137</v>
      </c>
      <c r="K491" s="301">
        <v>54503</v>
      </c>
      <c r="L491" s="301">
        <v>55881</v>
      </c>
    </row>
    <row r="492" spans="1:12">
      <c r="A492" s="296" t="s">
        <v>560</v>
      </c>
      <c r="B492" s="305"/>
      <c r="C492" s="304"/>
      <c r="D492" s="304"/>
      <c r="E492" s="304"/>
      <c r="F492" s="304"/>
      <c r="G492" s="304"/>
      <c r="H492" s="304"/>
      <c r="I492" s="304"/>
      <c r="J492" s="304"/>
      <c r="K492" s="304"/>
      <c r="L492" s="304"/>
    </row>
    <row r="493" spans="1:12">
      <c r="A493" s="302" t="s">
        <v>561</v>
      </c>
      <c r="B493" s="913">
        <v>0.38999653058864348</v>
      </c>
      <c r="C493" s="913">
        <v>0.38523126677371899</v>
      </c>
      <c r="D493" s="913">
        <v>0.38026586985681415</v>
      </c>
      <c r="E493" s="913">
        <v>0.37508609453975184</v>
      </c>
      <c r="F493" s="913">
        <v>0.36966619632723263</v>
      </c>
      <c r="G493" s="913">
        <v>0.36405788393170097</v>
      </c>
      <c r="H493" s="913">
        <v>0.35833617456529149</v>
      </c>
      <c r="I493" s="913">
        <v>0.35250345991241205</v>
      </c>
      <c r="J493" s="913">
        <v>0.34663406081299314</v>
      </c>
      <c r="K493" s="913">
        <v>0.34082861508043499</v>
      </c>
      <c r="L493" s="913">
        <v>0.33517801789811036</v>
      </c>
    </row>
    <row r="494" spans="1:12">
      <c r="A494" s="302" t="s">
        <v>562</v>
      </c>
      <c r="B494" s="913">
        <v>0.56469295709494627</v>
      </c>
      <c r="C494" s="913">
        <v>0.56954847113516671</v>
      </c>
      <c r="D494" s="913">
        <v>0.5744337451880609</v>
      </c>
      <c r="E494" s="913">
        <v>0.5793924109650006</v>
      </c>
      <c r="F494" s="913">
        <v>0.58442936153996683</v>
      </c>
      <c r="G494" s="913">
        <v>0.58946472384958193</v>
      </c>
      <c r="H494" s="913">
        <v>0.59450586917344506</v>
      </c>
      <c r="I494" s="913">
        <v>0.59956964377120969</v>
      </c>
      <c r="J494" s="913">
        <v>0.60458635168181607</v>
      </c>
      <c r="K494" s="913">
        <v>0.60947245439022202</v>
      </c>
      <c r="L494" s="913">
        <v>0.61409607537521238</v>
      </c>
    </row>
    <row r="495" spans="1:12">
      <c r="A495" s="302" t="s">
        <v>563</v>
      </c>
      <c r="B495" s="913">
        <v>4.5310512316410319E-2</v>
      </c>
      <c r="C495" s="913">
        <v>4.522026209111428E-2</v>
      </c>
      <c r="D495" s="913">
        <v>4.5300384955124923E-2</v>
      </c>
      <c r="E495" s="913">
        <v>4.5521494495247582E-2</v>
      </c>
      <c r="F495" s="913">
        <v>4.590444213280051E-2</v>
      </c>
      <c r="G495" s="913">
        <v>4.6477392218717141E-2</v>
      </c>
      <c r="H495" s="913">
        <v>4.7157956261263456E-2</v>
      </c>
      <c r="I495" s="913">
        <v>4.7926896316378184E-2</v>
      </c>
      <c r="J495" s="913">
        <v>4.8779587505190791E-2</v>
      </c>
      <c r="K495" s="913">
        <v>4.9698930529343037E-2</v>
      </c>
      <c r="L495" s="913">
        <v>5.0725906726677289E-2</v>
      </c>
    </row>
    <row r="496" spans="1:12">
      <c r="A496" s="270"/>
      <c r="B496" s="913"/>
      <c r="C496" s="914"/>
      <c r="D496" s="914"/>
      <c r="E496" s="914"/>
      <c r="F496" s="914"/>
      <c r="G496" s="914"/>
      <c r="H496" s="914"/>
      <c r="I496" s="914"/>
      <c r="J496" s="914"/>
      <c r="K496" s="914"/>
      <c r="L496" s="914"/>
    </row>
    <row r="497" spans="1:12">
      <c r="A497" s="296" t="s">
        <v>1745</v>
      </c>
      <c r="B497" s="913">
        <v>0.77087386594032237</v>
      </c>
      <c r="C497" s="915">
        <v>0.75577681388012619</v>
      </c>
      <c r="D497" s="915">
        <v>0.74084480303749412</v>
      </c>
      <c r="E497" s="915">
        <v>0.72594597560306517</v>
      </c>
      <c r="F497" s="915">
        <v>0.71107077400253771</v>
      </c>
      <c r="G497" s="915">
        <v>0.69645435857358862</v>
      </c>
      <c r="H497" s="915">
        <v>0.68206918022579432</v>
      </c>
      <c r="I497" s="915">
        <v>0.66786295868840018</v>
      </c>
      <c r="J497" s="915">
        <v>0.65402344465474083</v>
      </c>
      <c r="K497" s="915">
        <v>0.64076324171287014</v>
      </c>
      <c r="L497" s="915">
        <v>0.62840969043646888</v>
      </c>
    </row>
    <row r="498" spans="1:12">
      <c r="A498" s="270"/>
      <c r="B498" s="913"/>
      <c r="C498" s="914"/>
      <c r="D498" s="914"/>
      <c r="E498" s="914"/>
      <c r="F498" s="914"/>
      <c r="G498" s="914"/>
      <c r="H498" s="914"/>
      <c r="I498" s="914"/>
      <c r="J498" s="914"/>
      <c r="K498" s="914"/>
      <c r="L498" s="914"/>
    </row>
    <row r="499" spans="1:12">
      <c r="A499" s="296" t="s">
        <v>564</v>
      </c>
      <c r="B499" s="917">
        <v>19.294724075197088</v>
      </c>
      <c r="C499" s="917">
        <v>19.51668618266979</v>
      </c>
      <c r="D499" s="917">
        <v>19.748728094968911</v>
      </c>
      <c r="E499" s="917">
        <v>19.993176855895197</v>
      </c>
      <c r="F499" s="917">
        <v>20.257460661964188</v>
      </c>
      <c r="G499" s="917">
        <v>20.534329140461217</v>
      </c>
      <c r="H499" s="917">
        <v>20.820415400202634</v>
      </c>
      <c r="I499" s="917">
        <v>21.120281831907398</v>
      </c>
      <c r="J499" s="917">
        <v>21.434242571846077</v>
      </c>
      <c r="K499" s="917">
        <v>21.753897024090694</v>
      </c>
      <c r="L499" s="917">
        <v>22.080675422138835</v>
      </c>
    </row>
    <row r="500" spans="1:12">
      <c r="A500" s="270"/>
      <c r="B500" s="913"/>
      <c r="C500" s="918"/>
      <c r="D500" s="918"/>
      <c r="E500" s="918"/>
      <c r="F500" s="918"/>
      <c r="G500" s="918"/>
      <c r="H500" s="918"/>
      <c r="I500" s="918"/>
      <c r="J500" s="918"/>
      <c r="K500" s="918"/>
      <c r="L500" s="918"/>
    </row>
    <row r="501" spans="1:12">
      <c r="A501" s="296" t="s">
        <v>1746</v>
      </c>
      <c r="B501" s="913">
        <v>1.0224062119936383</v>
      </c>
      <c r="C501" s="915">
        <v>1.024668061113132</v>
      </c>
      <c r="D501" s="915">
        <v>1.02690037797573</v>
      </c>
      <c r="E501" s="915">
        <v>1.0289596456904522</v>
      </c>
      <c r="F501" s="915">
        <v>1.0310643460798259</v>
      </c>
      <c r="G501" s="915">
        <v>1.0331684075499359</v>
      </c>
      <c r="H501" s="915">
        <v>1.0351499772010864</v>
      </c>
      <c r="I501" s="915">
        <v>1.0372716387934031</v>
      </c>
      <c r="J501" s="915">
        <v>1.0393511112783935</v>
      </c>
      <c r="K501" s="915">
        <v>1.0415389978533292</v>
      </c>
      <c r="L501" s="915">
        <v>1.0436642150283639</v>
      </c>
    </row>
    <row r="502" spans="1:12">
      <c r="A502" s="270"/>
      <c r="B502" s="913"/>
      <c r="C502" s="914"/>
      <c r="D502" s="914"/>
      <c r="E502" s="914"/>
      <c r="F502" s="914"/>
      <c r="G502" s="914"/>
      <c r="H502" s="914"/>
      <c r="I502" s="914"/>
      <c r="J502" s="914"/>
      <c r="K502" s="914"/>
      <c r="L502" s="914"/>
    </row>
    <row r="503" spans="1:12">
      <c r="A503" s="296" t="s">
        <v>1747</v>
      </c>
      <c r="B503" s="913">
        <v>0.11618183435637398</v>
      </c>
      <c r="C503" s="915">
        <v>0.11738471404419053</v>
      </c>
      <c r="D503" s="915">
        <v>0.11912819042156582</v>
      </c>
      <c r="E503" s="915">
        <v>0.12136278885812758</v>
      </c>
      <c r="F503" s="915">
        <v>0.12417808982503065</v>
      </c>
      <c r="G503" s="915">
        <v>0.12766484196627514</v>
      </c>
      <c r="H503" s="915">
        <v>0.13160255538942503</v>
      </c>
      <c r="I503" s="915">
        <v>0.13596149191921908</v>
      </c>
      <c r="J503" s="915">
        <v>0.14072358437824456</v>
      </c>
      <c r="K503" s="915">
        <v>0.14581795169285941</v>
      </c>
      <c r="L503" s="915">
        <v>0.15134019541250848</v>
      </c>
    </row>
    <row r="504" spans="1:12">
      <c r="A504" s="270"/>
      <c r="B504" s="913"/>
      <c r="C504" s="914"/>
      <c r="D504" s="914"/>
      <c r="E504" s="914"/>
      <c r="F504" s="914"/>
      <c r="G504" s="914"/>
      <c r="H504" s="914"/>
      <c r="I504" s="914"/>
      <c r="J504" s="914"/>
      <c r="K504" s="914"/>
      <c r="L504" s="914"/>
    </row>
    <row r="505" spans="1:12">
      <c r="A505" s="296" t="s">
        <v>1748</v>
      </c>
      <c r="B505" s="913">
        <v>0.57034311382968561</v>
      </c>
      <c r="C505" s="915">
        <v>0.55618678121102949</v>
      </c>
      <c r="D505" s="915">
        <v>0.54301531318362428</v>
      </c>
      <c r="E505" s="915">
        <v>0.53040963439374977</v>
      </c>
      <c r="F505" s="915">
        <v>0.51874425983134342</v>
      </c>
      <c r="G505" s="915">
        <v>0.50718901453957999</v>
      </c>
      <c r="H505" s="915">
        <v>0.49546556172308653</v>
      </c>
      <c r="I505" s="915">
        <v>0.4841396017866606</v>
      </c>
      <c r="J505" s="915">
        <v>0.47328076288281679</v>
      </c>
      <c r="K505" s="915">
        <v>0.4629695503699488</v>
      </c>
      <c r="L505" s="915">
        <v>0.45326747720364741</v>
      </c>
    </row>
    <row r="506" spans="1:12">
      <c r="A506" s="270"/>
      <c r="B506" s="913"/>
      <c r="C506" s="914"/>
      <c r="D506" s="914"/>
      <c r="E506" s="914"/>
      <c r="F506" s="914"/>
      <c r="G506" s="914"/>
      <c r="H506" s="914"/>
      <c r="I506" s="914"/>
      <c r="J506" s="914"/>
      <c r="K506" s="914"/>
      <c r="L506" s="914"/>
    </row>
    <row r="507" spans="1:12">
      <c r="A507" s="296" t="s">
        <v>1749</v>
      </c>
      <c r="B507" s="915">
        <v>0.48942838432032931</v>
      </c>
      <c r="C507" s="915">
        <v>0.49224718079301566</v>
      </c>
      <c r="D507" s="915">
        <v>0.49510399858535398</v>
      </c>
      <c r="E507" s="915">
        <v>0.49807580676370045</v>
      </c>
      <c r="F507" s="915">
        <v>0.50108777508158309</v>
      </c>
      <c r="G507" s="915">
        <v>0.50414350579276368</v>
      </c>
      <c r="H507" s="915">
        <v>0.50716678892171052</v>
      </c>
      <c r="I507" s="915">
        <v>0.51017728168089294</v>
      </c>
      <c r="J507" s="915">
        <v>0.51310762745356342</v>
      </c>
      <c r="K507" s="915">
        <v>0.51578812175476574</v>
      </c>
      <c r="L507" s="915">
        <v>0.51810096454966803</v>
      </c>
    </row>
    <row r="508" spans="1:12">
      <c r="A508" s="287" t="s">
        <v>1307</v>
      </c>
      <c r="B508" s="312"/>
    </row>
    <row r="509" spans="1:12">
      <c r="A509" s="309" t="s">
        <v>2131</v>
      </c>
      <c r="B509" s="310"/>
    </row>
    <row r="510" spans="1:12">
      <c r="A510" s="309" t="s">
        <v>2132</v>
      </c>
      <c r="B510" s="310"/>
    </row>
    <row r="511" spans="1:12">
      <c r="A511" s="309" t="s">
        <v>2133</v>
      </c>
      <c r="B511" s="310"/>
    </row>
    <row r="512" spans="1:12">
      <c r="A512" s="309" t="s">
        <v>2134</v>
      </c>
      <c r="B512" s="310"/>
    </row>
    <row r="513" spans="1:12">
      <c r="A513" s="277" t="s">
        <v>2135</v>
      </c>
      <c r="B513" s="261"/>
    </row>
    <row r="515" spans="1:12">
      <c r="A515" s="311" t="s">
        <v>553</v>
      </c>
    </row>
    <row r="516" spans="1:12" s="295" customFormat="1" ht="29.25" customHeight="1">
      <c r="A516" s="1911" t="s">
        <v>580</v>
      </c>
      <c r="B516" s="1907">
        <v>2010</v>
      </c>
      <c r="C516" s="1907">
        <v>2011</v>
      </c>
      <c r="D516" s="1907">
        <v>2012</v>
      </c>
      <c r="E516" s="1907">
        <v>2013</v>
      </c>
      <c r="F516" s="1907">
        <v>2014</v>
      </c>
      <c r="G516" s="1907">
        <v>2015</v>
      </c>
      <c r="H516" s="1907">
        <v>2016</v>
      </c>
      <c r="I516" s="1907">
        <v>2017</v>
      </c>
      <c r="J516" s="1907">
        <v>2018</v>
      </c>
      <c r="K516" s="1907">
        <v>2019</v>
      </c>
      <c r="L516" s="1907">
        <v>2020</v>
      </c>
    </row>
    <row r="517" spans="1:12" s="295" customFormat="1" ht="29.25" customHeight="1">
      <c r="A517" s="1911" t="s">
        <v>557</v>
      </c>
      <c r="B517" s="1907"/>
      <c r="C517" s="1907"/>
      <c r="D517" s="1907"/>
      <c r="E517" s="1907"/>
      <c r="F517" s="1907"/>
      <c r="G517" s="1907"/>
      <c r="H517" s="1907"/>
      <c r="I517" s="1907"/>
      <c r="J517" s="1907"/>
      <c r="K517" s="1907"/>
      <c r="L517" s="1907"/>
    </row>
    <row r="518" spans="1:12">
      <c r="A518" s="296" t="s">
        <v>558</v>
      </c>
      <c r="B518" s="298"/>
      <c r="C518" s="298"/>
      <c r="D518" s="298"/>
      <c r="E518" s="298"/>
      <c r="F518" s="298"/>
      <c r="G518" s="298"/>
      <c r="H518" s="298"/>
      <c r="I518" s="298"/>
      <c r="J518" s="298"/>
      <c r="K518" s="298"/>
      <c r="L518" s="298"/>
    </row>
    <row r="519" spans="1:12">
      <c r="A519" s="299" t="s">
        <v>559</v>
      </c>
      <c r="B519" s="301">
        <v>2667953</v>
      </c>
      <c r="C519" s="301">
        <v>2723509</v>
      </c>
      <c r="D519" s="301">
        <v>2779370</v>
      </c>
      <c r="E519" s="301">
        <v>2835373</v>
      </c>
      <c r="F519" s="301">
        <v>2891472</v>
      </c>
      <c r="G519" s="301">
        <v>2947627</v>
      </c>
      <c r="H519" s="301">
        <v>3003799</v>
      </c>
      <c r="I519" s="301">
        <v>3059971</v>
      </c>
      <c r="J519" s="301">
        <v>3116111</v>
      </c>
      <c r="K519" s="301">
        <v>3172200</v>
      </c>
      <c r="L519" s="301">
        <v>3228233</v>
      </c>
    </row>
    <row r="520" spans="1:12">
      <c r="A520" s="299" t="s">
        <v>7</v>
      </c>
      <c r="B520" s="301">
        <v>1301235</v>
      </c>
      <c r="C520" s="301">
        <v>1328342</v>
      </c>
      <c r="D520" s="301">
        <v>1355642</v>
      </c>
      <c r="E520" s="301">
        <v>1383037</v>
      </c>
      <c r="F520" s="301">
        <v>1410487</v>
      </c>
      <c r="G520" s="301">
        <v>1437965</v>
      </c>
      <c r="H520" s="301">
        <v>1465452</v>
      </c>
      <c r="I520" s="301">
        <v>1492938</v>
      </c>
      <c r="J520" s="301">
        <v>1520397</v>
      </c>
      <c r="K520" s="301">
        <v>1547824</v>
      </c>
      <c r="L520" s="301">
        <v>1575219</v>
      </c>
    </row>
    <row r="521" spans="1:12">
      <c r="A521" s="302" t="s">
        <v>8</v>
      </c>
      <c r="B521" s="301">
        <v>1366718</v>
      </c>
      <c r="C521" s="301">
        <v>1395167</v>
      </c>
      <c r="D521" s="301">
        <v>1423728</v>
      </c>
      <c r="E521" s="301">
        <v>1452336</v>
      </c>
      <c r="F521" s="301">
        <v>1480985</v>
      </c>
      <c r="G521" s="301">
        <v>1509662</v>
      </c>
      <c r="H521" s="301">
        <v>1538347</v>
      </c>
      <c r="I521" s="301">
        <v>1567033</v>
      </c>
      <c r="J521" s="301">
        <v>1595714</v>
      </c>
      <c r="K521" s="301">
        <v>1624376</v>
      </c>
      <c r="L521" s="301">
        <v>1653014</v>
      </c>
    </row>
    <row r="522" spans="1:12">
      <c r="A522" s="296" t="s">
        <v>560</v>
      </c>
      <c r="B522" s="305"/>
      <c r="C522" s="304"/>
      <c r="D522" s="304"/>
      <c r="E522" s="304"/>
      <c r="F522" s="304"/>
      <c r="G522" s="304"/>
      <c r="H522" s="304"/>
      <c r="I522" s="304"/>
      <c r="J522" s="304"/>
      <c r="K522" s="304"/>
      <c r="L522" s="304"/>
    </row>
    <row r="523" spans="1:12">
      <c r="A523" s="302" t="s">
        <v>561</v>
      </c>
      <c r="B523" s="913">
        <v>0.29378478556406351</v>
      </c>
      <c r="C523" s="913">
        <v>0.29059863580403078</v>
      </c>
      <c r="D523" s="913">
        <v>0.28735576767396925</v>
      </c>
      <c r="E523" s="913">
        <v>0.28408643236709952</v>
      </c>
      <c r="F523" s="913">
        <v>0.28080022908746827</v>
      </c>
      <c r="G523" s="913">
        <v>0.27748863747007341</v>
      </c>
      <c r="H523" s="913">
        <v>0.27414617289638887</v>
      </c>
      <c r="I523" s="913">
        <v>0.27077576878996568</v>
      </c>
      <c r="J523" s="913">
        <v>0.26739130923128218</v>
      </c>
      <c r="K523" s="913">
        <v>0.26401267259315303</v>
      </c>
      <c r="L523" s="913">
        <v>0.26065807517611028</v>
      </c>
    </row>
    <row r="524" spans="1:12">
      <c r="A524" s="302" t="s">
        <v>562</v>
      </c>
      <c r="B524" s="913">
        <v>0.64195358763816301</v>
      </c>
      <c r="C524" s="913">
        <v>0.64464923743596958</v>
      </c>
      <c r="D524" s="913">
        <v>0.64712686687990439</v>
      </c>
      <c r="E524" s="913">
        <v>0.64941543846259386</v>
      </c>
      <c r="F524" s="913">
        <v>0.65152939402491183</v>
      </c>
      <c r="G524" s="913">
        <v>0.65349482821266058</v>
      </c>
      <c r="H524" s="913">
        <v>0.65533079943098727</v>
      </c>
      <c r="I524" s="913">
        <v>0.65704446218607959</v>
      </c>
      <c r="J524" s="913">
        <v>0.65863122334217239</v>
      </c>
      <c r="K524" s="913">
        <v>0.6600822772839039</v>
      </c>
      <c r="L524" s="913">
        <v>0.661391851207766</v>
      </c>
    </row>
    <row r="525" spans="1:12">
      <c r="A525" s="302" t="s">
        <v>563</v>
      </c>
      <c r="B525" s="913">
        <v>6.4261626797773419E-2</v>
      </c>
      <c r="C525" s="913">
        <v>6.4752126759999695E-2</v>
      </c>
      <c r="D525" s="913">
        <v>6.5517365446126283E-2</v>
      </c>
      <c r="E525" s="913">
        <v>6.6498129170306688E-2</v>
      </c>
      <c r="F525" s="913">
        <v>6.7670376887619871E-2</v>
      </c>
      <c r="G525" s="913">
        <v>6.9016534317266065E-2</v>
      </c>
      <c r="H525" s="913">
        <v>7.0523027672623903E-2</v>
      </c>
      <c r="I525" s="913">
        <v>7.2179769023954801E-2</v>
      </c>
      <c r="J525" s="913">
        <v>7.3977467426545457E-2</v>
      </c>
      <c r="K525" s="913">
        <v>7.5905050122943074E-2</v>
      </c>
      <c r="L525" s="913">
        <v>7.7950073616123744E-2</v>
      </c>
    </row>
    <row r="526" spans="1:12">
      <c r="A526" s="270"/>
      <c r="B526" s="913"/>
      <c r="C526" s="914"/>
      <c r="D526" s="914"/>
      <c r="E526" s="914"/>
      <c r="F526" s="914"/>
      <c r="G526" s="914"/>
      <c r="H526" s="914"/>
      <c r="I526" s="914"/>
      <c r="J526" s="914"/>
      <c r="K526" s="914"/>
      <c r="L526" s="914"/>
    </row>
    <row r="527" spans="1:12">
      <c r="A527" s="296" t="s">
        <v>1745</v>
      </c>
      <c r="B527" s="913">
        <v>0.55774501343491167</v>
      </c>
      <c r="C527" s="915">
        <v>0.55123118422881257</v>
      </c>
      <c r="D527" s="915">
        <v>0.54529204577992385</v>
      </c>
      <c r="E527" s="915">
        <v>0.53984636147143239</v>
      </c>
      <c r="F527" s="915">
        <v>0.53485016819020759</v>
      </c>
      <c r="G527" s="915">
        <v>0.53023399241742675</v>
      </c>
      <c r="H527" s="915">
        <v>0.52594689715222187</v>
      </c>
      <c r="I527" s="915">
        <v>0.52196701677213597</v>
      </c>
      <c r="J527" s="915">
        <v>0.51830032430831119</v>
      </c>
      <c r="K527" s="915">
        <v>0.51496265604158342</v>
      </c>
      <c r="L527" s="915">
        <v>0.51196298861847567</v>
      </c>
    </row>
    <row r="528" spans="1:12">
      <c r="A528" s="270"/>
      <c r="B528" s="913"/>
      <c r="C528" s="914"/>
      <c r="D528" s="914"/>
      <c r="E528" s="914"/>
      <c r="F528" s="914"/>
      <c r="G528" s="914"/>
      <c r="H528" s="914"/>
      <c r="I528" s="914"/>
      <c r="J528" s="914"/>
      <c r="K528" s="914"/>
      <c r="L528" s="914"/>
    </row>
    <row r="529" spans="1:12">
      <c r="A529" s="296" t="s">
        <v>564</v>
      </c>
      <c r="B529" s="917">
        <v>25.506740926904072</v>
      </c>
      <c r="C529" s="917">
        <v>25.764314681347315</v>
      </c>
      <c r="D529" s="917">
        <v>26.027921060875013</v>
      </c>
      <c r="E529" s="917">
        <v>26.297036945457542</v>
      </c>
      <c r="F529" s="917">
        <v>26.569044376232391</v>
      </c>
      <c r="G529" s="917">
        <v>26.843322638861039</v>
      </c>
      <c r="H529" s="917">
        <v>27.120143281914149</v>
      </c>
      <c r="I529" s="917">
        <v>27.399269670662807</v>
      </c>
      <c r="J529" s="917">
        <v>27.678632462034411</v>
      </c>
      <c r="K529" s="917">
        <v>27.9579429403537</v>
      </c>
      <c r="L529" s="917">
        <v>28.238933745633627</v>
      </c>
    </row>
    <row r="530" spans="1:12">
      <c r="A530" s="270"/>
      <c r="B530" s="913"/>
      <c r="C530" s="918"/>
      <c r="D530" s="918"/>
      <c r="E530" s="918"/>
      <c r="F530" s="918"/>
      <c r="G530" s="918"/>
      <c r="H530" s="918"/>
      <c r="I530" s="918"/>
      <c r="J530" s="918"/>
      <c r="K530" s="918"/>
      <c r="L530" s="918"/>
    </row>
    <row r="531" spans="1:12">
      <c r="A531" s="296" t="s">
        <v>1746</v>
      </c>
      <c r="B531" s="913">
        <v>0.95208740939974446</v>
      </c>
      <c r="C531" s="915">
        <v>0.95210250815852149</v>
      </c>
      <c r="D531" s="915">
        <v>0.95217766314914087</v>
      </c>
      <c r="E531" s="915">
        <v>0.95228445759108082</v>
      </c>
      <c r="F531" s="915">
        <v>0.95239789734534785</v>
      </c>
      <c r="G531" s="915">
        <v>0.95250791236713916</v>
      </c>
      <c r="H531" s="915">
        <v>0.95261472216606524</v>
      </c>
      <c r="I531" s="915">
        <v>0.95271637546879995</v>
      </c>
      <c r="J531" s="915">
        <v>0.95280043917644386</v>
      </c>
      <c r="K531" s="915">
        <v>0.95287298014745359</v>
      </c>
      <c r="L531" s="915">
        <v>0.95293748268314726</v>
      </c>
    </row>
    <row r="532" spans="1:12">
      <c r="A532" s="270"/>
      <c r="B532" s="913"/>
      <c r="C532" s="914"/>
      <c r="D532" s="914"/>
      <c r="E532" s="914"/>
      <c r="F532" s="914"/>
      <c r="G532" s="914"/>
      <c r="H532" s="914"/>
      <c r="I532" s="914"/>
      <c r="J532" s="914"/>
      <c r="K532" s="914"/>
      <c r="L532" s="914"/>
    </row>
    <row r="533" spans="1:12">
      <c r="A533" s="296" t="s">
        <v>1747</v>
      </c>
      <c r="B533" s="913">
        <v>0.21873708222974111</v>
      </c>
      <c r="C533" s="915">
        <v>0.22282323033225176</v>
      </c>
      <c r="D533" s="915">
        <v>0.22800087145096587</v>
      </c>
      <c r="E533" s="915">
        <v>0.23407710328234579</v>
      </c>
      <c r="F533" s="915">
        <v>0.240991174072514</v>
      </c>
      <c r="G533" s="915">
        <v>0.24871841581156404</v>
      </c>
      <c r="H533" s="915">
        <v>0.25724607762180018</v>
      </c>
      <c r="I533" s="915">
        <v>0.26656657405686451</v>
      </c>
      <c r="J533" s="915">
        <v>0.27666369426598708</v>
      </c>
      <c r="K533" s="915">
        <v>0.28750532835184672</v>
      </c>
      <c r="L533" s="915">
        <v>0.29905105975887292</v>
      </c>
    </row>
    <row r="534" spans="1:12">
      <c r="A534" s="270"/>
      <c r="B534" s="913"/>
      <c r="C534" s="914"/>
      <c r="D534" s="914"/>
      <c r="E534" s="914"/>
      <c r="F534" s="914"/>
      <c r="G534" s="914"/>
      <c r="H534" s="914"/>
      <c r="I534" s="914"/>
      <c r="J534" s="914"/>
      <c r="K534" s="914"/>
      <c r="L534" s="914"/>
    </row>
    <row r="535" spans="1:12">
      <c r="A535" s="296" t="s">
        <v>1748</v>
      </c>
      <c r="B535" s="913">
        <v>0.37315283873775668</v>
      </c>
      <c r="C535" s="915">
        <v>0.3673448373620613</v>
      </c>
      <c r="D535" s="915">
        <v>0.36141161780445319</v>
      </c>
      <c r="E535" s="915">
        <v>0.35548818558067985</v>
      </c>
      <c r="F535" s="915">
        <v>0.34986567211353076</v>
      </c>
      <c r="G535" s="915">
        <v>0.34480308289376588</v>
      </c>
      <c r="H535" s="915">
        <v>0.34021104570214222</v>
      </c>
      <c r="I535" s="915">
        <v>0.33593210362246156</v>
      </c>
      <c r="J535" s="915">
        <v>0.33195970371210992</v>
      </c>
      <c r="K535" s="915">
        <v>0.3282938144269904</v>
      </c>
      <c r="L535" s="915">
        <v>0.32494055385236259</v>
      </c>
    </row>
    <row r="536" spans="1:12">
      <c r="A536" s="270"/>
      <c r="B536" s="913"/>
      <c r="C536" s="914"/>
      <c r="D536" s="914"/>
      <c r="E536" s="914"/>
      <c r="F536" s="914"/>
      <c r="G536" s="914"/>
      <c r="H536" s="914"/>
      <c r="I536" s="914"/>
      <c r="J536" s="914"/>
      <c r="K536" s="914"/>
      <c r="L536" s="914"/>
    </row>
    <row r="537" spans="1:12">
      <c r="A537" s="296" t="s">
        <v>1749</v>
      </c>
      <c r="B537" s="915">
        <v>0.53628400299110712</v>
      </c>
      <c r="C537" s="915">
        <v>0.53599031513790107</v>
      </c>
      <c r="D537" s="915">
        <v>0.53550678219435177</v>
      </c>
      <c r="E537" s="915">
        <v>0.53486589880027757</v>
      </c>
      <c r="F537" s="915">
        <v>0.53408711094305483</v>
      </c>
      <c r="G537" s="915">
        <v>0.53320412118739158</v>
      </c>
      <c r="H537" s="915">
        <v>0.53224662576128789</v>
      </c>
      <c r="I537" s="915">
        <v>0.53122365642586977</v>
      </c>
      <c r="J537" s="915">
        <v>0.53012883261035504</v>
      </c>
      <c r="K537" s="915">
        <v>0.52894711569242592</v>
      </c>
      <c r="L537" s="915">
        <v>0.52765312332502934</v>
      </c>
    </row>
    <row r="538" spans="1:12">
      <c r="A538" s="287" t="s">
        <v>1307</v>
      </c>
      <c r="B538" s="312"/>
    </row>
    <row r="539" spans="1:12">
      <c r="A539" s="309" t="s">
        <v>2131</v>
      </c>
      <c r="B539" s="310"/>
    </row>
    <row r="540" spans="1:12">
      <c r="A540" s="309" t="s">
        <v>2132</v>
      </c>
      <c r="B540" s="310"/>
    </row>
    <row r="541" spans="1:12">
      <c r="A541" s="309" t="s">
        <v>2133</v>
      </c>
      <c r="B541" s="310"/>
    </row>
    <row r="542" spans="1:12">
      <c r="A542" s="309" t="s">
        <v>2134</v>
      </c>
      <c r="B542" s="310"/>
    </row>
    <row r="543" spans="1:12">
      <c r="A543" s="277" t="s">
        <v>2135</v>
      </c>
      <c r="B543" s="261"/>
    </row>
    <row r="545" spans="1:12">
      <c r="A545" s="311" t="s">
        <v>553</v>
      </c>
    </row>
    <row r="546" spans="1:12" s="295" customFormat="1" ht="24.75" customHeight="1">
      <c r="A546" s="1911" t="s">
        <v>581</v>
      </c>
      <c r="B546" s="1907">
        <v>2010</v>
      </c>
      <c r="C546" s="1907">
        <v>2011</v>
      </c>
      <c r="D546" s="1907">
        <v>2012</v>
      </c>
      <c r="E546" s="1907">
        <v>2013</v>
      </c>
      <c r="F546" s="1907">
        <v>2014</v>
      </c>
      <c r="G546" s="1907">
        <v>2015</v>
      </c>
      <c r="H546" s="1907">
        <v>2016</v>
      </c>
      <c r="I546" s="1907">
        <v>2017</v>
      </c>
      <c r="J546" s="1907">
        <v>2018</v>
      </c>
      <c r="K546" s="1907">
        <v>2019</v>
      </c>
      <c r="L546" s="1907">
        <v>2020</v>
      </c>
    </row>
    <row r="547" spans="1:12" s="295" customFormat="1" ht="24.75" customHeight="1">
      <c r="A547" s="1911" t="s">
        <v>557</v>
      </c>
      <c r="B547" s="1907"/>
      <c r="C547" s="1907"/>
      <c r="D547" s="1907"/>
      <c r="E547" s="1907"/>
      <c r="F547" s="1907"/>
      <c r="G547" s="1907"/>
      <c r="H547" s="1907"/>
      <c r="I547" s="1907"/>
      <c r="J547" s="1907"/>
      <c r="K547" s="1907"/>
      <c r="L547" s="1907"/>
    </row>
    <row r="548" spans="1:12">
      <c r="A548" s="296" t="s">
        <v>558</v>
      </c>
      <c r="B548" s="298"/>
      <c r="C548" s="298"/>
      <c r="D548" s="298"/>
      <c r="E548" s="298"/>
      <c r="F548" s="298"/>
      <c r="G548" s="298"/>
      <c r="H548" s="298"/>
      <c r="I548" s="298"/>
      <c r="J548" s="298"/>
      <c r="K548" s="298"/>
      <c r="L548" s="298"/>
    </row>
    <row r="549" spans="1:12">
      <c r="A549" s="299" t="s">
        <v>559</v>
      </c>
      <c r="B549" s="301">
        <v>524048</v>
      </c>
      <c r="C549" s="301">
        <v>530655</v>
      </c>
      <c r="D549" s="301">
        <v>537351</v>
      </c>
      <c r="E549" s="301">
        <v>544090</v>
      </c>
      <c r="F549" s="301">
        <v>550832</v>
      </c>
      <c r="G549" s="301">
        <v>557563</v>
      </c>
      <c r="H549" s="301">
        <v>564260</v>
      </c>
      <c r="I549" s="301">
        <v>570933</v>
      </c>
      <c r="J549" s="301">
        <v>577551</v>
      </c>
      <c r="K549" s="301">
        <v>584114</v>
      </c>
      <c r="L549" s="301">
        <v>590600</v>
      </c>
    </row>
    <row r="550" spans="1:12">
      <c r="A550" s="299" t="s">
        <v>7</v>
      </c>
      <c r="B550" s="301">
        <v>254361</v>
      </c>
      <c r="C550" s="301">
        <v>257531</v>
      </c>
      <c r="D550" s="301">
        <v>260750</v>
      </c>
      <c r="E550" s="301">
        <v>263993</v>
      </c>
      <c r="F550" s="301">
        <v>267235</v>
      </c>
      <c r="G550" s="301">
        <v>270478</v>
      </c>
      <c r="H550" s="301">
        <v>273702</v>
      </c>
      <c r="I550" s="301">
        <v>276920</v>
      </c>
      <c r="J550" s="301">
        <v>280104</v>
      </c>
      <c r="K550" s="301">
        <v>283261</v>
      </c>
      <c r="L550" s="301">
        <v>286383</v>
      </c>
    </row>
    <row r="551" spans="1:12">
      <c r="A551" s="302" t="s">
        <v>8</v>
      </c>
      <c r="B551" s="301">
        <v>269687</v>
      </c>
      <c r="C551" s="301">
        <v>273124</v>
      </c>
      <c r="D551" s="301">
        <v>276601</v>
      </c>
      <c r="E551" s="301">
        <v>280097</v>
      </c>
      <c r="F551" s="301">
        <v>283597</v>
      </c>
      <c r="G551" s="301">
        <v>287085</v>
      </c>
      <c r="H551" s="301">
        <v>290558</v>
      </c>
      <c r="I551" s="301">
        <v>294013</v>
      </c>
      <c r="J551" s="301">
        <v>297447</v>
      </c>
      <c r="K551" s="301">
        <v>300853</v>
      </c>
      <c r="L551" s="301">
        <v>304217</v>
      </c>
    </row>
    <row r="552" spans="1:12">
      <c r="A552" s="296" t="s">
        <v>560</v>
      </c>
      <c r="B552" s="305"/>
      <c r="C552" s="304"/>
      <c r="D552" s="304"/>
      <c r="E552" s="304"/>
      <c r="F552" s="304"/>
      <c r="G552" s="304"/>
      <c r="H552" s="304"/>
      <c r="I552" s="304"/>
      <c r="J552" s="304"/>
      <c r="K552" s="304"/>
      <c r="L552" s="304"/>
    </row>
    <row r="553" spans="1:12">
      <c r="A553" s="302" t="s">
        <v>561</v>
      </c>
      <c r="B553" s="913">
        <v>0.29511037156901659</v>
      </c>
      <c r="C553" s="913">
        <v>0.29212200016960171</v>
      </c>
      <c r="D553" s="913">
        <v>0.28900476597233465</v>
      </c>
      <c r="E553" s="913">
        <v>0.28580565715230938</v>
      </c>
      <c r="F553" s="913">
        <v>0.282550759578238</v>
      </c>
      <c r="G553" s="913">
        <v>0.27924019348486179</v>
      </c>
      <c r="H553" s="913">
        <v>0.27586396342111791</v>
      </c>
      <c r="I553" s="913">
        <v>0.27241900538241792</v>
      </c>
      <c r="J553" s="913">
        <v>0.26891997416678354</v>
      </c>
      <c r="K553" s="913">
        <v>0.26539168723913481</v>
      </c>
      <c r="L553" s="913">
        <v>0.26185912631222485</v>
      </c>
    </row>
    <row r="554" spans="1:12">
      <c r="A554" s="302" t="s">
        <v>562</v>
      </c>
      <c r="B554" s="913">
        <v>0.62039736818001401</v>
      </c>
      <c r="C554" s="913">
        <v>0.62387992198320941</v>
      </c>
      <c r="D554" s="913">
        <v>0.62712826439329228</v>
      </c>
      <c r="E554" s="913">
        <v>0.63017515484570563</v>
      </c>
      <c r="F554" s="913">
        <v>0.63304782583437413</v>
      </c>
      <c r="G554" s="913">
        <v>0.63577030757062436</v>
      </c>
      <c r="H554" s="913">
        <v>0.63837060929358802</v>
      </c>
      <c r="I554" s="913">
        <v>0.64085803413009934</v>
      </c>
      <c r="J554" s="913">
        <v>0.64324362696973947</v>
      </c>
      <c r="K554" s="913">
        <v>0.64551097902121846</v>
      </c>
      <c r="L554" s="913">
        <v>0.64764984761259736</v>
      </c>
    </row>
    <row r="555" spans="1:12">
      <c r="A555" s="302" t="s">
        <v>563</v>
      </c>
      <c r="B555" s="913">
        <v>8.4492260250969384E-2</v>
      </c>
      <c r="C555" s="913">
        <v>8.3998077847188851E-2</v>
      </c>
      <c r="D555" s="913">
        <v>8.3866969634373068E-2</v>
      </c>
      <c r="E555" s="913">
        <v>8.4019188001984962E-2</v>
      </c>
      <c r="F555" s="913">
        <v>8.4401414587387813E-2</v>
      </c>
      <c r="G555" s="913">
        <v>8.4989498944513894E-2</v>
      </c>
      <c r="H555" s="913">
        <v>8.5765427285294016E-2</v>
      </c>
      <c r="I555" s="913">
        <v>8.6722960487482764E-2</v>
      </c>
      <c r="J555" s="913">
        <v>8.7836398863476994E-2</v>
      </c>
      <c r="K555" s="913">
        <v>8.909733373964672E-2</v>
      </c>
      <c r="L555" s="913">
        <v>9.0491026075177783E-2</v>
      </c>
    </row>
    <row r="556" spans="1:12">
      <c r="A556" s="270"/>
      <c r="B556" s="913"/>
      <c r="C556" s="914"/>
      <c r="D556" s="914"/>
      <c r="E556" s="914"/>
      <c r="F556" s="914"/>
      <c r="G556" s="914"/>
      <c r="H556" s="914"/>
      <c r="I556" s="914"/>
      <c r="J556" s="914"/>
      <c r="K556" s="914"/>
      <c r="L556" s="914"/>
    </row>
    <row r="557" spans="1:12">
      <c r="A557" s="296" t="s">
        <v>1745</v>
      </c>
      <c r="B557" s="913">
        <v>0.61187015176028392</v>
      </c>
      <c r="C557" s="915">
        <v>0.60287254768701015</v>
      </c>
      <c r="D557" s="915">
        <v>0.59457013306111794</v>
      </c>
      <c r="E557" s="915">
        <v>0.58686040271588236</v>
      </c>
      <c r="F557" s="915">
        <v>0.57965948099098663</v>
      </c>
      <c r="G557" s="915">
        <v>0.5728950976354229</v>
      </c>
      <c r="H557" s="915">
        <v>0.56648815819792508</v>
      </c>
      <c r="I557" s="915">
        <v>0.56040799481807224</v>
      </c>
      <c r="J557" s="915">
        <v>0.55462092133101482</v>
      </c>
      <c r="K557" s="915">
        <v>0.54916032801841652</v>
      </c>
      <c r="L557" s="915">
        <v>0.54404421414789983</v>
      </c>
    </row>
    <row r="558" spans="1:12">
      <c r="A558" s="270"/>
      <c r="B558" s="913"/>
      <c r="C558" s="914"/>
      <c r="D558" s="914"/>
      <c r="E558" s="914"/>
      <c r="F558" s="914"/>
      <c r="G558" s="914"/>
      <c r="H558" s="914"/>
      <c r="I558" s="914"/>
      <c r="J558" s="914"/>
      <c r="K558" s="914"/>
      <c r="L558" s="914"/>
    </row>
    <row r="559" spans="1:12">
      <c r="A559" s="296" t="s">
        <v>564</v>
      </c>
      <c r="B559" s="917">
        <v>25.31311625773905</v>
      </c>
      <c r="C559" s="917">
        <v>25.546804426377598</v>
      </c>
      <c r="D559" s="917">
        <v>25.797539523491427</v>
      </c>
      <c r="E559" s="917">
        <v>26.06287692651329</v>
      </c>
      <c r="F559" s="917">
        <v>26.342595655529827</v>
      </c>
      <c r="G559" s="917">
        <v>26.631461286804797</v>
      </c>
      <c r="H559" s="917">
        <v>26.928154710458081</v>
      </c>
      <c r="I559" s="917">
        <v>27.234507042253522</v>
      </c>
      <c r="J559" s="917">
        <v>27.546690307328607</v>
      </c>
      <c r="K559" s="917">
        <v>27.863224154486289</v>
      </c>
      <c r="L559" s="917">
        <v>28.185133689839571</v>
      </c>
    </row>
    <row r="560" spans="1:12">
      <c r="A560" s="270"/>
      <c r="B560" s="913"/>
      <c r="C560" s="918"/>
      <c r="D560" s="918"/>
      <c r="E560" s="918"/>
      <c r="F560" s="918"/>
      <c r="G560" s="918"/>
      <c r="H560" s="918"/>
      <c r="I560" s="918"/>
      <c r="J560" s="918"/>
      <c r="K560" s="918"/>
      <c r="L560" s="918"/>
    </row>
    <row r="561" spans="1:12">
      <c r="A561" s="296" t="s">
        <v>1746</v>
      </c>
      <c r="B561" s="913">
        <v>0.94317115767537929</v>
      </c>
      <c r="C561" s="915">
        <v>0.94290871545525112</v>
      </c>
      <c r="D561" s="915">
        <v>0.94269362728262007</v>
      </c>
      <c r="E561" s="915">
        <v>0.94250563197749349</v>
      </c>
      <c r="F561" s="915">
        <v>0.94230545457109915</v>
      </c>
      <c r="G561" s="915">
        <v>0.94215302088231712</v>
      </c>
      <c r="H561" s="915">
        <v>0.94198748614734407</v>
      </c>
      <c r="I561" s="915">
        <v>0.94186311489628005</v>
      </c>
      <c r="J561" s="915">
        <v>0.94169381436020538</v>
      </c>
      <c r="K561" s="915">
        <v>0.94152626033311948</v>
      </c>
      <c r="L561" s="915">
        <v>0.94137737207322403</v>
      </c>
    </row>
    <row r="562" spans="1:12">
      <c r="A562" s="270"/>
      <c r="B562" s="913"/>
      <c r="C562" s="914"/>
      <c r="D562" s="914"/>
      <c r="E562" s="914"/>
      <c r="F562" s="914"/>
      <c r="G562" s="914"/>
      <c r="H562" s="914"/>
      <c r="I562" s="914"/>
      <c r="J562" s="914"/>
      <c r="K562" s="914"/>
      <c r="L562" s="914"/>
    </row>
    <row r="563" spans="1:12">
      <c r="A563" s="296" t="s">
        <v>1747</v>
      </c>
      <c r="B563" s="913">
        <v>0.28630732224607508</v>
      </c>
      <c r="C563" s="915">
        <v>0.28754451153429322</v>
      </c>
      <c r="D563" s="915">
        <v>0.29019234112700182</v>
      </c>
      <c r="E563" s="915">
        <v>0.29397314538532771</v>
      </c>
      <c r="F563" s="915">
        <v>0.29871239671545508</v>
      </c>
      <c r="G563" s="915">
        <v>0.30435983403342454</v>
      </c>
      <c r="H563" s="915">
        <v>0.31089753885094984</v>
      </c>
      <c r="I563" s="915">
        <v>0.31834401702532583</v>
      </c>
      <c r="J563" s="915">
        <v>0.32662653317451629</v>
      </c>
      <c r="K563" s="915">
        <v>0.33572013753152841</v>
      </c>
      <c r="L563" s="915">
        <v>0.34557140455468338</v>
      </c>
    </row>
    <row r="564" spans="1:12">
      <c r="A564" s="270"/>
      <c r="B564" s="913"/>
      <c r="C564" s="914"/>
      <c r="D564" s="914"/>
      <c r="E564" s="914"/>
      <c r="F564" s="914"/>
      <c r="G564" s="914"/>
      <c r="H564" s="914"/>
      <c r="I564" s="914"/>
      <c r="J564" s="914"/>
      <c r="K564" s="914"/>
      <c r="L564" s="914"/>
    </row>
    <row r="565" spans="1:12">
      <c r="A565" s="296" t="s">
        <v>1748</v>
      </c>
      <c r="B565" s="913">
        <v>0.37661320456439884</v>
      </c>
      <c r="C565" s="915">
        <v>0.37107586021391209</v>
      </c>
      <c r="D565" s="915">
        <v>0.36547465373478005</v>
      </c>
      <c r="E565" s="915">
        <v>0.35979764608713605</v>
      </c>
      <c r="F565" s="915">
        <v>0.35409971941600482</v>
      </c>
      <c r="G565" s="915">
        <v>0.34844926388683856</v>
      </c>
      <c r="H565" s="915">
        <v>0.34289352051406174</v>
      </c>
      <c r="I565" s="915">
        <v>0.33754261736165747</v>
      </c>
      <c r="J565" s="915">
        <v>0.33239294122225033</v>
      </c>
      <c r="K565" s="915">
        <v>0.32746503732133575</v>
      </c>
      <c r="L565" s="915">
        <v>0.32278215556685308</v>
      </c>
    </row>
    <row r="566" spans="1:12">
      <c r="A566" s="270"/>
      <c r="B566" s="913"/>
      <c r="C566" s="914"/>
      <c r="D566" s="914"/>
      <c r="E566" s="914"/>
      <c r="F566" s="914"/>
      <c r="G566" s="914"/>
      <c r="H566" s="914"/>
      <c r="I566" s="914"/>
      <c r="J566" s="914"/>
      <c r="K566" s="914"/>
      <c r="L566" s="914"/>
    </row>
    <row r="567" spans="1:12">
      <c r="A567" s="296" t="s">
        <v>1749</v>
      </c>
      <c r="B567" s="915">
        <v>0.51602042367633594</v>
      </c>
      <c r="C567" s="915">
        <v>0.51724857573849237</v>
      </c>
      <c r="D567" s="915">
        <v>0.51812900170281384</v>
      </c>
      <c r="E567" s="915">
        <v>0.51871316008382806</v>
      </c>
      <c r="F567" s="915">
        <v>0.5190217103848066</v>
      </c>
      <c r="G567" s="915">
        <v>0.51910061480049463</v>
      </c>
      <c r="H567" s="915">
        <v>0.51899792812450529</v>
      </c>
      <c r="I567" s="915">
        <v>0.51875257216517634</v>
      </c>
      <c r="J567" s="915">
        <v>0.51838142593470438</v>
      </c>
      <c r="K567" s="915">
        <v>0.51789079716672259</v>
      </c>
      <c r="L567" s="915">
        <v>0.51726234891541234</v>
      </c>
    </row>
    <row r="568" spans="1:12">
      <c r="A568" s="287" t="s">
        <v>1307</v>
      </c>
      <c r="B568" s="312"/>
    </row>
    <row r="569" spans="1:12">
      <c r="A569" s="309" t="s">
        <v>2131</v>
      </c>
      <c r="B569" s="310"/>
    </row>
    <row r="570" spans="1:12">
      <c r="A570" s="309" t="s">
        <v>2132</v>
      </c>
      <c r="B570" s="310"/>
    </row>
    <row r="571" spans="1:12">
      <c r="A571" s="309" t="s">
        <v>2133</v>
      </c>
      <c r="B571" s="310"/>
    </row>
    <row r="572" spans="1:12">
      <c r="A572" s="309" t="s">
        <v>2134</v>
      </c>
      <c r="B572" s="310"/>
    </row>
    <row r="573" spans="1:12">
      <c r="A573" s="277" t="s">
        <v>2135</v>
      </c>
      <c r="B573" s="261"/>
    </row>
    <row r="575" spans="1:12">
      <c r="A575" s="311" t="s">
        <v>553</v>
      </c>
    </row>
    <row r="576" spans="1:12" s="295" customFormat="1" ht="25.5" customHeight="1">
      <c r="A576" s="1911" t="s">
        <v>1452</v>
      </c>
      <c r="B576" s="1907">
        <v>2010</v>
      </c>
      <c r="C576" s="1907">
        <v>2011</v>
      </c>
      <c r="D576" s="1907">
        <v>2012</v>
      </c>
      <c r="E576" s="1907">
        <v>2013</v>
      </c>
      <c r="F576" s="1907">
        <v>2014</v>
      </c>
      <c r="G576" s="1907">
        <v>2015</v>
      </c>
      <c r="H576" s="1907">
        <v>2016</v>
      </c>
      <c r="I576" s="1907">
        <v>2017</v>
      </c>
      <c r="J576" s="1907">
        <v>2018</v>
      </c>
      <c r="K576" s="1907">
        <v>2019</v>
      </c>
      <c r="L576" s="1907">
        <v>2020</v>
      </c>
    </row>
    <row r="577" spans="1:12" s="295" customFormat="1" ht="25.5" customHeight="1">
      <c r="A577" s="1911" t="s">
        <v>557</v>
      </c>
      <c r="B577" s="1907"/>
      <c r="C577" s="1907"/>
      <c r="D577" s="1907"/>
      <c r="E577" s="1907"/>
      <c r="F577" s="1907"/>
      <c r="G577" s="1907"/>
      <c r="H577" s="1907"/>
      <c r="I577" s="1907"/>
      <c r="J577" s="1907"/>
      <c r="K577" s="1907"/>
      <c r="L577" s="1907"/>
    </row>
    <row r="578" spans="1:12">
      <c r="A578" s="296" t="s">
        <v>558</v>
      </c>
      <c r="B578" s="298"/>
      <c r="C578" s="298"/>
      <c r="D578" s="298"/>
      <c r="E578" s="298"/>
      <c r="F578" s="298"/>
      <c r="G578" s="298"/>
      <c r="H578" s="298"/>
      <c r="I578" s="298"/>
      <c r="J578" s="298"/>
      <c r="K578" s="298"/>
      <c r="L578" s="298"/>
    </row>
    <row r="579" spans="1:12">
      <c r="A579" s="299" t="s">
        <v>559</v>
      </c>
      <c r="B579" s="301">
        <v>95194</v>
      </c>
      <c r="C579" s="301">
        <v>97676</v>
      </c>
      <c r="D579" s="301">
        <v>100170</v>
      </c>
      <c r="E579" s="301">
        <v>102684</v>
      </c>
      <c r="F579" s="301">
        <v>105213</v>
      </c>
      <c r="G579" s="301">
        <v>107749</v>
      </c>
      <c r="H579" s="301">
        <v>110296</v>
      </c>
      <c r="I579" s="301">
        <v>112835</v>
      </c>
      <c r="J579" s="301">
        <v>115368</v>
      </c>
      <c r="K579" s="301">
        <v>117899</v>
      </c>
      <c r="L579" s="301">
        <v>120416</v>
      </c>
    </row>
    <row r="580" spans="1:12">
      <c r="A580" s="299" t="s">
        <v>7</v>
      </c>
      <c r="B580" s="301">
        <v>49476</v>
      </c>
      <c r="C580" s="301">
        <v>50803</v>
      </c>
      <c r="D580" s="301">
        <v>52137</v>
      </c>
      <c r="E580" s="301">
        <v>53483</v>
      </c>
      <c r="F580" s="301">
        <v>54841</v>
      </c>
      <c r="G580" s="301">
        <v>56204</v>
      </c>
      <c r="H580" s="301">
        <v>57574</v>
      </c>
      <c r="I580" s="301">
        <v>58944</v>
      </c>
      <c r="J580" s="301">
        <v>60311</v>
      </c>
      <c r="K580" s="301">
        <v>61677</v>
      </c>
      <c r="L580" s="301">
        <v>63038</v>
      </c>
    </row>
    <row r="581" spans="1:12">
      <c r="A581" s="302" t="s">
        <v>8</v>
      </c>
      <c r="B581" s="301">
        <v>45718</v>
      </c>
      <c r="C581" s="301">
        <v>46873</v>
      </c>
      <c r="D581" s="301">
        <v>48033</v>
      </c>
      <c r="E581" s="301">
        <v>49201</v>
      </c>
      <c r="F581" s="301">
        <v>50372</v>
      </c>
      <c r="G581" s="301">
        <v>51545</v>
      </c>
      <c r="H581" s="301">
        <v>52722</v>
      </c>
      <c r="I581" s="301">
        <v>53891</v>
      </c>
      <c r="J581" s="301">
        <v>55057</v>
      </c>
      <c r="K581" s="301">
        <v>56222</v>
      </c>
      <c r="L581" s="301">
        <v>57378</v>
      </c>
    </row>
    <row r="582" spans="1:12">
      <c r="A582" s="296" t="s">
        <v>560</v>
      </c>
      <c r="B582" s="305"/>
      <c r="C582" s="304"/>
      <c r="D582" s="304"/>
      <c r="E582" s="304"/>
      <c r="F582" s="304"/>
      <c r="G582" s="304"/>
      <c r="H582" s="304"/>
      <c r="I582" s="304"/>
      <c r="J582" s="304"/>
      <c r="K582" s="304"/>
      <c r="L582" s="304"/>
    </row>
    <row r="583" spans="1:12">
      <c r="A583" s="302" t="s">
        <v>561</v>
      </c>
      <c r="B583" s="913">
        <v>0.40126478559573081</v>
      </c>
      <c r="C583" s="913">
        <v>0.39761046725910154</v>
      </c>
      <c r="D583" s="913">
        <v>0.39375062393930316</v>
      </c>
      <c r="E583" s="913">
        <v>0.38963226987651434</v>
      </c>
      <c r="F583" s="913">
        <v>0.38532310646022833</v>
      </c>
      <c r="G583" s="913">
        <v>0.38087592460254849</v>
      </c>
      <c r="H583" s="913">
        <v>0.37629651120620877</v>
      </c>
      <c r="I583" s="913">
        <v>0.37166659281251385</v>
      </c>
      <c r="J583" s="913">
        <v>0.36698217876707578</v>
      </c>
      <c r="K583" s="913">
        <v>0.36221681269561234</v>
      </c>
      <c r="L583" s="913">
        <v>0.35737775710868985</v>
      </c>
    </row>
    <row r="584" spans="1:12">
      <c r="A584" s="302" t="s">
        <v>562</v>
      </c>
      <c r="B584" s="913">
        <v>0.54861650944387252</v>
      </c>
      <c r="C584" s="913">
        <v>0.55241819894344568</v>
      </c>
      <c r="D584" s="913">
        <v>0.55632424877707898</v>
      </c>
      <c r="E584" s="913">
        <v>0.56033072338436363</v>
      </c>
      <c r="F584" s="913">
        <v>0.56440744014522926</v>
      </c>
      <c r="G584" s="913">
        <v>0.56853427874040596</v>
      </c>
      <c r="H584" s="913">
        <v>0.57264996010734748</v>
      </c>
      <c r="I584" s="913">
        <v>0.5767891168520406</v>
      </c>
      <c r="J584" s="913">
        <v>0.58088898134664724</v>
      </c>
      <c r="K584" s="913">
        <v>0.58500920279222046</v>
      </c>
      <c r="L584" s="913">
        <v>0.58918250066436351</v>
      </c>
    </row>
    <row r="585" spans="1:12">
      <c r="A585" s="302" t="s">
        <v>563</v>
      </c>
      <c r="B585" s="913">
        <v>5.0118704960396665E-2</v>
      </c>
      <c r="C585" s="913">
        <v>4.9971333797452805E-2</v>
      </c>
      <c r="D585" s="913">
        <v>4.9925127283617851E-2</v>
      </c>
      <c r="E585" s="913">
        <v>5.0037006739121967E-2</v>
      </c>
      <c r="F585" s="913">
        <v>5.0269453394542502E-2</v>
      </c>
      <c r="G585" s="913">
        <v>5.0589796657045542E-2</v>
      </c>
      <c r="H585" s="913">
        <v>5.105352868644375E-2</v>
      </c>
      <c r="I585" s="913">
        <v>5.154429033544556E-2</v>
      </c>
      <c r="J585" s="913">
        <v>5.2128839886276958E-2</v>
      </c>
      <c r="K585" s="913">
        <v>5.2773984512167194E-2</v>
      </c>
      <c r="L585" s="913">
        <v>5.3439742226946585E-2</v>
      </c>
    </row>
    <row r="586" spans="1:12">
      <c r="A586" s="270"/>
      <c r="B586" s="913"/>
      <c r="C586" s="914"/>
      <c r="D586" s="914"/>
      <c r="E586" s="914"/>
      <c r="F586" s="914"/>
      <c r="G586" s="914"/>
      <c r="H586" s="914"/>
      <c r="I586" s="914"/>
      <c r="J586" s="914"/>
      <c r="K586" s="914"/>
      <c r="L586" s="914"/>
    </row>
    <row r="587" spans="1:12">
      <c r="A587" s="296" t="s">
        <v>1745</v>
      </c>
      <c r="B587" s="913">
        <v>0.82276687410244131</v>
      </c>
      <c r="C587" s="915">
        <v>0.81022276585492425</v>
      </c>
      <c r="D587" s="915">
        <v>0.79751287526692627</v>
      </c>
      <c r="E587" s="915">
        <v>0.78466030554252042</v>
      </c>
      <c r="F587" s="915">
        <v>0.7717696983985316</v>
      </c>
      <c r="G587" s="915">
        <v>0.75890889501950731</v>
      </c>
      <c r="H587" s="915">
        <v>0.74626747518247016</v>
      </c>
      <c r="I587" s="915">
        <v>0.73373590240004916</v>
      </c>
      <c r="J587" s="915">
        <v>0.72149934344037248</v>
      </c>
      <c r="K587" s="915">
        <v>0.7093748187670359</v>
      </c>
      <c r="L587" s="915">
        <v>0.69726697393829196</v>
      </c>
    </row>
    <row r="588" spans="1:12">
      <c r="A588" s="270"/>
      <c r="B588" s="913"/>
      <c r="C588" s="914"/>
      <c r="D588" s="914"/>
      <c r="E588" s="914"/>
      <c r="F588" s="914"/>
      <c r="G588" s="914"/>
      <c r="H588" s="914"/>
      <c r="I588" s="914"/>
      <c r="J588" s="914"/>
      <c r="K588" s="914"/>
      <c r="L588" s="914"/>
    </row>
    <row r="589" spans="1:12">
      <c r="A589" s="296" t="s">
        <v>564</v>
      </c>
      <c r="B589" s="917">
        <v>18.599151643690348</v>
      </c>
      <c r="C589" s="917">
        <v>18.786597938144329</v>
      </c>
      <c r="D589" s="917">
        <v>18.987443495730787</v>
      </c>
      <c r="E589" s="917">
        <v>19.210152284263959</v>
      </c>
      <c r="F589" s="917">
        <v>19.447055912914397</v>
      </c>
      <c r="G589" s="917">
        <v>19.695116054158607</v>
      </c>
      <c r="H589" s="917">
        <v>19.955125177137457</v>
      </c>
      <c r="I589" s="917">
        <v>20.231410867492851</v>
      </c>
      <c r="J589" s="917">
        <v>20.518656716417912</v>
      </c>
      <c r="K589" s="917">
        <v>20.814096715328468</v>
      </c>
      <c r="L589" s="917">
        <v>21.120055197792087</v>
      </c>
    </row>
    <row r="590" spans="1:12">
      <c r="A590" s="270"/>
      <c r="B590" s="913"/>
      <c r="C590" s="918"/>
      <c r="D590" s="918"/>
      <c r="E590" s="918"/>
      <c r="F590" s="918"/>
      <c r="G590" s="918"/>
      <c r="H590" s="918"/>
      <c r="I590" s="918"/>
      <c r="J590" s="918"/>
      <c r="K590" s="918"/>
      <c r="L590" s="918"/>
    </row>
    <row r="591" spans="1:12">
      <c r="A591" s="296" t="s">
        <v>1746</v>
      </c>
      <c r="B591" s="913">
        <v>1.0821995712848331</v>
      </c>
      <c r="C591" s="915">
        <v>1.0838435773259658</v>
      </c>
      <c r="D591" s="915">
        <v>1.0854412591343452</v>
      </c>
      <c r="E591" s="915">
        <v>1.0870307514074917</v>
      </c>
      <c r="F591" s="915">
        <v>1.0887199237671723</v>
      </c>
      <c r="G591" s="915">
        <v>1.0903870404500922</v>
      </c>
      <c r="H591" s="915">
        <v>1.092029892644437</v>
      </c>
      <c r="I591" s="915">
        <v>1.0937633371063813</v>
      </c>
      <c r="J591" s="915">
        <v>1.095428374230343</v>
      </c>
      <c r="K591" s="915">
        <v>1.0970260752018783</v>
      </c>
      <c r="L591" s="915">
        <v>1.0986440796123951</v>
      </c>
    </row>
    <row r="592" spans="1:12">
      <c r="A592" s="270"/>
      <c r="B592" s="913"/>
      <c r="C592" s="914"/>
      <c r="D592" s="914"/>
      <c r="E592" s="914"/>
      <c r="F592" s="914"/>
      <c r="G592" s="914"/>
      <c r="H592" s="914"/>
      <c r="I592" s="914"/>
      <c r="J592" s="914"/>
      <c r="K592" s="914"/>
      <c r="L592" s="914"/>
    </row>
    <row r="593" spans="1:12">
      <c r="A593" s="296" t="s">
        <v>1747</v>
      </c>
      <c r="B593" s="913">
        <v>0.12490182732080214</v>
      </c>
      <c r="C593" s="915">
        <v>0.12567912042639751</v>
      </c>
      <c r="D593" s="915">
        <v>0.12679377313523654</v>
      </c>
      <c r="E593" s="915">
        <v>0.12842110525131845</v>
      </c>
      <c r="F593" s="915">
        <v>0.13046052144742359</v>
      </c>
      <c r="G593" s="915">
        <v>0.13282487390043618</v>
      </c>
      <c r="H593" s="915">
        <v>0.13567367000771011</v>
      </c>
      <c r="I593" s="915">
        <v>0.13868421680139256</v>
      </c>
      <c r="J593" s="915">
        <v>0.14204733336482592</v>
      </c>
      <c r="K593" s="915">
        <v>0.14569722514927994</v>
      </c>
      <c r="L593" s="915">
        <v>0.14953292745271182</v>
      </c>
    </row>
    <row r="594" spans="1:12">
      <c r="A594" s="270"/>
      <c r="B594" s="913"/>
      <c r="C594" s="914"/>
      <c r="D594" s="914"/>
      <c r="E594" s="914"/>
      <c r="F594" s="914"/>
      <c r="G594" s="914"/>
      <c r="H594" s="914"/>
      <c r="I594" s="914"/>
      <c r="J594" s="914"/>
      <c r="K594" s="914"/>
      <c r="L594" s="914"/>
    </row>
    <row r="595" spans="1:12">
      <c r="A595" s="296" t="s">
        <v>1748</v>
      </c>
      <c r="B595" s="913">
        <v>0.63951024252413469</v>
      </c>
      <c r="C595" s="915">
        <v>0.63125885957291139</v>
      </c>
      <c r="D595" s="915">
        <v>0.62189651343548746</v>
      </c>
      <c r="E595" s="915">
        <v>0.6112789092164308</v>
      </c>
      <c r="F595" s="915">
        <v>0.59979035639413003</v>
      </c>
      <c r="G595" s="915">
        <v>0.5868014511066727</v>
      </c>
      <c r="H595" s="915">
        <v>0.5725442004281297</v>
      </c>
      <c r="I595" s="915">
        <v>0.55834136933461909</v>
      </c>
      <c r="J595" s="915">
        <v>0.54436892110105528</v>
      </c>
      <c r="K595" s="915">
        <v>0.53072646133586954</v>
      </c>
      <c r="L595" s="915">
        <v>0.5174147089230331</v>
      </c>
    </row>
    <row r="596" spans="1:12">
      <c r="A596" s="270"/>
      <c r="B596" s="913"/>
      <c r="C596" s="914"/>
      <c r="D596" s="914"/>
      <c r="E596" s="914"/>
      <c r="F596" s="914"/>
      <c r="G596" s="914"/>
      <c r="H596" s="914"/>
      <c r="I596" s="914"/>
      <c r="J596" s="914"/>
      <c r="K596" s="914"/>
      <c r="L596" s="914"/>
    </row>
    <row r="597" spans="1:12">
      <c r="A597" s="296" t="s">
        <v>1749</v>
      </c>
      <c r="B597" s="915">
        <v>0.46447788617174857</v>
      </c>
      <c r="C597" s="915">
        <v>0.46655857316578841</v>
      </c>
      <c r="D597" s="915">
        <v>0.46874024108425455</v>
      </c>
      <c r="E597" s="915">
        <v>0.4710473364362513</v>
      </c>
      <c r="F597" s="915">
        <v>0.47347732867466052</v>
      </c>
      <c r="G597" s="915">
        <v>0.47595305073236976</v>
      </c>
      <c r="H597" s="915">
        <v>0.47847198512954742</v>
      </c>
      <c r="I597" s="915">
        <v>0.48106362843517469</v>
      </c>
      <c r="J597" s="915">
        <v>0.48366238625424562</v>
      </c>
      <c r="K597" s="915">
        <v>0.48625093379815731</v>
      </c>
      <c r="L597" s="915">
        <v>0.48888075569033429</v>
      </c>
    </row>
    <row r="598" spans="1:12">
      <c r="A598" s="287" t="s">
        <v>1307</v>
      </c>
      <c r="B598" s="312"/>
    </row>
    <row r="599" spans="1:12">
      <c r="A599" s="309" t="s">
        <v>2131</v>
      </c>
      <c r="B599" s="310"/>
    </row>
    <row r="600" spans="1:12">
      <c r="A600" s="309" t="s">
        <v>2132</v>
      </c>
      <c r="B600" s="310"/>
    </row>
    <row r="601" spans="1:12">
      <c r="A601" s="309" t="s">
        <v>2133</v>
      </c>
      <c r="B601" s="310"/>
    </row>
    <row r="602" spans="1:12">
      <c r="A602" s="309" t="s">
        <v>2134</v>
      </c>
      <c r="B602" s="310"/>
    </row>
    <row r="603" spans="1:12">
      <c r="A603" s="277" t="s">
        <v>2135</v>
      </c>
      <c r="B603" s="261"/>
    </row>
    <row r="605" spans="1:12">
      <c r="A605" s="311" t="s">
        <v>553</v>
      </c>
    </row>
    <row r="606" spans="1:12" s="295" customFormat="1" ht="29.25" customHeight="1">
      <c r="A606" s="1911" t="s">
        <v>582</v>
      </c>
      <c r="B606" s="1907">
        <v>2010</v>
      </c>
      <c r="C606" s="1907">
        <v>2011</v>
      </c>
      <c r="D606" s="1907">
        <v>2012</v>
      </c>
      <c r="E606" s="1907">
        <v>2013</v>
      </c>
      <c r="F606" s="1907">
        <v>2014</v>
      </c>
      <c r="G606" s="1907">
        <v>2015</v>
      </c>
      <c r="H606" s="1907">
        <v>2016</v>
      </c>
      <c r="I606" s="1907">
        <v>2017</v>
      </c>
      <c r="J606" s="1907">
        <v>2018</v>
      </c>
      <c r="K606" s="1907">
        <v>2019</v>
      </c>
      <c r="L606" s="1907">
        <v>2020</v>
      </c>
    </row>
    <row r="607" spans="1:12" s="295" customFormat="1" ht="29.25" customHeight="1">
      <c r="A607" s="1911" t="s">
        <v>557</v>
      </c>
      <c r="B607" s="1907"/>
      <c r="C607" s="1907"/>
      <c r="D607" s="1907"/>
      <c r="E607" s="1907"/>
      <c r="F607" s="1907"/>
      <c r="G607" s="1907"/>
      <c r="H607" s="1907"/>
      <c r="I607" s="1907"/>
      <c r="J607" s="1907"/>
      <c r="K607" s="1907"/>
      <c r="L607" s="1907"/>
    </row>
    <row r="608" spans="1:12">
      <c r="A608" s="296" t="s">
        <v>558</v>
      </c>
      <c r="B608" s="298"/>
      <c r="C608" s="298"/>
      <c r="D608" s="298"/>
      <c r="E608" s="298"/>
      <c r="F608" s="298"/>
      <c r="G608" s="298"/>
      <c r="H608" s="298"/>
      <c r="I608" s="298"/>
      <c r="J608" s="298"/>
      <c r="K608" s="298"/>
      <c r="L608" s="298"/>
    </row>
    <row r="609" spans="1:12">
      <c r="A609" s="299" t="s">
        <v>559</v>
      </c>
      <c r="B609" s="301">
        <v>25884</v>
      </c>
      <c r="C609" s="301">
        <v>26576</v>
      </c>
      <c r="D609" s="301">
        <v>27284</v>
      </c>
      <c r="E609" s="301">
        <v>28000</v>
      </c>
      <c r="F609" s="301">
        <v>28726</v>
      </c>
      <c r="G609" s="301">
        <v>29453</v>
      </c>
      <c r="H609" s="301">
        <v>30172</v>
      </c>
      <c r="I609" s="301">
        <v>30890</v>
      </c>
      <c r="J609" s="301">
        <v>31600</v>
      </c>
      <c r="K609" s="301">
        <v>32320</v>
      </c>
      <c r="L609" s="301">
        <v>33042</v>
      </c>
    </row>
    <row r="610" spans="1:12">
      <c r="A610" s="299" t="s">
        <v>7</v>
      </c>
      <c r="B610" s="301">
        <v>13486</v>
      </c>
      <c r="C610" s="301">
        <v>13815</v>
      </c>
      <c r="D610" s="301">
        <v>14154</v>
      </c>
      <c r="E610" s="301">
        <v>14499</v>
      </c>
      <c r="F610" s="301">
        <v>14848</v>
      </c>
      <c r="G610" s="301">
        <v>15200</v>
      </c>
      <c r="H610" s="301">
        <v>15552</v>
      </c>
      <c r="I610" s="301">
        <v>15903</v>
      </c>
      <c r="J610" s="301">
        <v>16248</v>
      </c>
      <c r="K610" s="301">
        <v>16603</v>
      </c>
      <c r="L610" s="301">
        <v>16956</v>
      </c>
    </row>
    <row r="611" spans="1:12">
      <c r="A611" s="302" t="s">
        <v>8</v>
      </c>
      <c r="B611" s="301">
        <v>12398</v>
      </c>
      <c r="C611" s="301">
        <v>12761</v>
      </c>
      <c r="D611" s="301">
        <v>13130</v>
      </c>
      <c r="E611" s="301">
        <v>13501</v>
      </c>
      <c r="F611" s="301">
        <v>13878</v>
      </c>
      <c r="G611" s="301">
        <v>14253</v>
      </c>
      <c r="H611" s="301">
        <v>14620</v>
      </c>
      <c r="I611" s="301">
        <v>14987</v>
      </c>
      <c r="J611" s="301">
        <v>15352</v>
      </c>
      <c r="K611" s="301">
        <v>15717</v>
      </c>
      <c r="L611" s="301">
        <v>16086</v>
      </c>
    </row>
    <row r="612" spans="1:12">
      <c r="A612" s="296" t="s">
        <v>560</v>
      </c>
      <c r="B612" s="305"/>
      <c r="C612" s="304"/>
      <c r="D612" s="304"/>
      <c r="E612" s="304"/>
      <c r="F612" s="304"/>
      <c r="G612" s="304"/>
      <c r="H612" s="304"/>
      <c r="I612" s="304"/>
      <c r="J612" s="304"/>
      <c r="K612" s="304"/>
      <c r="L612" s="304"/>
    </row>
    <row r="613" spans="1:12">
      <c r="A613" s="302" t="s">
        <v>561</v>
      </c>
      <c r="B613" s="913">
        <v>0.29910369340132903</v>
      </c>
      <c r="C613" s="913">
        <v>0.29857766405779651</v>
      </c>
      <c r="D613" s="913">
        <v>0.29797683624102039</v>
      </c>
      <c r="E613" s="913">
        <v>0.29732142857142857</v>
      </c>
      <c r="F613" s="913">
        <v>0.29659541878437651</v>
      </c>
      <c r="G613" s="913">
        <v>0.2957253929990154</v>
      </c>
      <c r="H613" s="913">
        <v>0.29484290070263819</v>
      </c>
      <c r="I613" s="913">
        <v>0.29384914211719004</v>
      </c>
      <c r="J613" s="913">
        <v>0.29272151898734178</v>
      </c>
      <c r="K613" s="913">
        <v>0.29152227722772278</v>
      </c>
      <c r="L613" s="913">
        <v>0.29023666848253737</v>
      </c>
    </row>
    <row r="614" spans="1:12">
      <c r="A614" s="302" t="s">
        <v>562</v>
      </c>
      <c r="B614" s="913">
        <v>0.65577190542420027</v>
      </c>
      <c r="C614" s="913">
        <v>0.65581727874774232</v>
      </c>
      <c r="D614" s="913">
        <v>0.65565899428236329</v>
      </c>
      <c r="E614" s="913">
        <v>0.65546428571428572</v>
      </c>
      <c r="F614" s="913">
        <v>0.65519041982872661</v>
      </c>
      <c r="G614" s="913">
        <v>0.65500967643364005</v>
      </c>
      <c r="H614" s="913">
        <v>0.65481240885589287</v>
      </c>
      <c r="I614" s="913">
        <v>0.65471026222078343</v>
      </c>
      <c r="J614" s="913">
        <v>0.65481012658227844</v>
      </c>
      <c r="K614" s="913">
        <v>0.65479579207920791</v>
      </c>
      <c r="L614" s="913">
        <v>0.6548332425397978</v>
      </c>
    </row>
    <row r="615" spans="1:12">
      <c r="A615" s="302" t="s">
        <v>563</v>
      </c>
      <c r="B615" s="913">
        <v>4.5124401174470717E-2</v>
      </c>
      <c r="C615" s="913">
        <v>4.5605057194461167E-2</v>
      </c>
      <c r="D615" s="913">
        <v>4.6364169476616333E-2</v>
      </c>
      <c r="E615" s="913">
        <v>4.7214285714285716E-2</v>
      </c>
      <c r="F615" s="913">
        <v>4.8214161386896888E-2</v>
      </c>
      <c r="G615" s="913">
        <v>4.9264930567344579E-2</v>
      </c>
      <c r="H615" s="913">
        <v>5.0344690441468914E-2</v>
      </c>
      <c r="I615" s="913">
        <v>5.1440595662026543E-2</v>
      </c>
      <c r="J615" s="913">
        <v>5.2468354430379747E-2</v>
      </c>
      <c r="K615" s="913">
        <v>5.3681930693069306E-2</v>
      </c>
      <c r="L615" s="913">
        <v>5.4930088977664791E-2</v>
      </c>
    </row>
    <row r="616" spans="1:12">
      <c r="A616" s="270"/>
      <c r="B616" s="913"/>
      <c r="C616" s="914"/>
      <c r="D616" s="914"/>
      <c r="E616" s="914"/>
      <c r="F616" s="914"/>
      <c r="G616" s="914"/>
      <c r="H616" s="914"/>
      <c r="I616" s="914"/>
      <c r="J616" s="914"/>
      <c r="K616" s="914"/>
      <c r="L616" s="914"/>
    </row>
    <row r="617" spans="1:12">
      <c r="A617" s="296" t="s">
        <v>1745</v>
      </c>
      <c r="B617" s="913">
        <v>0.52492046659597036</v>
      </c>
      <c r="C617" s="915">
        <v>0.52481496356646973</v>
      </c>
      <c r="D617" s="915">
        <v>0.52518307339705961</v>
      </c>
      <c r="E617" s="915">
        <v>0.52563613578161605</v>
      </c>
      <c r="F617" s="915">
        <v>0.52627384304765956</v>
      </c>
      <c r="G617" s="915">
        <v>0.52669500311009743</v>
      </c>
      <c r="H617" s="915">
        <v>0.52715493242901246</v>
      </c>
      <c r="I617" s="915">
        <v>0.52739319620253167</v>
      </c>
      <c r="J617" s="915">
        <v>0.52716025517108056</v>
      </c>
      <c r="K617" s="915">
        <v>0.52719368709540237</v>
      </c>
      <c r="L617" s="915">
        <v>0.52710634561168368</v>
      </c>
    </row>
    <row r="618" spans="1:12">
      <c r="A618" s="270"/>
      <c r="B618" s="913"/>
      <c r="C618" s="914"/>
      <c r="D618" s="914"/>
      <c r="E618" s="914"/>
      <c r="F618" s="914"/>
      <c r="G618" s="914"/>
      <c r="H618" s="914"/>
      <c r="I618" s="914"/>
      <c r="J618" s="914"/>
      <c r="K618" s="914"/>
      <c r="L618" s="914"/>
    </row>
    <row r="619" spans="1:12">
      <c r="A619" s="296" t="s">
        <v>564</v>
      </c>
      <c r="B619" s="917">
        <v>25.516483516483518</v>
      </c>
      <c r="C619" s="917">
        <v>25.716129032258063</v>
      </c>
      <c r="D619" s="917">
        <v>25.923728813559322</v>
      </c>
      <c r="E619" s="917">
        <v>26.132505175983436</v>
      </c>
      <c r="F619" s="917">
        <v>26.337423312883434</v>
      </c>
      <c r="G619" s="917">
        <v>26.535425101214575</v>
      </c>
      <c r="H619" s="917">
        <v>26.717434869739478</v>
      </c>
      <c r="I619" s="917">
        <v>26.894632206759443</v>
      </c>
      <c r="J619" s="917">
        <v>27.060428849902536</v>
      </c>
      <c r="K619" s="917">
        <v>27.217475728155339</v>
      </c>
      <c r="L619" s="917">
        <v>27.364864864864863</v>
      </c>
    </row>
    <row r="620" spans="1:12">
      <c r="A620" s="270"/>
      <c r="B620" s="913"/>
      <c r="C620" s="918"/>
      <c r="D620" s="918"/>
      <c r="E620" s="918"/>
      <c r="F620" s="918"/>
      <c r="G620" s="918"/>
      <c r="H620" s="918"/>
      <c r="I620" s="918"/>
      <c r="J620" s="918"/>
      <c r="K620" s="918"/>
      <c r="L620" s="918"/>
    </row>
    <row r="621" spans="1:12">
      <c r="A621" s="296" t="s">
        <v>1746</v>
      </c>
      <c r="B621" s="913">
        <v>1.0877560896918859</v>
      </c>
      <c r="C621" s="915">
        <v>1.0825954078833948</v>
      </c>
      <c r="D621" s="915">
        <v>1.077989337395278</v>
      </c>
      <c r="E621" s="915">
        <v>1.0739204503370121</v>
      </c>
      <c r="F621" s="915">
        <v>1.0698947975212567</v>
      </c>
      <c r="G621" s="915">
        <v>1.066442152529292</v>
      </c>
      <c r="H621" s="915">
        <v>1.0637482900136799</v>
      </c>
      <c r="I621" s="915">
        <v>1.0611196370187497</v>
      </c>
      <c r="J621" s="915">
        <v>1.0583637311099532</v>
      </c>
      <c r="K621" s="915">
        <v>1.0563720811859769</v>
      </c>
      <c r="L621" s="915">
        <v>1.0540842969041402</v>
      </c>
    </row>
    <row r="622" spans="1:12">
      <c r="A622" s="270"/>
      <c r="B622" s="913"/>
      <c r="C622" s="914"/>
      <c r="D622" s="914"/>
      <c r="E622" s="914"/>
      <c r="F622" s="914"/>
      <c r="G622" s="914"/>
      <c r="H622" s="914"/>
      <c r="I622" s="914"/>
      <c r="J622" s="914"/>
      <c r="K622" s="914"/>
      <c r="L622" s="914"/>
    </row>
    <row r="623" spans="1:12">
      <c r="A623" s="296" t="s">
        <v>1747</v>
      </c>
      <c r="B623" s="913">
        <v>0.15086540945492122</v>
      </c>
      <c r="C623" s="915">
        <v>0.15274102079395085</v>
      </c>
      <c r="D623" s="915">
        <v>0.15559655596555966</v>
      </c>
      <c r="E623" s="915">
        <v>0.1587987987987988</v>
      </c>
      <c r="F623" s="915">
        <v>0.16255868544600938</v>
      </c>
      <c r="G623" s="915">
        <v>0.16659012629161882</v>
      </c>
      <c r="H623" s="915">
        <v>0.17075089928057555</v>
      </c>
      <c r="I623" s="915">
        <v>0.17505783849289414</v>
      </c>
      <c r="J623" s="915">
        <v>0.17924324324324326</v>
      </c>
      <c r="K623" s="915">
        <v>0.18414349395032903</v>
      </c>
      <c r="L623" s="915">
        <v>0.18925964546402502</v>
      </c>
    </row>
    <row r="624" spans="1:12">
      <c r="A624" s="270"/>
      <c r="B624" s="913"/>
      <c r="C624" s="914"/>
      <c r="D624" s="914"/>
      <c r="E624" s="914"/>
      <c r="F624" s="914"/>
      <c r="G624" s="914"/>
      <c r="H624" s="914"/>
      <c r="I624" s="914"/>
      <c r="J624" s="914"/>
      <c r="K624" s="914"/>
      <c r="L624" s="914"/>
    </row>
    <row r="625" spans="1:12">
      <c r="A625" s="296" t="s">
        <v>1748</v>
      </c>
      <c r="B625" s="913">
        <v>0.39525119444042278</v>
      </c>
      <c r="C625" s="915">
        <v>0.39793610404297425</v>
      </c>
      <c r="D625" s="915">
        <v>0.39983420834484662</v>
      </c>
      <c r="E625" s="915">
        <v>0.40037848067045145</v>
      </c>
      <c r="F625" s="915">
        <v>0.39973527465254799</v>
      </c>
      <c r="G625" s="915">
        <v>0.39787316820127089</v>
      </c>
      <c r="H625" s="915">
        <v>0.39504132231404959</v>
      </c>
      <c r="I625" s="915">
        <v>0.39196606786427146</v>
      </c>
      <c r="J625" s="915">
        <v>0.38880724957139357</v>
      </c>
      <c r="K625" s="915">
        <v>0.38585518402694252</v>
      </c>
      <c r="L625" s="915">
        <v>0.38291587901701324</v>
      </c>
    </row>
    <row r="626" spans="1:12">
      <c r="A626" s="270"/>
      <c r="B626" s="913"/>
      <c r="C626" s="914"/>
      <c r="D626" s="914"/>
      <c r="E626" s="914"/>
      <c r="F626" s="914"/>
      <c r="G626" s="914"/>
      <c r="H626" s="914"/>
      <c r="I626" s="914"/>
      <c r="J626" s="914"/>
      <c r="K626" s="914"/>
      <c r="L626" s="914"/>
    </row>
    <row r="627" spans="1:12">
      <c r="A627" s="296" t="s">
        <v>1749</v>
      </c>
      <c r="B627" s="915">
        <v>0.55710598483626395</v>
      </c>
      <c r="C627" s="915">
        <v>0.55434527074680673</v>
      </c>
      <c r="D627" s="915">
        <v>0.55125666412795127</v>
      </c>
      <c r="E627" s="915">
        <v>0.54795941041404339</v>
      </c>
      <c r="F627" s="915">
        <v>0.54438679925061251</v>
      </c>
      <c r="G627" s="915">
        <v>0.54100891040482701</v>
      </c>
      <c r="H627" s="915">
        <v>0.53796169630642954</v>
      </c>
      <c r="I627" s="915">
        <v>0.53486354840862083</v>
      </c>
      <c r="J627" s="915">
        <v>0.53191766545075558</v>
      </c>
      <c r="K627" s="915">
        <v>0.52898135776547683</v>
      </c>
      <c r="L627" s="915">
        <v>0.52617182643292304</v>
      </c>
    </row>
    <row r="628" spans="1:12">
      <c r="A628" s="287" t="s">
        <v>1307</v>
      </c>
      <c r="B628" s="312"/>
    </row>
    <row r="629" spans="1:12">
      <c r="A629" s="309" t="s">
        <v>2131</v>
      </c>
      <c r="B629" s="310"/>
    </row>
    <row r="630" spans="1:12">
      <c r="A630" s="309" t="s">
        <v>2132</v>
      </c>
      <c r="B630" s="310"/>
    </row>
    <row r="631" spans="1:12">
      <c r="A631" s="309" t="s">
        <v>2133</v>
      </c>
      <c r="B631" s="310"/>
    </row>
    <row r="632" spans="1:12">
      <c r="A632" s="309" t="s">
        <v>2134</v>
      </c>
      <c r="B632" s="310"/>
    </row>
    <row r="633" spans="1:12">
      <c r="A633" s="277" t="s">
        <v>2135</v>
      </c>
      <c r="B633" s="261"/>
    </row>
    <row r="635" spans="1:12">
      <c r="A635" s="311" t="s">
        <v>553</v>
      </c>
    </row>
    <row r="636" spans="1:12" s="295" customFormat="1" ht="24.75" customHeight="1">
      <c r="A636" s="1911" t="s">
        <v>583</v>
      </c>
      <c r="B636" s="1907">
        <v>2010</v>
      </c>
      <c r="C636" s="1907">
        <v>2011</v>
      </c>
      <c r="D636" s="1907">
        <v>2012</v>
      </c>
      <c r="E636" s="1907">
        <v>2013</v>
      </c>
      <c r="F636" s="1907">
        <v>2014</v>
      </c>
      <c r="G636" s="1907">
        <v>2015</v>
      </c>
      <c r="H636" s="1907">
        <v>2016</v>
      </c>
      <c r="I636" s="1907">
        <v>2017</v>
      </c>
      <c r="J636" s="1907">
        <v>2018</v>
      </c>
      <c r="K636" s="1907">
        <v>2019</v>
      </c>
      <c r="L636" s="1907">
        <v>2020</v>
      </c>
    </row>
    <row r="637" spans="1:12" s="295" customFormat="1" ht="24.75" customHeight="1">
      <c r="A637" s="1911" t="s">
        <v>557</v>
      </c>
      <c r="B637" s="1907"/>
      <c r="C637" s="1907"/>
      <c r="D637" s="1907"/>
      <c r="E637" s="1907"/>
      <c r="F637" s="1907"/>
      <c r="G637" s="1907"/>
      <c r="H637" s="1907"/>
      <c r="I637" s="1907"/>
      <c r="J637" s="1907"/>
      <c r="K637" s="1907"/>
      <c r="L637" s="1907"/>
    </row>
    <row r="638" spans="1:12">
      <c r="A638" s="296" t="s">
        <v>558</v>
      </c>
      <c r="B638" s="298"/>
      <c r="C638" s="298"/>
      <c r="D638" s="298"/>
      <c r="E638" s="298"/>
      <c r="F638" s="298"/>
      <c r="G638" s="298"/>
      <c r="H638" s="298"/>
      <c r="I638" s="298"/>
      <c r="J638" s="298"/>
      <c r="K638" s="298"/>
      <c r="L638" s="298"/>
    </row>
    <row r="639" spans="1:12">
      <c r="A639" s="299" t="s">
        <v>559</v>
      </c>
      <c r="B639" s="301">
        <v>181287</v>
      </c>
      <c r="C639" s="301">
        <v>186072</v>
      </c>
      <c r="D639" s="301">
        <v>190896</v>
      </c>
      <c r="E639" s="301">
        <v>195759</v>
      </c>
      <c r="F639" s="301">
        <v>200656</v>
      </c>
      <c r="G639" s="301">
        <v>205586</v>
      </c>
      <c r="H639" s="301">
        <v>210532</v>
      </c>
      <c r="I639" s="301">
        <v>215499</v>
      </c>
      <c r="J639" s="301">
        <v>220483</v>
      </c>
      <c r="K639" s="301">
        <v>225481</v>
      </c>
      <c r="L639" s="301">
        <v>230503</v>
      </c>
    </row>
    <row r="640" spans="1:12">
      <c r="A640" s="299" t="s">
        <v>7</v>
      </c>
      <c r="B640" s="301">
        <v>95734</v>
      </c>
      <c r="C640" s="301">
        <v>98184</v>
      </c>
      <c r="D640" s="301">
        <v>100657</v>
      </c>
      <c r="E640" s="301">
        <v>103149</v>
      </c>
      <c r="F640" s="301">
        <v>105657</v>
      </c>
      <c r="G640" s="301">
        <v>108187</v>
      </c>
      <c r="H640" s="301">
        <v>110730</v>
      </c>
      <c r="I640" s="301">
        <v>113276</v>
      </c>
      <c r="J640" s="301">
        <v>115834</v>
      </c>
      <c r="K640" s="301">
        <v>118400</v>
      </c>
      <c r="L640" s="301">
        <v>120977</v>
      </c>
    </row>
    <row r="641" spans="1:12">
      <c r="A641" s="302" t="s">
        <v>8</v>
      </c>
      <c r="B641" s="301">
        <v>85553</v>
      </c>
      <c r="C641" s="301">
        <v>87888</v>
      </c>
      <c r="D641" s="301">
        <v>90239</v>
      </c>
      <c r="E641" s="301">
        <v>92610</v>
      </c>
      <c r="F641" s="301">
        <v>94999</v>
      </c>
      <c r="G641" s="301">
        <v>97399</v>
      </c>
      <c r="H641" s="301">
        <v>99802</v>
      </c>
      <c r="I641" s="301">
        <v>102223</v>
      </c>
      <c r="J641" s="301">
        <v>104649</v>
      </c>
      <c r="K641" s="301">
        <v>107081</v>
      </c>
      <c r="L641" s="301">
        <v>109526</v>
      </c>
    </row>
    <row r="642" spans="1:12">
      <c r="A642" s="296" t="s">
        <v>560</v>
      </c>
      <c r="B642" s="305"/>
      <c r="C642" s="304"/>
      <c r="D642" s="304"/>
      <c r="E642" s="304"/>
      <c r="F642" s="304"/>
      <c r="G642" s="304"/>
      <c r="H642" s="304"/>
      <c r="I642" s="304"/>
      <c r="J642" s="304"/>
      <c r="K642" s="304"/>
      <c r="L642" s="304"/>
    </row>
    <row r="643" spans="1:12">
      <c r="A643" s="302" t="s">
        <v>561</v>
      </c>
      <c r="B643" s="913">
        <v>0.37387678101573746</v>
      </c>
      <c r="C643" s="913">
        <v>0.36950212820843542</v>
      </c>
      <c r="D643" s="913">
        <v>0.36488978291844776</v>
      </c>
      <c r="E643" s="913">
        <v>0.36002942393453174</v>
      </c>
      <c r="F643" s="913">
        <v>0.35497069611673709</v>
      </c>
      <c r="G643" s="913">
        <v>0.34974657807438247</v>
      </c>
      <c r="H643" s="913">
        <v>0.34444170007409802</v>
      </c>
      <c r="I643" s="913">
        <v>0.33906885878820786</v>
      </c>
      <c r="J643" s="913">
        <v>0.33366744828399469</v>
      </c>
      <c r="K643" s="913">
        <v>0.32830260642803605</v>
      </c>
      <c r="L643" s="913">
        <v>0.32301098033431236</v>
      </c>
    </row>
    <row r="644" spans="1:12">
      <c r="A644" s="302" t="s">
        <v>562</v>
      </c>
      <c r="B644" s="913">
        <v>0.58855295746523473</v>
      </c>
      <c r="C644" s="913">
        <v>0.59223848832709913</v>
      </c>
      <c r="D644" s="913">
        <v>0.59608373145587124</v>
      </c>
      <c r="E644" s="913">
        <v>0.60009501478859206</v>
      </c>
      <c r="F644" s="913">
        <v>0.60420819711346785</v>
      </c>
      <c r="G644" s="913">
        <v>0.60839259482649599</v>
      </c>
      <c r="H644" s="913">
        <v>0.61259570991583223</v>
      </c>
      <c r="I644" s="913">
        <v>0.61681028682267669</v>
      </c>
      <c r="J644" s="913">
        <v>0.6209412970614514</v>
      </c>
      <c r="K644" s="913">
        <v>0.62497061836695778</v>
      </c>
      <c r="L644" s="913">
        <v>0.62882912586820994</v>
      </c>
    </row>
    <row r="645" spans="1:12">
      <c r="A645" s="302" t="s">
        <v>563</v>
      </c>
      <c r="B645" s="913">
        <v>3.7570261519027842E-2</v>
      </c>
      <c r="C645" s="913">
        <v>3.825938346446537E-2</v>
      </c>
      <c r="D645" s="913">
        <v>3.9026485625681E-2</v>
      </c>
      <c r="E645" s="913">
        <v>3.9875561276876158E-2</v>
      </c>
      <c r="F645" s="913">
        <v>4.0821106769795071E-2</v>
      </c>
      <c r="G645" s="913">
        <v>4.1860827099121534E-2</v>
      </c>
      <c r="H645" s="913">
        <v>4.2962590010069725E-2</v>
      </c>
      <c r="I645" s="913">
        <v>4.4120854389115498E-2</v>
      </c>
      <c r="J645" s="913">
        <v>4.5391254654553868E-2</v>
      </c>
      <c r="K645" s="913">
        <v>4.6726775205006184E-2</v>
      </c>
      <c r="L645" s="913">
        <v>4.815989379747769E-2</v>
      </c>
    </row>
    <row r="646" spans="1:12">
      <c r="A646" s="270"/>
      <c r="B646" s="913"/>
      <c r="C646" s="914"/>
      <c r="D646" s="914"/>
      <c r="E646" s="914"/>
      <c r="F646" s="914"/>
      <c r="G646" s="914"/>
      <c r="H646" s="914"/>
      <c r="I646" s="914"/>
      <c r="J646" s="914"/>
      <c r="K646" s="914"/>
      <c r="L646" s="914"/>
    </row>
    <row r="647" spans="1:12">
      <c r="A647" s="296" t="s">
        <v>1745</v>
      </c>
      <c r="B647" s="913">
        <v>0.69908244842872813</v>
      </c>
      <c r="C647" s="915">
        <v>0.68850897013584511</v>
      </c>
      <c r="D647" s="915">
        <v>0.67761666227260742</v>
      </c>
      <c r="E647" s="915">
        <v>0.66640277848715457</v>
      </c>
      <c r="F647" s="915">
        <v>0.65505864497929689</v>
      </c>
      <c r="G647" s="915">
        <v>0.64367549589452899</v>
      </c>
      <c r="H647" s="915">
        <v>0.63239798094145194</v>
      </c>
      <c r="I647" s="915">
        <v>0.62124403785678817</v>
      </c>
      <c r="J647" s="915">
        <v>0.61045819424865055</v>
      </c>
      <c r="K647" s="915">
        <v>0.60007522051675077</v>
      </c>
      <c r="L647" s="915">
        <v>0.59025712846764677</v>
      </c>
    </row>
    <row r="648" spans="1:12">
      <c r="A648" s="270"/>
      <c r="B648" s="913"/>
      <c r="C648" s="914"/>
      <c r="D648" s="914"/>
      <c r="E648" s="914"/>
      <c r="F648" s="914"/>
      <c r="G648" s="914"/>
      <c r="H648" s="914"/>
      <c r="I648" s="914"/>
      <c r="J648" s="914"/>
      <c r="K648" s="914"/>
      <c r="L648" s="914"/>
    </row>
    <row r="649" spans="1:12">
      <c r="A649" s="296" t="s">
        <v>564</v>
      </c>
      <c r="B649" s="917">
        <v>20.29263565891473</v>
      </c>
      <c r="C649" s="917">
        <v>20.547869235259778</v>
      </c>
      <c r="D649" s="917">
        <v>20.81080308659617</v>
      </c>
      <c r="E649" s="917">
        <v>21.08433219178082</v>
      </c>
      <c r="F649" s="917">
        <v>21.369243650572145</v>
      </c>
      <c r="G649" s="917">
        <v>21.661941112322793</v>
      </c>
      <c r="H649" s="917">
        <v>21.95929768555467</v>
      </c>
      <c r="I649" s="917">
        <v>22.268638896258956</v>
      </c>
      <c r="J649" s="917">
        <v>22.585533126293996</v>
      </c>
      <c r="K649" s="917">
        <v>22.9078184110971</v>
      </c>
      <c r="L649" s="917">
        <v>23.241834170854272</v>
      </c>
    </row>
    <row r="650" spans="1:12">
      <c r="A650" s="270"/>
      <c r="B650" s="913"/>
      <c r="C650" s="918"/>
      <c r="D650" s="918"/>
      <c r="E650" s="918"/>
      <c r="F650" s="918"/>
      <c r="G650" s="918"/>
      <c r="H650" s="918"/>
      <c r="I650" s="918"/>
      <c r="J650" s="918"/>
      <c r="K650" s="918"/>
      <c r="L650" s="918"/>
    </row>
    <row r="651" spans="1:12">
      <c r="A651" s="296" t="s">
        <v>1746</v>
      </c>
      <c r="B651" s="913">
        <v>1.1190022559115402</v>
      </c>
      <c r="C651" s="915">
        <v>1.1171490988530857</v>
      </c>
      <c r="D651" s="915">
        <v>1.1154489743902305</v>
      </c>
      <c r="E651" s="915">
        <v>1.1137998056365404</v>
      </c>
      <c r="F651" s="915">
        <v>1.1121906546384699</v>
      </c>
      <c r="G651" s="915">
        <v>1.1107608907688991</v>
      </c>
      <c r="H651" s="915">
        <v>1.1094968036712691</v>
      </c>
      <c r="I651" s="915">
        <v>1.1081263512125452</v>
      </c>
      <c r="J651" s="915">
        <v>1.1068810977649093</v>
      </c>
      <c r="K651" s="915">
        <v>1.1057050270356086</v>
      </c>
      <c r="L651" s="915">
        <v>1.1045505176852985</v>
      </c>
    </row>
    <row r="652" spans="1:12">
      <c r="A652" s="270"/>
      <c r="B652" s="913"/>
      <c r="C652" s="914"/>
      <c r="D652" s="914"/>
      <c r="E652" s="914"/>
      <c r="F652" s="914"/>
      <c r="G652" s="914"/>
      <c r="H652" s="914"/>
      <c r="I652" s="914"/>
      <c r="J652" s="914"/>
      <c r="K652" s="914"/>
      <c r="L652" s="914"/>
    </row>
    <row r="653" spans="1:12">
      <c r="A653" s="296" t="s">
        <v>1747</v>
      </c>
      <c r="B653" s="913">
        <v>0.10048835184939288</v>
      </c>
      <c r="C653" s="915">
        <v>0.10354306658521686</v>
      </c>
      <c r="D653" s="915">
        <v>0.10695417480188354</v>
      </c>
      <c r="E653" s="915">
        <v>0.11075639552207041</v>
      </c>
      <c r="F653" s="915">
        <v>0.11499852583992025</v>
      </c>
      <c r="G653" s="915">
        <v>0.11968902549267764</v>
      </c>
      <c r="H653" s="915">
        <v>0.12473109382756908</v>
      </c>
      <c r="I653" s="915">
        <v>0.13012358181992364</v>
      </c>
      <c r="J653" s="915">
        <v>0.13603740756850805</v>
      </c>
      <c r="K653" s="915">
        <v>0.14232837111285224</v>
      </c>
      <c r="L653" s="915">
        <v>0.14909676986098985</v>
      </c>
    </row>
    <row r="654" spans="1:12">
      <c r="A654" s="270"/>
      <c r="B654" s="913"/>
      <c r="C654" s="914"/>
      <c r="D654" s="914"/>
      <c r="E654" s="914"/>
      <c r="F654" s="914"/>
      <c r="G654" s="914"/>
      <c r="H654" s="914"/>
      <c r="I654" s="914"/>
      <c r="J654" s="914"/>
      <c r="K654" s="914"/>
      <c r="L654" s="914"/>
    </row>
    <row r="655" spans="1:12">
      <c r="A655" s="296" t="s">
        <v>1748</v>
      </c>
      <c r="B655" s="913">
        <v>0.54460439940112859</v>
      </c>
      <c r="C655" s="915">
        <v>0.53150379294957606</v>
      </c>
      <c r="D655" s="915">
        <v>0.51864905187139176</v>
      </c>
      <c r="E655" s="915">
        <v>0.50598570140679711</v>
      </c>
      <c r="F655" s="915">
        <v>0.49377542717656631</v>
      </c>
      <c r="G655" s="915">
        <v>0.48200742613367042</v>
      </c>
      <c r="H655" s="915">
        <v>0.47062097021799204</v>
      </c>
      <c r="I655" s="915">
        <v>0.45965154454559021</v>
      </c>
      <c r="J655" s="915">
        <v>0.44918252916946416</v>
      </c>
      <c r="K655" s="915">
        <v>0.43916484137638662</v>
      </c>
      <c r="L655" s="915">
        <v>0.42965805641122717</v>
      </c>
    </row>
    <row r="656" spans="1:12">
      <c r="A656" s="270"/>
      <c r="B656" s="913"/>
      <c r="C656" s="914"/>
      <c r="D656" s="914"/>
      <c r="E656" s="914"/>
      <c r="F656" s="914"/>
      <c r="G656" s="914"/>
      <c r="H656" s="914"/>
      <c r="I656" s="914"/>
      <c r="J656" s="914"/>
      <c r="K656" s="914"/>
      <c r="L656" s="914"/>
    </row>
    <row r="657" spans="1:12">
      <c r="A657" s="296" t="s">
        <v>1749</v>
      </c>
      <c r="B657" s="915">
        <v>0.50746320994003713</v>
      </c>
      <c r="C657" s="915">
        <v>0.50996723102129982</v>
      </c>
      <c r="D657" s="915">
        <v>0.51251676104566757</v>
      </c>
      <c r="E657" s="915">
        <v>0.51503077421444765</v>
      </c>
      <c r="F657" s="915">
        <v>0.51747913135927748</v>
      </c>
      <c r="G657" s="915">
        <v>0.51984106613004244</v>
      </c>
      <c r="H657" s="915">
        <v>0.52215386465201097</v>
      </c>
      <c r="I657" s="915">
        <v>0.52442209678839402</v>
      </c>
      <c r="J657" s="915">
        <v>0.52660799434299421</v>
      </c>
      <c r="K657" s="915">
        <v>0.52868389350118139</v>
      </c>
      <c r="L657" s="915">
        <v>0.53054982378613302</v>
      </c>
    </row>
    <row r="658" spans="1:12">
      <c r="A658" s="287" t="s">
        <v>1307</v>
      </c>
      <c r="B658" s="312"/>
    </row>
    <row r="659" spans="1:12">
      <c r="A659" s="309" t="s">
        <v>2131</v>
      </c>
      <c r="B659" s="310"/>
    </row>
    <row r="660" spans="1:12">
      <c r="A660" s="309" t="s">
        <v>2132</v>
      </c>
      <c r="B660" s="310"/>
    </row>
    <row r="661" spans="1:12">
      <c r="A661" s="309" t="s">
        <v>2133</v>
      </c>
      <c r="B661" s="310"/>
    </row>
    <row r="662" spans="1:12">
      <c r="A662" s="309" t="s">
        <v>2134</v>
      </c>
      <c r="B662" s="310"/>
    </row>
    <row r="663" spans="1:12">
      <c r="A663" s="277" t="s">
        <v>2135</v>
      </c>
      <c r="B663" s="261"/>
    </row>
    <row r="665" spans="1:12">
      <c r="A665" s="311" t="s">
        <v>553</v>
      </c>
    </row>
    <row r="666" spans="1:12" s="295" customFormat="1" ht="27" customHeight="1">
      <c r="A666" s="1911" t="s">
        <v>584</v>
      </c>
      <c r="B666" s="1907">
        <v>2010</v>
      </c>
      <c r="C666" s="1907">
        <v>2011</v>
      </c>
      <c r="D666" s="1907">
        <v>2012</v>
      </c>
      <c r="E666" s="1907">
        <v>2013</v>
      </c>
      <c r="F666" s="1907">
        <v>2014</v>
      </c>
      <c r="G666" s="1907">
        <v>2015</v>
      </c>
      <c r="H666" s="1907">
        <v>2016</v>
      </c>
      <c r="I666" s="1907">
        <v>2017</v>
      </c>
      <c r="J666" s="1907">
        <v>2018</v>
      </c>
      <c r="K666" s="1907">
        <v>2019</v>
      </c>
      <c r="L666" s="1907">
        <v>2020</v>
      </c>
    </row>
    <row r="667" spans="1:12" s="295" customFormat="1" ht="27" customHeight="1">
      <c r="A667" s="1911" t="s">
        <v>557</v>
      </c>
      <c r="B667" s="1907"/>
      <c r="C667" s="1907"/>
      <c r="D667" s="1907"/>
      <c r="E667" s="1907"/>
      <c r="F667" s="1907"/>
      <c r="G667" s="1907"/>
      <c r="H667" s="1907"/>
      <c r="I667" s="1907"/>
      <c r="J667" s="1907"/>
      <c r="K667" s="1907"/>
      <c r="L667" s="1907"/>
    </row>
    <row r="668" spans="1:12" ht="14.25" customHeight="1">
      <c r="A668" s="296" t="s">
        <v>558</v>
      </c>
      <c r="B668" s="298"/>
      <c r="C668" s="298"/>
      <c r="D668" s="298"/>
      <c r="E668" s="298"/>
      <c r="F668" s="298"/>
      <c r="G668" s="298"/>
      <c r="H668" s="298"/>
      <c r="I668" s="298"/>
      <c r="J668" s="298"/>
      <c r="K668" s="298"/>
      <c r="L668" s="298"/>
    </row>
    <row r="669" spans="1:12" ht="14.25" customHeight="1">
      <c r="A669" s="299" t="s">
        <v>559</v>
      </c>
      <c r="B669" s="301">
        <v>137786</v>
      </c>
      <c r="C669" s="301">
        <v>140663</v>
      </c>
      <c r="D669" s="301">
        <v>143421</v>
      </c>
      <c r="E669" s="301">
        <v>146058</v>
      </c>
      <c r="F669" s="301">
        <v>148573</v>
      </c>
      <c r="G669" s="301">
        <v>150977</v>
      </c>
      <c r="H669" s="301">
        <v>153269</v>
      </c>
      <c r="I669" s="301">
        <v>155453</v>
      </c>
      <c r="J669" s="301">
        <v>157520</v>
      </c>
      <c r="K669" s="301">
        <v>159479</v>
      </c>
      <c r="L669" s="301">
        <v>161338</v>
      </c>
    </row>
    <row r="670" spans="1:12">
      <c r="A670" s="299" t="s">
        <v>7</v>
      </c>
      <c r="B670" s="301">
        <v>73090</v>
      </c>
      <c r="C670" s="301">
        <v>74611</v>
      </c>
      <c r="D670" s="301">
        <v>76072</v>
      </c>
      <c r="E670" s="301">
        <v>77465</v>
      </c>
      <c r="F670" s="301">
        <v>78800</v>
      </c>
      <c r="G670" s="301">
        <v>80079</v>
      </c>
      <c r="H670" s="301">
        <v>81300</v>
      </c>
      <c r="I670" s="301">
        <v>82471</v>
      </c>
      <c r="J670" s="301">
        <v>83575</v>
      </c>
      <c r="K670" s="301">
        <v>84625</v>
      </c>
      <c r="L670" s="301">
        <v>85620</v>
      </c>
    </row>
    <row r="671" spans="1:12">
      <c r="A671" s="302" t="s">
        <v>8</v>
      </c>
      <c r="B671" s="301">
        <v>64696</v>
      </c>
      <c r="C671" s="301">
        <v>66052</v>
      </c>
      <c r="D671" s="301">
        <v>67349</v>
      </c>
      <c r="E671" s="301">
        <v>68593</v>
      </c>
      <c r="F671" s="301">
        <v>69773</v>
      </c>
      <c r="G671" s="301">
        <v>70898</v>
      </c>
      <c r="H671" s="301">
        <v>71969</v>
      </c>
      <c r="I671" s="301">
        <v>72982</v>
      </c>
      <c r="J671" s="301">
        <v>73945</v>
      </c>
      <c r="K671" s="301">
        <v>74854</v>
      </c>
      <c r="L671" s="301">
        <v>75718</v>
      </c>
    </row>
    <row r="672" spans="1:12">
      <c r="A672" s="296" t="s">
        <v>560</v>
      </c>
      <c r="B672" s="305"/>
      <c r="C672" s="304"/>
      <c r="D672" s="304"/>
      <c r="E672" s="304"/>
      <c r="F672" s="304"/>
      <c r="G672" s="304"/>
      <c r="H672" s="304"/>
      <c r="I672" s="304"/>
      <c r="J672" s="304"/>
      <c r="K672" s="304"/>
      <c r="L672" s="304"/>
    </row>
    <row r="673" spans="1:12">
      <c r="A673" s="302" t="s">
        <v>561</v>
      </c>
      <c r="B673" s="913">
        <v>0.40858287489294992</v>
      </c>
      <c r="C673" s="913">
        <v>0.40795376182791493</v>
      </c>
      <c r="D673" s="913">
        <v>0.40667684648691615</v>
      </c>
      <c r="E673" s="913">
        <v>0.4047570143367703</v>
      </c>
      <c r="F673" s="913">
        <v>0.40228036049618704</v>
      </c>
      <c r="G673" s="913">
        <v>0.39931910158500966</v>
      </c>
      <c r="H673" s="913">
        <v>0.39591828745538887</v>
      </c>
      <c r="I673" s="913">
        <v>0.39209278688735499</v>
      </c>
      <c r="J673" s="913">
        <v>0.3877602844083291</v>
      </c>
      <c r="K673" s="913">
        <v>0.38282783313163488</v>
      </c>
      <c r="L673" s="913">
        <v>0.37713371927258305</v>
      </c>
    </row>
    <row r="674" spans="1:12">
      <c r="A674" s="302" t="s">
        <v>562</v>
      </c>
      <c r="B674" s="913">
        <v>0.56096410375509853</v>
      </c>
      <c r="C674" s="913">
        <v>0.56105727874423272</v>
      </c>
      <c r="D674" s="913">
        <v>0.56170993090272692</v>
      </c>
      <c r="E674" s="913">
        <v>0.56294759616042944</v>
      </c>
      <c r="F674" s="913">
        <v>0.56468537352008774</v>
      </c>
      <c r="G674" s="913">
        <v>0.5668015658014135</v>
      </c>
      <c r="H674" s="913">
        <v>0.56925405659330985</v>
      </c>
      <c r="I674" s="913">
        <v>0.57204428348118086</v>
      </c>
      <c r="J674" s="913">
        <v>0.5752602844083291</v>
      </c>
      <c r="K674" s="913">
        <v>0.57901040262354286</v>
      </c>
      <c r="L674" s="913">
        <v>0.58342733887862752</v>
      </c>
    </row>
    <row r="675" spans="1:12">
      <c r="A675" s="302" t="s">
        <v>563</v>
      </c>
      <c r="B675" s="913">
        <v>3.0453021351951576E-2</v>
      </c>
      <c r="C675" s="913">
        <v>3.0988959427852385E-2</v>
      </c>
      <c r="D675" s="913">
        <v>3.1613222610356921E-2</v>
      </c>
      <c r="E675" s="913">
        <v>3.229538950280026E-2</v>
      </c>
      <c r="F675" s="913">
        <v>3.3034265983725171E-2</v>
      </c>
      <c r="G675" s="913">
        <v>3.3879332613576903E-2</v>
      </c>
      <c r="H675" s="913">
        <v>3.4827655951301308E-2</v>
      </c>
      <c r="I675" s="913">
        <v>3.5862929631464174E-2</v>
      </c>
      <c r="J675" s="913">
        <v>3.69794311833418E-2</v>
      </c>
      <c r="K675" s="913">
        <v>3.8161764244822205E-2</v>
      </c>
      <c r="L675" s="913">
        <v>3.9438941848789495E-2</v>
      </c>
    </row>
    <row r="676" spans="1:12">
      <c r="A676" s="270"/>
      <c r="B676" s="913"/>
      <c r="C676" s="914"/>
      <c r="D676" s="914"/>
      <c r="E676" s="914"/>
      <c r="F676" s="914"/>
      <c r="G676" s="914"/>
      <c r="H676" s="914"/>
      <c r="I676" s="914"/>
      <c r="J676" s="914"/>
      <c r="K676" s="914"/>
      <c r="L676" s="914"/>
    </row>
    <row r="677" spans="1:12">
      <c r="A677" s="296" t="s">
        <v>1745</v>
      </c>
      <c r="B677" s="913">
        <v>0.78264525894971082</v>
      </c>
      <c r="C677" s="915">
        <v>0.78234921439432337</v>
      </c>
      <c r="D677" s="915">
        <v>0.78027829843224394</v>
      </c>
      <c r="E677" s="915">
        <v>0.77636427763521154</v>
      </c>
      <c r="F677" s="915">
        <v>0.77089764830685248</v>
      </c>
      <c r="G677" s="915">
        <v>0.76428588122560592</v>
      </c>
      <c r="H677" s="915">
        <v>0.75668489037123632</v>
      </c>
      <c r="I677" s="915">
        <v>0.74811641139824125</v>
      </c>
      <c r="J677" s="915">
        <v>0.73834354135628755</v>
      </c>
      <c r="K677" s="915">
        <v>0.72708468702620754</v>
      </c>
      <c r="L677" s="915">
        <v>0.71400949760435151</v>
      </c>
    </row>
    <row r="678" spans="1:12">
      <c r="A678" s="270"/>
      <c r="B678" s="913"/>
      <c r="C678" s="914"/>
      <c r="D678" s="914"/>
      <c r="E678" s="914"/>
      <c r="F678" s="914"/>
      <c r="G678" s="914"/>
      <c r="H678" s="914"/>
      <c r="I678" s="914"/>
      <c r="J678" s="914"/>
      <c r="K678" s="914"/>
      <c r="L678" s="914"/>
    </row>
    <row r="679" spans="1:12">
      <c r="A679" s="296" t="s">
        <v>564</v>
      </c>
      <c r="B679" s="917">
        <v>18.507604562737644</v>
      </c>
      <c r="C679" s="917">
        <v>18.586135247449942</v>
      </c>
      <c r="D679" s="917">
        <v>18.684456928838951</v>
      </c>
      <c r="E679" s="917">
        <v>18.803856136447905</v>
      </c>
      <c r="F679" s="917">
        <v>18.943468715697037</v>
      </c>
      <c r="G679" s="917">
        <v>19.108072916666668</v>
      </c>
      <c r="H679" s="917">
        <v>19.298608568290003</v>
      </c>
      <c r="I679" s="917">
        <v>19.512234616768623</v>
      </c>
      <c r="J679" s="917">
        <v>19.745936395759717</v>
      </c>
      <c r="K679" s="917">
        <v>19.998434782608697</v>
      </c>
      <c r="L679" s="917">
        <v>20.275679491704906</v>
      </c>
    </row>
    <row r="680" spans="1:12">
      <c r="A680" s="270"/>
      <c r="B680" s="913"/>
      <c r="C680" s="918"/>
      <c r="D680" s="918"/>
      <c r="E680" s="918"/>
      <c r="F680" s="918"/>
      <c r="G680" s="918"/>
      <c r="H680" s="918"/>
      <c r="I680" s="918"/>
      <c r="J680" s="918"/>
      <c r="K680" s="918"/>
      <c r="L680" s="918"/>
    </row>
    <row r="681" spans="1:12">
      <c r="A681" s="296" t="s">
        <v>1746</v>
      </c>
      <c r="B681" s="913">
        <v>1.1297452701867194</v>
      </c>
      <c r="C681" s="915">
        <v>1.1295797250651003</v>
      </c>
      <c r="D681" s="915">
        <v>1.1295193692556682</v>
      </c>
      <c r="E681" s="915">
        <v>1.1293426442931493</v>
      </c>
      <c r="F681" s="915">
        <v>1.1293766929901252</v>
      </c>
      <c r="G681" s="915">
        <v>1.1294958955118621</v>
      </c>
      <c r="H681" s="915">
        <v>1.129653045061068</v>
      </c>
      <c r="I681" s="915">
        <v>1.1300183606916774</v>
      </c>
      <c r="J681" s="915">
        <v>1.1302319291365204</v>
      </c>
      <c r="K681" s="915">
        <v>1.1305341063937799</v>
      </c>
      <c r="L681" s="915">
        <v>1.1307747167120104</v>
      </c>
    </row>
    <row r="682" spans="1:12">
      <c r="A682" s="270"/>
      <c r="B682" s="913"/>
      <c r="C682" s="914"/>
      <c r="D682" s="914"/>
      <c r="E682" s="914"/>
      <c r="F682" s="914"/>
      <c r="G682" s="914"/>
      <c r="H682" s="914"/>
      <c r="I682" s="914"/>
      <c r="J682" s="914"/>
      <c r="K682" s="914"/>
      <c r="L682" s="914"/>
    </row>
    <row r="683" spans="1:12">
      <c r="A683" s="296" t="s">
        <v>1747</v>
      </c>
      <c r="B683" s="913">
        <v>7.4533278860330038E-2</v>
      </c>
      <c r="C683" s="915">
        <v>7.5961940610623169E-2</v>
      </c>
      <c r="D683" s="915">
        <v>7.7735486746905322E-2</v>
      </c>
      <c r="E683" s="915">
        <v>7.9789573395581723E-2</v>
      </c>
      <c r="F683" s="915">
        <v>8.2117521081515196E-2</v>
      </c>
      <c r="G683" s="915">
        <v>8.4842754777070067E-2</v>
      </c>
      <c r="H683" s="915">
        <v>8.7966777627632581E-2</v>
      </c>
      <c r="I683" s="915">
        <v>9.1465415408846298E-2</v>
      </c>
      <c r="J683" s="915">
        <v>9.5366732154551409E-2</v>
      </c>
      <c r="K683" s="915">
        <v>9.9683881217958167E-2</v>
      </c>
      <c r="L683" s="915">
        <v>0.10457548565230254</v>
      </c>
    </row>
    <row r="684" spans="1:12">
      <c r="A684" s="270"/>
      <c r="B684" s="913"/>
      <c r="C684" s="914"/>
      <c r="D684" s="914"/>
      <c r="E684" s="914"/>
      <c r="F684" s="914"/>
      <c r="G684" s="914"/>
      <c r="H684" s="914"/>
      <c r="I684" s="914"/>
      <c r="J684" s="914"/>
      <c r="K684" s="914"/>
      <c r="L684" s="914"/>
    </row>
    <row r="685" spans="1:12">
      <c r="A685" s="296" t="s">
        <v>1748</v>
      </c>
      <c r="B685" s="913">
        <v>0.69782051282051283</v>
      </c>
      <c r="C685" s="915">
        <v>0.69732993678648925</v>
      </c>
      <c r="D685" s="915">
        <v>0.68985954622626944</v>
      </c>
      <c r="E685" s="915">
        <v>0.6753955264593563</v>
      </c>
      <c r="F685" s="915">
        <v>0.65395606358278269</v>
      </c>
      <c r="G685" s="915">
        <v>0.62987012987012991</v>
      </c>
      <c r="H685" s="915">
        <v>0.60724041751732472</v>
      </c>
      <c r="I685" s="915">
        <v>0.5860957121846363</v>
      </c>
      <c r="J685" s="915">
        <v>0.56602565886511003</v>
      </c>
      <c r="K685" s="915">
        <v>0.54694089938105928</v>
      </c>
      <c r="L685" s="915">
        <v>0.52862569711991814</v>
      </c>
    </row>
    <row r="686" spans="1:12">
      <c r="A686" s="270"/>
      <c r="B686" s="913"/>
      <c r="C686" s="914"/>
      <c r="D686" s="914"/>
      <c r="E686" s="914"/>
      <c r="F686" s="914"/>
      <c r="G686" s="914"/>
      <c r="H686" s="914"/>
      <c r="I686" s="914"/>
      <c r="J686" s="914"/>
      <c r="K686" s="914"/>
      <c r="L686" s="914"/>
    </row>
    <row r="687" spans="1:12">
      <c r="A687" s="296" t="s">
        <v>1749</v>
      </c>
      <c r="B687" s="915">
        <v>0.48225547174477557</v>
      </c>
      <c r="C687" s="915">
        <v>0.48139344758674985</v>
      </c>
      <c r="D687" s="915">
        <v>0.48100194509198357</v>
      </c>
      <c r="E687" s="915">
        <v>0.48101118189902758</v>
      </c>
      <c r="F687" s="915">
        <v>0.48147564244048557</v>
      </c>
      <c r="G687" s="915">
        <v>0.48221388473581767</v>
      </c>
      <c r="H687" s="915">
        <v>0.48322194278091957</v>
      </c>
      <c r="I687" s="915">
        <v>0.48444822010906796</v>
      </c>
      <c r="J687" s="915">
        <v>0.48594225437825411</v>
      </c>
      <c r="K687" s="915">
        <v>0.48780292302348571</v>
      </c>
      <c r="L687" s="915">
        <v>0.49020048073113393</v>
      </c>
    </row>
    <row r="688" spans="1:12">
      <c r="A688" s="287" t="s">
        <v>1307</v>
      </c>
      <c r="B688" s="312"/>
    </row>
    <row r="689" spans="1:12">
      <c r="A689" s="309" t="s">
        <v>2131</v>
      </c>
      <c r="B689" s="310"/>
    </row>
    <row r="690" spans="1:12">
      <c r="A690" s="309" t="s">
        <v>2132</v>
      </c>
      <c r="B690" s="310"/>
    </row>
    <row r="691" spans="1:12">
      <c r="A691" s="309" t="s">
        <v>2133</v>
      </c>
      <c r="B691" s="310"/>
    </row>
    <row r="692" spans="1:12">
      <c r="A692" s="309" t="s">
        <v>2134</v>
      </c>
      <c r="B692" s="310"/>
    </row>
    <row r="693" spans="1:12">
      <c r="A693" s="277" t="s">
        <v>2135</v>
      </c>
      <c r="B693" s="261"/>
    </row>
    <row r="695" spans="1:12">
      <c r="A695" s="311" t="s">
        <v>553</v>
      </c>
    </row>
    <row r="696" spans="1:12" s="295" customFormat="1" ht="31.5" customHeight="1">
      <c r="A696" s="1911" t="s">
        <v>585</v>
      </c>
      <c r="B696" s="1907">
        <v>2010</v>
      </c>
      <c r="C696" s="1907">
        <v>2011</v>
      </c>
      <c r="D696" s="1907">
        <v>2012</v>
      </c>
      <c r="E696" s="1907">
        <v>2013</v>
      </c>
      <c r="F696" s="1907">
        <v>2014</v>
      </c>
      <c r="G696" s="1907">
        <v>2015</v>
      </c>
      <c r="H696" s="1907">
        <v>2016</v>
      </c>
      <c r="I696" s="1907">
        <v>2017</v>
      </c>
      <c r="J696" s="1907">
        <v>2018</v>
      </c>
      <c r="K696" s="1907">
        <v>2019</v>
      </c>
      <c r="L696" s="1907">
        <v>2020</v>
      </c>
    </row>
    <row r="697" spans="1:12" s="295" customFormat="1" ht="31.5" customHeight="1">
      <c r="A697" s="1911" t="s">
        <v>557</v>
      </c>
      <c r="B697" s="1907"/>
      <c r="C697" s="1907"/>
      <c r="D697" s="1907"/>
      <c r="E697" s="1907"/>
      <c r="F697" s="1907"/>
      <c r="G697" s="1907"/>
      <c r="H697" s="1907"/>
      <c r="I697" s="1907"/>
      <c r="J697" s="1907"/>
      <c r="K697" s="1907"/>
      <c r="L697" s="1907"/>
    </row>
    <row r="698" spans="1:12">
      <c r="A698" s="296" t="s">
        <v>558</v>
      </c>
      <c r="B698" s="298"/>
      <c r="C698" s="298"/>
      <c r="D698" s="298"/>
      <c r="E698" s="298"/>
      <c r="F698" s="298"/>
      <c r="G698" s="298"/>
      <c r="H698" s="298"/>
      <c r="I698" s="298"/>
      <c r="J698" s="298"/>
      <c r="K698" s="298"/>
      <c r="L698" s="298"/>
    </row>
    <row r="699" spans="1:12">
      <c r="A699" s="299" t="s">
        <v>559</v>
      </c>
      <c r="B699" s="814">
        <v>423682</v>
      </c>
      <c r="C699" s="814">
        <v>432416</v>
      </c>
      <c r="D699" s="814">
        <v>441195</v>
      </c>
      <c r="E699" s="814">
        <v>449989</v>
      </c>
      <c r="F699" s="814">
        <v>458785</v>
      </c>
      <c r="G699" s="814">
        <v>467569</v>
      </c>
      <c r="H699" s="814">
        <v>476345</v>
      </c>
      <c r="I699" s="814">
        <v>485090</v>
      </c>
      <c r="J699" s="814">
        <v>493821</v>
      </c>
      <c r="K699" s="814">
        <v>502504</v>
      </c>
      <c r="L699" s="814">
        <v>511151</v>
      </c>
    </row>
    <row r="700" spans="1:12">
      <c r="A700" s="299" t="s">
        <v>7</v>
      </c>
      <c r="B700" s="814">
        <v>211135.19464491878</v>
      </c>
      <c r="C700" s="814">
        <v>215409.00599903415</v>
      </c>
      <c r="D700" s="814">
        <v>219715.96529522972</v>
      </c>
      <c r="E700" s="814">
        <v>224030.46831884841</v>
      </c>
      <c r="F700" s="814">
        <v>228342.675561849</v>
      </c>
      <c r="G700" s="814">
        <v>232647.82242569045</v>
      </c>
      <c r="H700" s="814">
        <v>236945.12303530017</v>
      </c>
      <c r="I700" s="814">
        <v>241226.99343910185</v>
      </c>
      <c r="J700" s="814">
        <v>245501.93444944307</v>
      </c>
      <c r="K700" s="814">
        <v>249752.38411871469</v>
      </c>
      <c r="L700" s="814">
        <v>253978.2227899167</v>
      </c>
    </row>
    <row r="701" spans="1:12">
      <c r="A701" s="302" t="s">
        <v>8</v>
      </c>
      <c r="B701" s="814">
        <v>212546.80535508122</v>
      </c>
      <c r="C701" s="814">
        <v>217006.99400096582</v>
      </c>
      <c r="D701" s="814">
        <v>221479.03470477028</v>
      </c>
      <c r="E701" s="814">
        <v>225958.53168115157</v>
      </c>
      <c r="F701" s="814">
        <v>230442.324438151</v>
      </c>
      <c r="G701" s="814">
        <v>234921.17757430955</v>
      </c>
      <c r="H701" s="814">
        <v>239399.87696469983</v>
      </c>
      <c r="I701" s="814">
        <v>243863.00656089815</v>
      </c>
      <c r="J701" s="814">
        <v>248319.0655505569</v>
      </c>
      <c r="K701" s="814">
        <v>252751.61588128534</v>
      </c>
      <c r="L701" s="814">
        <v>257172.77721008327</v>
      </c>
    </row>
    <row r="702" spans="1:12">
      <c r="A702" s="296" t="s">
        <v>560</v>
      </c>
      <c r="B702" s="815"/>
      <c r="C702" s="816"/>
      <c r="D702" s="816"/>
      <c r="E702" s="816"/>
      <c r="F702" s="816"/>
      <c r="G702" s="816"/>
      <c r="H702" s="816"/>
      <c r="I702" s="816"/>
      <c r="J702" s="816"/>
      <c r="K702" s="816"/>
      <c r="L702" s="816"/>
    </row>
    <row r="703" spans="1:12">
      <c r="A703" s="302" t="s">
        <v>561</v>
      </c>
      <c r="B703" s="920">
        <v>0.3488605032447849</v>
      </c>
      <c r="C703" s="920">
        <v>0.34444476007737024</v>
      </c>
      <c r="D703" s="920">
        <v>0.33986024958684796</v>
      </c>
      <c r="E703" s="920">
        <v>0.3351188275778228</v>
      </c>
      <c r="F703" s="920">
        <v>0.33022391237174853</v>
      </c>
      <c r="G703" s="920">
        <v>0.3251861169523364</v>
      </c>
      <c r="H703" s="920">
        <v>0.32002295565810124</v>
      </c>
      <c r="I703" s="920">
        <v>0.31477823336376537</v>
      </c>
      <c r="J703" s="920">
        <v>0.30948219012258688</v>
      </c>
      <c r="K703" s="920">
        <v>0.30420862048307723</v>
      </c>
      <c r="L703" s="920">
        <v>0.29900344541846569</v>
      </c>
    </row>
    <row r="704" spans="1:12">
      <c r="A704" s="302" t="s">
        <v>562</v>
      </c>
      <c r="B704" s="920">
        <v>0.60009014755731749</v>
      </c>
      <c r="C704" s="920">
        <v>0.60390363325060881</v>
      </c>
      <c r="D704" s="920">
        <v>0.60769917976984966</v>
      </c>
      <c r="E704" s="920">
        <v>0.61149497721199908</v>
      </c>
      <c r="F704" s="920">
        <v>0.61530769399210239</v>
      </c>
      <c r="G704" s="920">
        <v>0.6191542330119798</v>
      </c>
      <c r="H704" s="920">
        <v>0.62298845189852659</v>
      </c>
      <c r="I704" s="920">
        <v>0.62678309022212308</v>
      </c>
      <c r="J704" s="920">
        <v>0.63048230756027712</v>
      </c>
      <c r="K704" s="920">
        <v>0.63405769768401621</v>
      </c>
      <c r="L704" s="920">
        <v>0.63743294517859483</v>
      </c>
    </row>
    <row r="705" spans="1:12">
      <c r="A705" s="302" t="s">
        <v>563</v>
      </c>
      <c r="B705" s="920">
        <v>5.1049349197897609E-2</v>
      </c>
      <c r="C705" s="920">
        <v>5.1651606672020949E-2</v>
      </c>
      <c r="D705" s="920">
        <v>5.2440570643302382E-2</v>
      </c>
      <c r="E705" s="920">
        <v>5.338619521017806E-2</v>
      </c>
      <c r="F705" s="920">
        <v>5.4468393636149089E-2</v>
      </c>
      <c r="G705" s="920">
        <v>5.565965003568385E-2</v>
      </c>
      <c r="H705" s="920">
        <v>5.6988592443372142E-2</v>
      </c>
      <c r="I705" s="920">
        <v>5.8438676414111566E-2</v>
      </c>
      <c r="J705" s="920">
        <v>6.0035502317135968E-2</v>
      </c>
      <c r="K705" s="920">
        <v>6.1733681832906583E-2</v>
      </c>
      <c r="L705" s="920">
        <v>6.3563609402939508E-2</v>
      </c>
    </row>
    <row r="706" spans="1:12">
      <c r="A706" s="270"/>
      <c r="B706" s="920"/>
      <c r="C706" s="921"/>
      <c r="D706" s="921"/>
      <c r="E706" s="921"/>
      <c r="F706" s="921"/>
      <c r="G706" s="921"/>
      <c r="H706" s="921"/>
      <c r="I706" s="921"/>
      <c r="J706" s="921"/>
      <c r="K706" s="921"/>
      <c r="L706" s="921"/>
    </row>
    <row r="707" spans="1:12">
      <c r="A707" s="296" t="s">
        <v>1745</v>
      </c>
      <c r="B707" s="920">
        <v>0.6664162944026425</v>
      </c>
      <c r="C707" s="922">
        <v>0.65589333287719853</v>
      </c>
      <c r="D707" s="922">
        <v>0.64555101156911898</v>
      </c>
      <c r="E707" s="922">
        <v>0.63533640874585651</v>
      </c>
      <c r="F707" s="922">
        <v>0.62520314594479176</v>
      </c>
      <c r="G707" s="922">
        <v>0.61510645761934313</v>
      </c>
      <c r="H707" s="922">
        <v>0.60516619040457209</v>
      </c>
      <c r="I707" s="922">
        <v>0.59544827484993912</v>
      </c>
      <c r="J707" s="922">
        <v>0.58608733030053373</v>
      </c>
      <c r="K707" s="922">
        <v>0.57714353701979937</v>
      </c>
      <c r="L707" s="922">
        <v>0.56879246289948482</v>
      </c>
    </row>
    <row r="708" spans="1:12">
      <c r="A708" s="270"/>
      <c r="B708" s="920"/>
      <c r="C708" s="921"/>
      <c r="D708" s="921"/>
      <c r="E708" s="921"/>
      <c r="F708" s="921"/>
      <c r="G708" s="921"/>
      <c r="H708" s="921"/>
      <c r="I708" s="921"/>
      <c r="J708" s="921"/>
      <c r="K708" s="921"/>
      <c r="L708" s="921"/>
    </row>
    <row r="709" spans="1:12">
      <c r="A709" s="296" t="s">
        <v>564</v>
      </c>
      <c r="B709" s="923">
        <v>21.752514210756448</v>
      </c>
      <c r="C709" s="923">
        <v>22.032449457954879</v>
      </c>
      <c r="D709" s="923">
        <v>22.323393501805054</v>
      </c>
      <c r="E709" s="923">
        <v>22.62</v>
      </c>
      <c r="F709" s="923">
        <v>22.921000981354268</v>
      </c>
      <c r="G709" s="923">
        <v>23.225724137931035</v>
      </c>
      <c r="H709" s="923">
        <v>23.54639889196676</v>
      </c>
      <c r="I709" s="923">
        <v>23.866825613079019</v>
      </c>
      <c r="J709" s="923">
        <v>24.195901639344264</v>
      </c>
      <c r="K709" s="923">
        <v>24.531757754800591</v>
      </c>
      <c r="L709" s="923">
        <v>24.871984179301254</v>
      </c>
    </row>
    <row r="710" spans="1:12">
      <c r="A710" s="270"/>
      <c r="B710" s="920"/>
      <c r="C710" s="924"/>
      <c r="D710" s="924"/>
      <c r="E710" s="924"/>
      <c r="F710" s="924"/>
      <c r="G710" s="924"/>
      <c r="H710" s="924"/>
      <c r="I710" s="924"/>
      <c r="J710" s="924"/>
      <c r="K710" s="924"/>
      <c r="L710" s="924"/>
    </row>
    <row r="711" spans="1:12">
      <c r="A711" s="296" t="s">
        <v>1746</v>
      </c>
      <c r="B711" s="920">
        <v>0.9933585889103147</v>
      </c>
      <c r="C711" s="922">
        <v>0.99263623732825601</v>
      </c>
      <c r="D711" s="922">
        <v>0.99203956522615899</v>
      </c>
      <c r="E711" s="922">
        <v>0.99146718051335259</v>
      </c>
      <c r="F711" s="922">
        <v>0.99088861440093001</v>
      </c>
      <c r="G711" s="922">
        <v>0.9903229024641681</v>
      </c>
      <c r="H711" s="922">
        <v>0.98974621891822612</v>
      </c>
      <c r="I711" s="922">
        <v>0.98919059861120007</v>
      </c>
      <c r="J711" s="922">
        <v>0.98865519610881314</v>
      </c>
      <c r="K711" s="922">
        <v>0.98813367917703321</v>
      </c>
      <c r="L711" s="922">
        <v>0.98757817816169169</v>
      </c>
    </row>
    <row r="712" spans="1:12">
      <c r="A712" s="270"/>
      <c r="B712" s="920"/>
      <c r="C712" s="921"/>
      <c r="D712" s="921"/>
      <c r="E712" s="921"/>
      <c r="F712" s="921"/>
      <c r="G712" s="921"/>
      <c r="H712" s="921"/>
      <c r="I712" s="921"/>
      <c r="J712" s="921"/>
      <c r="K712" s="921"/>
      <c r="L712" s="921"/>
    </row>
    <row r="713" spans="1:12">
      <c r="A713" s="296" t="s">
        <v>1747</v>
      </c>
      <c r="B713" s="920">
        <v>0.14633169625991688</v>
      </c>
      <c r="C713" s="922">
        <v>0.14995614002204244</v>
      </c>
      <c r="D713" s="922">
        <v>0.15430039466825526</v>
      </c>
      <c r="E713" s="922">
        <v>0.1593052697040141</v>
      </c>
      <c r="F713" s="922">
        <v>0.1649438202247191</v>
      </c>
      <c r="G713" s="922">
        <v>0.1711624424724198</v>
      </c>
      <c r="H713" s="922">
        <v>0.17807657680737221</v>
      </c>
      <c r="I713" s="922">
        <v>0.18565030939283028</v>
      </c>
      <c r="J713" s="922">
        <v>0.19398693764366767</v>
      </c>
      <c r="K713" s="922">
        <v>0.20293205937055542</v>
      </c>
      <c r="L713" s="922">
        <v>0.2125848727728874</v>
      </c>
    </row>
    <row r="714" spans="1:12">
      <c r="A714" s="270"/>
      <c r="B714" s="920"/>
      <c r="C714" s="921"/>
      <c r="D714" s="921"/>
      <c r="E714" s="921"/>
      <c r="F714" s="921"/>
      <c r="G714" s="921"/>
      <c r="H714" s="921"/>
      <c r="I714" s="921"/>
      <c r="J714" s="921"/>
      <c r="K714" s="921"/>
      <c r="L714" s="921"/>
    </row>
    <row r="715" spans="1:12">
      <c r="A715" s="296" t="s">
        <v>1748</v>
      </c>
      <c r="B715" s="920">
        <v>0.46423261694058154</v>
      </c>
      <c r="C715" s="922">
        <v>0.45184607332944932</v>
      </c>
      <c r="D715" s="922">
        <v>0.44036352059274697</v>
      </c>
      <c r="E715" s="922">
        <v>0.4298769274296223</v>
      </c>
      <c r="F715" s="922">
        <v>0.42058660763696737</v>
      </c>
      <c r="G715" s="922">
        <v>0.41218460094574594</v>
      </c>
      <c r="H715" s="922">
        <v>0.40419404989046709</v>
      </c>
      <c r="I715" s="922">
        <v>0.39638260328004982</v>
      </c>
      <c r="J715" s="922">
        <v>0.38885452064778014</v>
      </c>
      <c r="K715" s="922">
        <v>0.38164780940038878</v>
      </c>
      <c r="L715" s="922">
        <v>0.37475147485414428</v>
      </c>
    </row>
    <row r="716" spans="1:12">
      <c r="A716" s="270"/>
      <c r="B716" s="920"/>
      <c r="C716" s="921"/>
      <c r="D716" s="921"/>
      <c r="E716" s="921"/>
      <c r="F716" s="921"/>
      <c r="G716" s="921"/>
      <c r="H716" s="921"/>
      <c r="I716" s="921"/>
      <c r="J716" s="921"/>
      <c r="K716" s="921"/>
      <c r="L716" s="921"/>
    </row>
    <row r="717" spans="1:12">
      <c r="A717" s="296" t="s">
        <v>1749</v>
      </c>
      <c r="B717" s="922">
        <v>0.51951702649733866</v>
      </c>
      <c r="C717" s="922">
        <v>0.52111871558688827</v>
      </c>
      <c r="D717" s="922">
        <v>0.5225604468732985</v>
      </c>
      <c r="E717" s="922">
        <v>0.52390128214629805</v>
      </c>
      <c r="F717" s="922">
        <v>0.5251761970500618</v>
      </c>
      <c r="G717" s="922">
        <v>0.52643030542002978</v>
      </c>
      <c r="H717" s="922">
        <v>0.52764093122975464</v>
      </c>
      <c r="I717" s="922">
        <v>0.52884184331628592</v>
      </c>
      <c r="J717" s="922">
        <v>0.52997660078057285</v>
      </c>
      <c r="K717" s="922">
        <v>0.531020062463607</v>
      </c>
      <c r="L717" s="922">
        <v>0.53191055941540288</v>
      </c>
    </row>
    <row r="718" spans="1:12">
      <c r="A718" s="287" t="s">
        <v>1307</v>
      </c>
      <c r="B718" s="312"/>
    </row>
    <row r="719" spans="1:12">
      <c r="A719" s="309" t="s">
        <v>2131</v>
      </c>
      <c r="B719" s="310"/>
    </row>
    <row r="720" spans="1:12">
      <c r="A720" s="309" t="s">
        <v>2132</v>
      </c>
      <c r="B720" s="310"/>
    </row>
    <row r="721" spans="1:12">
      <c r="A721" s="309" t="s">
        <v>2133</v>
      </c>
      <c r="B721" s="310"/>
    </row>
    <row r="722" spans="1:12">
      <c r="A722" s="309" t="s">
        <v>2134</v>
      </c>
      <c r="B722" s="310"/>
    </row>
    <row r="723" spans="1:12">
      <c r="A723" s="277" t="s">
        <v>2135</v>
      </c>
      <c r="B723" s="261"/>
    </row>
    <row r="725" spans="1:12">
      <c r="A725" s="311" t="s">
        <v>553</v>
      </c>
    </row>
    <row r="726" spans="1:12" s="295" customFormat="1" ht="24.75" customHeight="1">
      <c r="A726" s="1911" t="s">
        <v>586</v>
      </c>
      <c r="B726" s="1907">
        <v>2010</v>
      </c>
      <c r="C726" s="1907">
        <v>2011</v>
      </c>
      <c r="D726" s="1907">
        <v>2012</v>
      </c>
      <c r="E726" s="1907">
        <v>2013</v>
      </c>
      <c r="F726" s="1907">
        <v>2014</v>
      </c>
      <c r="G726" s="1907">
        <v>2015</v>
      </c>
      <c r="H726" s="1907">
        <v>2016</v>
      </c>
      <c r="I726" s="1907">
        <v>2017</v>
      </c>
      <c r="J726" s="1907">
        <v>2018</v>
      </c>
      <c r="K726" s="1907">
        <v>2019</v>
      </c>
      <c r="L726" s="1907">
        <v>2020</v>
      </c>
    </row>
    <row r="727" spans="1:12" s="295" customFormat="1" ht="24.75" customHeight="1">
      <c r="A727" s="1911" t="s">
        <v>557</v>
      </c>
      <c r="B727" s="1907"/>
      <c r="C727" s="1907"/>
      <c r="D727" s="1907"/>
      <c r="E727" s="1907"/>
      <c r="F727" s="1907"/>
      <c r="G727" s="1907"/>
      <c r="H727" s="1907"/>
      <c r="I727" s="1907"/>
      <c r="J727" s="1907"/>
      <c r="K727" s="1907"/>
      <c r="L727" s="1907"/>
    </row>
    <row r="728" spans="1:12">
      <c r="A728" s="296" t="s">
        <v>558</v>
      </c>
      <c r="B728" s="298"/>
      <c r="C728" s="298"/>
      <c r="D728" s="298"/>
      <c r="E728" s="298"/>
      <c r="F728" s="298"/>
      <c r="G728" s="298"/>
      <c r="H728" s="298"/>
      <c r="I728" s="298"/>
      <c r="J728" s="298"/>
      <c r="K728" s="298"/>
      <c r="L728" s="298"/>
    </row>
    <row r="729" spans="1:12">
      <c r="A729" s="299" t="s">
        <v>559</v>
      </c>
      <c r="B729" s="301">
        <v>318247</v>
      </c>
      <c r="C729" s="301">
        <v>326215</v>
      </c>
      <c r="D729" s="301">
        <v>334276</v>
      </c>
      <c r="E729" s="301">
        <v>342408</v>
      </c>
      <c r="F729" s="301">
        <v>350624</v>
      </c>
      <c r="G729" s="301">
        <v>358896</v>
      </c>
      <c r="H729" s="301">
        <v>367235</v>
      </c>
      <c r="I729" s="301">
        <v>375646</v>
      </c>
      <c r="J729" s="301">
        <v>384102</v>
      </c>
      <c r="K729" s="301">
        <v>392611</v>
      </c>
      <c r="L729" s="301">
        <v>401178</v>
      </c>
    </row>
    <row r="730" spans="1:12">
      <c r="A730" s="299" t="s">
        <v>7</v>
      </c>
      <c r="B730" s="301">
        <v>161813</v>
      </c>
      <c r="C730" s="301">
        <v>165861</v>
      </c>
      <c r="D730" s="301">
        <v>169967</v>
      </c>
      <c r="E730" s="301">
        <v>174110</v>
      </c>
      <c r="F730" s="301">
        <v>178304</v>
      </c>
      <c r="G730" s="301">
        <v>182522</v>
      </c>
      <c r="H730" s="301">
        <v>186777</v>
      </c>
      <c r="I730" s="301">
        <v>191073</v>
      </c>
      <c r="J730" s="301">
        <v>195386</v>
      </c>
      <c r="K730" s="301">
        <v>199727</v>
      </c>
      <c r="L730" s="301">
        <v>204096</v>
      </c>
    </row>
    <row r="731" spans="1:12">
      <c r="A731" s="302" t="s">
        <v>8</v>
      </c>
      <c r="B731" s="301">
        <v>156434</v>
      </c>
      <c r="C731" s="301">
        <v>160354</v>
      </c>
      <c r="D731" s="301">
        <v>164309</v>
      </c>
      <c r="E731" s="301">
        <v>168298</v>
      </c>
      <c r="F731" s="301">
        <v>172320</v>
      </c>
      <c r="G731" s="301">
        <v>176374</v>
      </c>
      <c r="H731" s="301">
        <v>180458</v>
      </c>
      <c r="I731" s="301">
        <v>184573</v>
      </c>
      <c r="J731" s="301">
        <v>188716</v>
      </c>
      <c r="K731" s="301">
        <v>192884</v>
      </c>
      <c r="L731" s="301">
        <v>197082</v>
      </c>
    </row>
    <row r="732" spans="1:12">
      <c r="A732" s="296" t="s">
        <v>560</v>
      </c>
      <c r="B732" s="305"/>
      <c r="C732" s="304"/>
      <c r="D732" s="304"/>
      <c r="E732" s="304"/>
      <c r="F732" s="304"/>
      <c r="G732" s="304"/>
      <c r="H732" s="304"/>
      <c r="I732" s="304"/>
      <c r="J732" s="304"/>
      <c r="K732" s="304"/>
      <c r="L732" s="304"/>
    </row>
    <row r="733" spans="1:12">
      <c r="A733" s="302" t="s">
        <v>561</v>
      </c>
      <c r="B733" s="913">
        <v>0.34675267952250927</v>
      </c>
      <c r="C733" s="913">
        <v>0.34511595113652038</v>
      </c>
      <c r="D733" s="913">
        <v>0.34327322332443849</v>
      </c>
      <c r="E733" s="913">
        <v>0.34120406065278847</v>
      </c>
      <c r="F733" s="913">
        <v>0.3389100574974902</v>
      </c>
      <c r="G733" s="913">
        <v>0.33640107440595607</v>
      </c>
      <c r="H733" s="913">
        <v>0.33369912998488704</v>
      </c>
      <c r="I733" s="913">
        <v>0.33081677962762812</v>
      </c>
      <c r="J733" s="913">
        <v>0.32776970700491015</v>
      </c>
      <c r="K733" s="913">
        <v>0.3245655368800161</v>
      </c>
      <c r="L733" s="913">
        <v>0.32119159076519649</v>
      </c>
    </row>
    <row r="734" spans="1:12">
      <c r="A734" s="302" t="s">
        <v>562</v>
      </c>
      <c r="B734" s="913">
        <v>0.59689486468057829</v>
      </c>
      <c r="C734" s="913">
        <v>0.59852857777845903</v>
      </c>
      <c r="D734" s="913">
        <v>0.60015376515214969</v>
      </c>
      <c r="E734" s="913">
        <v>0.60181713044087759</v>
      </c>
      <c r="F734" s="913">
        <v>0.60352400292050745</v>
      </c>
      <c r="G734" s="913">
        <v>0.60528955463421164</v>
      </c>
      <c r="H734" s="913">
        <v>0.60709355045134583</v>
      </c>
      <c r="I734" s="913">
        <v>0.60894565628277686</v>
      </c>
      <c r="J734" s="913">
        <v>0.61082993579830358</v>
      </c>
      <c r="K734" s="913">
        <v>0.61274900601358595</v>
      </c>
      <c r="L734" s="913">
        <v>0.61472712860625456</v>
      </c>
    </row>
    <row r="735" spans="1:12">
      <c r="A735" s="302" t="s">
        <v>563</v>
      </c>
      <c r="B735" s="913">
        <v>5.6352455796912462E-2</v>
      </c>
      <c r="C735" s="913">
        <v>5.6355471085020613E-2</v>
      </c>
      <c r="D735" s="913">
        <v>5.6573011523411793E-2</v>
      </c>
      <c r="E735" s="913">
        <v>5.6978808906333965E-2</v>
      </c>
      <c r="F735" s="913">
        <v>5.7565939582002373E-2</v>
      </c>
      <c r="G735" s="913">
        <v>5.8309370959832373E-2</v>
      </c>
      <c r="H735" s="913">
        <v>5.9207319563767069E-2</v>
      </c>
      <c r="I735" s="913">
        <v>6.0237564089594992E-2</v>
      </c>
      <c r="J735" s="913">
        <v>6.140035719678627E-2</v>
      </c>
      <c r="K735" s="913">
        <v>6.2685457106397932E-2</v>
      </c>
      <c r="L735" s="913">
        <v>6.4081280628548926E-2</v>
      </c>
    </row>
    <row r="736" spans="1:12">
      <c r="A736" s="270"/>
      <c r="B736" s="913"/>
      <c r="C736" s="914"/>
      <c r="D736" s="914"/>
      <c r="E736" s="914"/>
      <c r="F736" s="914"/>
      <c r="G736" s="914"/>
      <c r="H736" s="914"/>
      <c r="I736" s="914"/>
      <c r="J736" s="914"/>
      <c r="K736" s="914"/>
      <c r="L736" s="914"/>
    </row>
    <row r="737" spans="1:12">
      <c r="A737" s="296" t="s">
        <v>1745</v>
      </c>
      <c r="B737" s="913">
        <v>0.67533691303432297</v>
      </c>
      <c r="C737" s="915">
        <v>0.67076399879128701</v>
      </c>
      <c r="D737" s="915">
        <v>0.66623965067765945</v>
      </c>
      <c r="E737" s="915">
        <v>0.66163432281733614</v>
      </c>
      <c r="F737" s="915">
        <v>0.65693492746089499</v>
      </c>
      <c r="G737" s="915">
        <v>0.65210186156990557</v>
      </c>
      <c r="H737" s="915">
        <v>0.64719259372224669</v>
      </c>
      <c r="I737" s="915">
        <v>0.64218266389214329</v>
      </c>
      <c r="J737" s="915">
        <v>0.63711688212052631</v>
      </c>
      <c r="K737" s="915">
        <v>0.63198959147365441</v>
      </c>
      <c r="L737" s="915">
        <v>0.62673803296636454</v>
      </c>
    </row>
    <row r="738" spans="1:12">
      <c r="A738" s="270"/>
      <c r="B738" s="913"/>
      <c r="C738" s="914"/>
      <c r="D738" s="914"/>
      <c r="E738" s="914"/>
      <c r="F738" s="914"/>
      <c r="G738" s="914"/>
      <c r="H738" s="914"/>
      <c r="I738" s="914"/>
      <c r="J738" s="914"/>
      <c r="K738" s="914"/>
      <c r="L738" s="914"/>
    </row>
    <row r="739" spans="1:12">
      <c r="A739" s="296" t="s">
        <v>564</v>
      </c>
      <c r="B739" s="917">
        <v>22.307515619257625</v>
      </c>
      <c r="C739" s="917">
        <v>22.443953068592059</v>
      </c>
      <c r="D739" s="917">
        <v>22.589330024813897</v>
      </c>
      <c r="E739" s="917">
        <v>22.742827334376631</v>
      </c>
      <c r="F739" s="917">
        <v>22.904753791105811</v>
      </c>
      <c r="G739" s="917">
        <v>23.074936278674596</v>
      </c>
      <c r="H739" s="917">
        <v>23.254782898020295</v>
      </c>
      <c r="I739" s="917">
        <v>23.443124491456469</v>
      </c>
      <c r="J739" s="917">
        <v>23.638362274972121</v>
      </c>
      <c r="K739" s="917">
        <v>23.840202966432475</v>
      </c>
      <c r="L739" s="917">
        <v>24.04718891138452</v>
      </c>
    </row>
    <row r="740" spans="1:12">
      <c r="A740" s="270"/>
      <c r="B740" s="913"/>
      <c r="C740" s="918"/>
      <c r="D740" s="918"/>
      <c r="E740" s="918"/>
      <c r="F740" s="918"/>
      <c r="G740" s="918"/>
      <c r="H740" s="918"/>
      <c r="I740" s="918"/>
      <c r="J740" s="918"/>
      <c r="K740" s="918"/>
      <c r="L740" s="918"/>
    </row>
    <row r="741" spans="1:12">
      <c r="A741" s="296" t="s">
        <v>1746</v>
      </c>
      <c r="B741" s="913">
        <v>1.0343851080967053</v>
      </c>
      <c r="C741" s="915">
        <v>1.0343427666288336</v>
      </c>
      <c r="D741" s="915">
        <v>1.0344351191961487</v>
      </c>
      <c r="E741" s="915">
        <v>1.0345339813901533</v>
      </c>
      <c r="F741" s="915">
        <v>1.0347260909935005</v>
      </c>
      <c r="G741" s="915">
        <v>1.0348577454726888</v>
      </c>
      <c r="H741" s="915">
        <v>1.0350164581232197</v>
      </c>
      <c r="I741" s="915">
        <v>1.0352164184360659</v>
      </c>
      <c r="J741" s="915">
        <v>1.0353441149664044</v>
      </c>
      <c r="K741" s="915">
        <v>1.0354772816822546</v>
      </c>
      <c r="L741" s="915">
        <v>1.0355892471154138</v>
      </c>
    </row>
    <row r="742" spans="1:12">
      <c r="A742" s="270"/>
      <c r="B742" s="913"/>
      <c r="C742" s="914"/>
      <c r="D742" s="914"/>
      <c r="E742" s="914"/>
      <c r="F742" s="914"/>
      <c r="G742" s="914"/>
      <c r="H742" s="914"/>
      <c r="I742" s="914"/>
      <c r="J742" s="914"/>
      <c r="K742" s="914"/>
      <c r="L742" s="914"/>
    </row>
    <row r="743" spans="1:12">
      <c r="A743" s="296" t="s">
        <v>1747</v>
      </c>
      <c r="B743" s="913">
        <v>0.16251483874475547</v>
      </c>
      <c r="C743" s="915">
        <v>0.16329430992521007</v>
      </c>
      <c r="D743" s="915">
        <v>0.16480461533098617</v>
      </c>
      <c r="E743" s="915">
        <v>0.16699334936789037</v>
      </c>
      <c r="F743" s="915">
        <v>0.16985609694521586</v>
      </c>
      <c r="G743" s="915">
        <v>0.1733328915872214</v>
      </c>
      <c r="H743" s="915">
        <v>0.17742725180748453</v>
      </c>
      <c r="I743" s="915">
        <v>0.18208739035970065</v>
      </c>
      <c r="J743" s="915">
        <v>0.18732773616527795</v>
      </c>
      <c r="K743" s="915">
        <v>0.19313651630724801</v>
      </c>
      <c r="L743" s="915">
        <v>0.19951107834387491</v>
      </c>
    </row>
    <row r="744" spans="1:12">
      <c r="A744" s="270"/>
      <c r="B744" s="913"/>
      <c r="C744" s="914"/>
      <c r="D744" s="914"/>
      <c r="E744" s="914"/>
      <c r="F744" s="914"/>
      <c r="G744" s="914"/>
      <c r="H744" s="914"/>
      <c r="I744" s="914"/>
      <c r="J744" s="914"/>
      <c r="K744" s="914"/>
      <c r="L744" s="914"/>
    </row>
    <row r="745" spans="1:12">
      <c r="A745" s="296" t="s">
        <v>1748</v>
      </c>
      <c r="B745" s="913">
        <v>0.51011116591417838</v>
      </c>
      <c r="C745" s="915">
        <v>0.50647954834644893</v>
      </c>
      <c r="D745" s="915">
        <v>0.5015331498382346</v>
      </c>
      <c r="E745" s="915">
        <v>0.49543330501274424</v>
      </c>
      <c r="F745" s="915">
        <v>0.48872197800929934</v>
      </c>
      <c r="G745" s="915">
        <v>0.48148357104170431</v>
      </c>
      <c r="H745" s="915">
        <v>0.47413269755069154</v>
      </c>
      <c r="I745" s="915">
        <v>0.46701297018261928</v>
      </c>
      <c r="J745" s="915">
        <v>0.46008496607697674</v>
      </c>
      <c r="K745" s="915">
        <v>0.45340297889946213</v>
      </c>
      <c r="L745" s="915">
        <v>0.44691708008504605</v>
      </c>
    </row>
    <row r="746" spans="1:12">
      <c r="A746" s="270"/>
      <c r="B746" s="913"/>
      <c r="C746" s="914"/>
      <c r="D746" s="914"/>
      <c r="E746" s="914"/>
      <c r="F746" s="914"/>
      <c r="G746" s="914"/>
      <c r="H746" s="914"/>
      <c r="I746" s="914"/>
      <c r="J746" s="914"/>
      <c r="K746" s="914"/>
      <c r="L746" s="914"/>
    </row>
    <row r="747" spans="1:12">
      <c r="A747" s="296" t="s">
        <v>1749</v>
      </c>
      <c r="B747" s="306">
        <v>0.50545917127990081</v>
      </c>
      <c r="C747" s="306">
        <v>0.50480187584968261</v>
      </c>
      <c r="D747" s="306">
        <v>0.50414767298200347</v>
      </c>
      <c r="E747" s="306">
        <v>0.50353539554837257</v>
      </c>
      <c r="F747" s="306">
        <v>0.50297701949860729</v>
      </c>
      <c r="G747" s="306">
        <v>0.50247768945536186</v>
      </c>
      <c r="H747" s="306">
        <v>0.50203925567167984</v>
      </c>
      <c r="I747" s="306">
        <v>0.50168226121913828</v>
      </c>
      <c r="J747" s="306">
        <v>0.50142012335996944</v>
      </c>
      <c r="K747" s="306">
        <v>0.5012339022417619</v>
      </c>
      <c r="L747" s="915">
        <v>0.5011619528927046</v>
      </c>
    </row>
    <row r="748" spans="1:12">
      <c r="A748" s="287" t="s">
        <v>1307</v>
      </c>
      <c r="B748" s="312"/>
    </row>
    <row r="749" spans="1:12">
      <c r="A749" s="309" t="s">
        <v>2131</v>
      </c>
      <c r="B749" s="310"/>
    </row>
    <row r="750" spans="1:12">
      <c r="A750" s="309" t="s">
        <v>2132</v>
      </c>
      <c r="B750" s="310"/>
    </row>
    <row r="751" spans="1:12">
      <c r="A751" s="309" t="s">
        <v>2133</v>
      </c>
      <c r="B751" s="310"/>
    </row>
    <row r="752" spans="1:12">
      <c r="A752" s="309" t="s">
        <v>2134</v>
      </c>
      <c r="B752" s="310"/>
    </row>
    <row r="753" spans="1:2">
      <c r="A753" s="277" t="s">
        <v>2135</v>
      </c>
      <c r="B753" s="261"/>
    </row>
  </sheetData>
  <mergeCells count="302">
    <mergeCell ref="J726:J727"/>
    <mergeCell ref="K726:K727"/>
    <mergeCell ref="L726:L727"/>
    <mergeCell ref="A4:L4"/>
    <mergeCell ref="L696:L697"/>
    <mergeCell ref="A726:A727"/>
    <mergeCell ref="B726:B727"/>
    <mergeCell ref="C726:C727"/>
    <mergeCell ref="D726:D727"/>
    <mergeCell ref="E726:E727"/>
    <mergeCell ref="F726:F727"/>
    <mergeCell ref="G726:G727"/>
    <mergeCell ref="H726:H727"/>
    <mergeCell ref="I726:I727"/>
    <mergeCell ref="F696:F697"/>
    <mergeCell ref="G696:G697"/>
    <mergeCell ref="H696:H697"/>
    <mergeCell ref="I696:I697"/>
    <mergeCell ref="J696:J697"/>
    <mergeCell ref="K696:K697"/>
    <mergeCell ref="H666:H667"/>
    <mergeCell ref="I666:I667"/>
    <mergeCell ref="J666:J667"/>
    <mergeCell ref="K666:K667"/>
    <mergeCell ref="L666:L667"/>
    <mergeCell ref="A696:A697"/>
    <mergeCell ref="B696:B697"/>
    <mergeCell ref="C696:C697"/>
    <mergeCell ref="D696:D697"/>
    <mergeCell ref="E696:E697"/>
    <mergeCell ref="J636:J637"/>
    <mergeCell ref="K636:K637"/>
    <mergeCell ref="L636:L637"/>
    <mergeCell ref="A666:A667"/>
    <mergeCell ref="B666:B667"/>
    <mergeCell ref="C666:C667"/>
    <mergeCell ref="D666:D667"/>
    <mergeCell ref="E666:E667"/>
    <mergeCell ref="F666:F667"/>
    <mergeCell ref="G666:G667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576:J577"/>
    <mergeCell ref="K576:K577"/>
    <mergeCell ref="L576:L577"/>
    <mergeCell ref="A606:A607"/>
    <mergeCell ref="B606:B607"/>
    <mergeCell ref="C606:C607"/>
    <mergeCell ref="D606:D607"/>
    <mergeCell ref="E606:E607"/>
    <mergeCell ref="L606:L607"/>
    <mergeCell ref="F606:F607"/>
    <mergeCell ref="G606:G607"/>
    <mergeCell ref="H606:H607"/>
    <mergeCell ref="I606:I607"/>
    <mergeCell ref="J606:J607"/>
    <mergeCell ref="K606:K607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A516:A517"/>
    <mergeCell ref="B516:B517"/>
    <mergeCell ref="C516:C517"/>
    <mergeCell ref="D516:D517"/>
    <mergeCell ref="E516:E517"/>
    <mergeCell ref="L516:L517"/>
    <mergeCell ref="A546:A547"/>
    <mergeCell ref="B546:B547"/>
    <mergeCell ref="C546:C547"/>
    <mergeCell ref="D546:D547"/>
    <mergeCell ref="E546:E547"/>
    <mergeCell ref="F546:F547"/>
    <mergeCell ref="G546:G547"/>
    <mergeCell ref="H546:H547"/>
    <mergeCell ref="I546:I547"/>
    <mergeCell ref="F516:F517"/>
    <mergeCell ref="G516:G517"/>
    <mergeCell ref="H516:H517"/>
    <mergeCell ref="I516:I517"/>
    <mergeCell ref="J516:J517"/>
    <mergeCell ref="K516:K517"/>
    <mergeCell ref="J546:J547"/>
    <mergeCell ref="K546:K547"/>
    <mergeCell ref="L546:L547"/>
    <mergeCell ref="J456:J457"/>
    <mergeCell ref="K456:K457"/>
    <mergeCell ref="L456:L457"/>
    <mergeCell ref="A486:A487"/>
    <mergeCell ref="B486:B487"/>
    <mergeCell ref="C486:C487"/>
    <mergeCell ref="D486:D487"/>
    <mergeCell ref="E486:E487"/>
    <mergeCell ref="F486:F487"/>
    <mergeCell ref="G486:G487"/>
    <mergeCell ref="H486:H487"/>
    <mergeCell ref="I486:I487"/>
    <mergeCell ref="J486:J487"/>
    <mergeCell ref="K486:K487"/>
    <mergeCell ref="L486:L487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396:J397"/>
    <mergeCell ref="K396:K397"/>
    <mergeCell ref="L396:L397"/>
    <mergeCell ref="A426:A427"/>
    <mergeCell ref="B426:B427"/>
    <mergeCell ref="C426:C427"/>
    <mergeCell ref="D426:D427"/>
    <mergeCell ref="E426:E427"/>
    <mergeCell ref="L426:L427"/>
    <mergeCell ref="F426:F427"/>
    <mergeCell ref="G426:G427"/>
    <mergeCell ref="H426:H427"/>
    <mergeCell ref="I426:I427"/>
    <mergeCell ref="J426:J427"/>
    <mergeCell ref="K426:K427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A336:A337"/>
    <mergeCell ref="B336:B337"/>
    <mergeCell ref="C336:C337"/>
    <mergeCell ref="D336:D337"/>
    <mergeCell ref="E336:E337"/>
    <mergeCell ref="L336:L337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F336:F337"/>
    <mergeCell ref="G336:G337"/>
    <mergeCell ref="H336:H337"/>
    <mergeCell ref="I336:I337"/>
    <mergeCell ref="J336:J337"/>
    <mergeCell ref="K336:K337"/>
    <mergeCell ref="J366:J367"/>
    <mergeCell ref="K366:K367"/>
    <mergeCell ref="L366:L367"/>
    <mergeCell ref="J276:J277"/>
    <mergeCell ref="K276:K277"/>
    <mergeCell ref="L276:L277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16:J217"/>
    <mergeCell ref="K216:K217"/>
    <mergeCell ref="L216:L217"/>
    <mergeCell ref="A246:A247"/>
    <mergeCell ref="B246:B247"/>
    <mergeCell ref="C246:C247"/>
    <mergeCell ref="D246:D247"/>
    <mergeCell ref="E246:E247"/>
    <mergeCell ref="L246:L247"/>
    <mergeCell ref="F246:F247"/>
    <mergeCell ref="G246:G247"/>
    <mergeCell ref="H246:H247"/>
    <mergeCell ref="I246:I247"/>
    <mergeCell ref="J246:J247"/>
    <mergeCell ref="K246:K247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A156:A157"/>
    <mergeCell ref="B156:B157"/>
    <mergeCell ref="C156:C157"/>
    <mergeCell ref="D156:D157"/>
    <mergeCell ref="E156:E157"/>
    <mergeCell ref="L156:L157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F156:F157"/>
    <mergeCell ref="G156:G157"/>
    <mergeCell ref="H156:H157"/>
    <mergeCell ref="I156:I157"/>
    <mergeCell ref="J156:J157"/>
    <mergeCell ref="K156:K157"/>
    <mergeCell ref="J186:J187"/>
    <mergeCell ref="K186:K187"/>
    <mergeCell ref="L186:L187"/>
    <mergeCell ref="J96:J97"/>
    <mergeCell ref="K96:K97"/>
    <mergeCell ref="L96:L97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36:J37"/>
    <mergeCell ref="K36:K37"/>
    <mergeCell ref="L36:L37"/>
    <mergeCell ref="A66:A67"/>
    <mergeCell ref="B66:B67"/>
    <mergeCell ref="C66:C67"/>
    <mergeCell ref="D66:D67"/>
    <mergeCell ref="E66:E67"/>
    <mergeCell ref="L66:L67"/>
    <mergeCell ref="F66:F67"/>
    <mergeCell ref="G66:G67"/>
    <mergeCell ref="H66:H67"/>
    <mergeCell ref="I66:I67"/>
    <mergeCell ref="J66:J67"/>
    <mergeCell ref="K66:K67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:L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hyperlinks>
    <hyperlink ref="N6" location="ÍNDICE!A15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5" zoomScaleNormal="85" workbookViewId="0">
      <selection activeCell="N6" sqref="N6"/>
    </sheetView>
  </sheetViews>
  <sheetFormatPr baseColWidth="10" defaultRowHeight="14.25"/>
  <cols>
    <col min="1" max="1" width="40" style="313" bestFit="1" customWidth="1"/>
    <col min="2" max="12" width="9.7109375" style="313" customWidth="1"/>
    <col min="13" max="16384" width="11.42578125" style="313"/>
  </cols>
  <sheetData>
    <row r="1" spans="1:14" ht="6.75" customHeight="1"/>
    <row r="2" spans="1:14" s="261" customFormat="1">
      <c r="A2" s="261" t="s">
        <v>587</v>
      </c>
    </row>
    <row r="3" spans="1:14" s="314" customFormat="1" ht="15">
      <c r="A3" s="1895" t="s">
        <v>1292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</row>
    <row r="4" spans="1:14" s="314" customFormat="1" ht="15">
      <c r="A4" s="1895" t="s">
        <v>1744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</row>
    <row r="5" spans="1:14" ht="15">
      <c r="A5" s="1177"/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</row>
    <row r="6" spans="1:14" ht="22.5" customHeight="1">
      <c r="A6" s="315" t="s">
        <v>212</v>
      </c>
      <c r="B6" s="315">
        <v>2010</v>
      </c>
      <c r="C6" s="315">
        <v>2011</v>
      </c>
      <c r="D6" s="315">
        <v>2012</v>
      </c>
      <c r="E6" s="315">
        <v>2013</v>
      </c>
      <c r="F6" s="315">
        <v>2014</v>
      </c>
      <c r="G6" s="315">
        <v>2015</v>
      </c>
      <c r="H6" s="315">
        <v>2016</v>
      </c>
      <c r="I6" s="315">
        <v>2017</v>
      </c>
      <c r="J6" s="315">
        <v>2018</v>
      </c>
      <c r="K6" s="315">
        <v>2019</v>
      </c>
      <c r="L6" s="315">
        <v>2020</v>
      </c>
      <c r="N6" s="1113" t="s">
        <v>675</v>
      </c>
    </row>
    <row r="7" spans="1:14" ht="13.5" customHeight="1">
      <c r="A7" s="316" t="s">
        <v>10</v>
      </c>
      <c r="B7" s="819">
        <v>2.5269234133779204</v>
      </c>
      <c r="C7" s="819">
        <v>2.4597328329782449</v>
      </c>
      <c r="D7" s="819">
        <v>2.3984451830735281</v>
      </c>
      <c r="E7" s="819">
        <v>2.3426908334280565</v>
      </c>
      <c r="F7" s="819">
        <v>2.2920931954489028</v>
      </c>
      <c r="G7" s="819">
        <v>2.2462763862826689</v>
      </c>
      <c r="H7" s="819">
        <v>2.2048713786854783</v>
      </c>
      <c r="I7" s="819">
        <v>2.1675207688263121</v>
      </c>
      <c r="J7" s="819">
        <v>2.1338823204424635</v>
      </c>
      <c r="K7" s="819">
        <v>2.103631454244097</v>
      </c>
      <c r="L7" s="819">
        <v>2.0764628503196572</v>
      </c>
    </row>
    <row r="8" spans="1:14" ht="13.5" customHeight="1">
      <c r="A8" s="316" t="s">
        <v>58</v>
      </c>
      <c r="B8" s="819">
        <v>3.4755421131032378</v>
      </c>
      <c r="C8" s="819">
        <v>3.387606773517633</v>
      </c>
      <c r="D8" s="819">
        <v>3.3026215798317233</v>
      </c>
      <c r="E8" s="819">
        <v>3.2206879604127012</v>
      </c>
      <c r="F8" s="819">
        <v>3.1418821733002256</v>
      </c>
      <c r="G8" s="819">
        <v>3.0662563376745622</v>
      </c>
      <c r="H8" s="819">
        <v>2.9938397553005931</v>
      </c>
      <c r="I8" s="819">
        <v>2.9246404627652955</v>
      </c>
      <c r="J8" s="819">
        <v>2.8586469559446752</v>
      </c>
      <c r="K8" s="819">
        <v>2.795830030772362</v>
      </c>
      <c r="L8" s="819">
        <v>2.7361446886060552</v>
      </c>
    </row>
    <row r="9" spans="1:14" ht="13.5" customHeight="1">
      <c r="A9" s="316" t="s">
        <v>12</v>
      </c>
      <c r="B9" s="819">
        <v>2.8507392916787921</v>
      </c>
      <c r="C9" s="819">
        <v>2.7866173261685954</v>
      </c>
      <c r="D9" s="819">
        <v>2.7257952124865898</v>
      </c>
      <c r="E9" s="819">
        <v>2.6682067546125041</v>
      </c>
      <c r="F9" s="819">
        <v>2.613772770683997</v>
      </c>
      <c r="G9" s="819">
        <v>2.5624031941516736</v>
      </c>
      <c r="H9" s="819">
        <v>2.5139990713949141</v>
      </c>
      <c r="I9" s="819">
        <v>2.4684544318772299</v>
      </c>
      <c r="J9" s="819">
        <v>2.4256580140071615</v>
      </c>
      <c r="K9" s="819">
        <v>2.3854948362009449</v>
      </c>
      <c r="L9" s="819">
        <v>2.3478476081248569</v>
      </c>
    </row>
    <row r="10" spans="1:14" ht="13.5" customHeight="1">
      <c r="A10" s="316" t="s">
        <v>13</v>
      </c>
      <c r="B10" s="819">
        <v>2.6152923227475373</v>
      </c>
      <c r="C10" s="819">
        <v>2.5731213655943508</v>
      </c>
      <c r="D10" s="819">
        <v>2.5329354492045502</v>
      </c>
      <c r="E10" s="819">
        <v>2.494678196185574</v>
      </c>
      <c r="F10" s="819">
        <v>2.4582906012533678</v>
      </c>
      <c r="G10" s="819">
        <v>2.4237116245226433</v>
      </c>
      <c r="H10" s="819">
        <v>2.3908787384641359</v>
      </c>
      <c r="I10" s="819">
        <v>2.3597284277285779</v>
      </c>
      <c r="J10" s="819">
        <v>2.3301966418937026</v>
      </c>
      <c r="K10" s="819">
        <v>2.3022192019097218</v>
      </c>
      <c r="L10" s="819">
        <v>2.2757321616070483</v>
      </c>
    </row>
    <row r="11" spans="1:14" ht="13.5" customHeight="1">
      <c r="A11" s="316" t="s">
        <v>14</v>
      </c>
      <c r="B11" s="819">
        <v>3.3489419358312729</v>
      </c>
      <c r="C11" s="819">
        <v>3.2762399609945989</v>
      </c>
      <c r="D11" s="819">
        <v>3.2058541308385493</v>
      </c>
      <c r="E11" s="819">
        <v>3.1378301422721755</v>
      </c>
      <c r="F11" s="819">
        <v>3.0722001536302006</v>
      </c>
      <c r="G11" s="819">
        <v>3.0089834497044237</v>
      </c>
      <c r="H11" s="819">
        <v>2.9481872036692272</v>
      </c>
      <c r="I11" s="819">
        <v>2.8898073142178315</v>
      </c>
      <c r="J11" s="819">
        <v>2.8338292970346677</v>
      </c>
      <c r="K11" s="819">
        <v>2.7802292109971289</v>
      </c>
      <c r="L11" s="819">
        <v>2.72897460112023</v>
      </c>
    </row>
    <row r="12" spans="1:14" ht="13.5" customHeight="1">
      <c r="A12" s="316" t="s">
        <v>15</v>
      </c>
      <c r="B12" s="819">
        <v>2.9995997549157711</v>
      </c>
      <c r="C12" s="819">
        <v>2.9120480609921096</v>
      </c>
      <c r="D12" s="819">
        <v>2.8296452190189951</v>
      </c>
      <c r="E12" s="819">
        <v>2.7523211608939913</v>
      </c>
      <c r="F12" s="819">
        <v>2.6799672137323887</v>
      </c>
      <c r="G12" s="819">
        <v>2.6124423704000996</v>
      </c>
      <c r="H12" s="819">
        <v>2.5495793682514623</v>
      </c>
      <c r="I12" s="819">
        <v>2.4911904269325964</v>
      </c>
      <c r="J12" s="819">
        <v>2.4370725376807694</v>
      </c>
      <c r="K12" s="819">
        <v>2.3870122344044611</v>
      </c>
      <c r="L12" s="819">
        <v>2.3407898096379993</v>
      </c>
    </row>
    <row r="13" spans="1:14" ht="13.5" customHeight="1">
      <c r="A13" s="316" t="s">
        <v>22</v>
      </c>
      <c r="B13" s="819">
        <v>2.634014786807036</v>
      </c>
      <c r="C13" s="819">
        <v>2.5684991743916004</v>
      </c>
      <c r="D13" s="819">
        <v>2.5076866386860077</v>
      </c>
      <c r="E13" s="819">
        <v>2.4513669864748513</v>
      </c>
      <c r="F13" s="819">
        <v>2.3993173386986264</v>
      </c>
      <c r="G13" s="819">
        <v>2.351306923965498</v>
      </c>
      <c r="H13" s="819">
        <v>2.3071012420885655</v>
      </c>
      <c r="I13" s="819">
        <v>2.2664656049996648</v>
      </c>
      <c r="J13" s="819">
        <v>2.2291680823704825</v>
      </c>
      <c r="K13" s="819">
        <v>2.1949818933153642</v>
      </c>
      <c r="L13" s="819">
        <v>2.1636872944811758</v>
      </c>
    </row>
    <row r="14" spans="1:14" ht="13.5" customHeight="1">
      <c r="A14" s="817" t="s">
        <v>23</v>
      </c>
      <c r="B14" s="820">
        <v>3.6217353335058498</v>
      </c>
      <c r="C14" s="820">
        <v>3.5288949759582291</v>
      </c>
      <c r="D14" s="820">
        <v>3.4388181411841634</v>
      </c>
      <c r="E14" s="820">
        <v>3.3516497169612842</v>
      </c>
      <c r="F14" s="820">
        <v>3.2675079775002609</v>
      </c>
      <c r="G14" s="820">
        <v>3.1864850516638858</v>
      </c>
      <c r="H14" s="820">
        <v>3.1086477818925333</v>
      </c>
      <c r="I14" s="820">
        <v>3.0340389166801036</v>
      </c>
      <c r="J14" s="820">
        <v>2.9626785759911085</v>
      </c>
      <c r="K14" s="820">
        <v>2.8945659282674594</v>
      </c>
      <c r="L14" s="820">
        <v>2.8296810192824777</v>
      </c>
    </row>
    <row r="15" spans="1:14" ht="13.5" customHeight="1">
      <c r="A15" s="316" t="s">
        <v>24</v>
      </c>
      <c r="B15" s="819">
        <v>2.6327219018478596</v>
      </c>
      <c r="C15" s="819">
        <v>2.5878112897688359</v>
      </c>
      <c r="D15" s="819">
        <v>2.5450937662872373</v>
      </c>
      <c r="E15" s="819">
        <v>2.5045059615408367</v>
      </c>
      <c r="F15" s="819">
        <v>2.4659811288344189</v>
      </c>
      <c r="G15" s="819">
        <v>2.4294499038602066</v>
      </c>
      <c r="H15" s="819">
        <v>2.3948410037272265</v>
      </c>
      <c r="I15" s="819">
        <v>2.3620818643888182</v>
      </c>
      <c r="J15" s="819">
        <v>2.3310992163290214</v>
      </c>
      <c r="K15" s="819">
        <v>2.3018195994326978</v>
      </c>
      <c r="L15" s="819">
        <v>2.2741698188306345</v>
      </c>
    </row>
    <row r="16" spans="1:14" ht="13.5" customHeight="1">
      <c r="A16" s="316" t="s">
        <v>16</v>
      </c>
      <c r="B16" s="819">
        <v>3.1608647490781894</v>
      </c>
      <c r="C16" s="819">
        <v>3.0919977035752462</v>
      </c>
      <c r="D16" s="819">
        <v>3.025720944402754</v>
      </c>
      <c r="E16" s="819">
        <v>2.9620462646703563</v>
      </c>
      <c r="F16" s="819">
        <v>2.9009721520705734</v>
      </c>
      <c r="G16" s="819">
        <v>2.8424848436576058</v>
      </c>
      <c r="H16" s="819">
        <v>2.7865594293368727</v>
      </c>
      <c r="I16" s="819">
        <v>2.7331609803978334</v>
      </c>
      <c r="J16" s="819">
        <v>2.6822456818646394</v>
      </c>
      <c r="K16" s="819">
        <v>2.6337619501144629</v>
      </c>
      <c r="L16" s="819">
        <v>2.5876515199949721</v>
      </c>
    </row>
    <row r="17" spans="1:12" ht="13.5" customHeight="1">
      <c r="A17" s="316" t="s">
        <v>17</v>
      </c>
      <c r="B17" s="819">
        <v>2.8962610384819314</v>
      </c>
      <c r="C17" s="819">
        <v>2.8368119692368161</v>
      </c>
      <c r="D17" s="819">
        <v>2.7800274400123492</v>
      </c>
      <c r="E17" s="819">
        <v>2.7258692477053947</v>
      </c>
      <c r="F17" s="819">
        <v>2.6742896997921028</v>
      </c>
      <c r="G17" s="819">
        <v>2.625232847373407</v>
      </c>
      <c r="H17" s="819">
        <v>2.5786356815676439</v>
      </c>
      <c r="I17" s="819">
        <v>2.5344292787569245</v>
      </c>
      <c r="J17" s="819">
        <v>2.492539883326844</v>
      </c>
      <c r="K17" s="819">
        <v>2.4528899194671996</v>
      </c>
      <c r="L17" s="819">
        <v>2.415398926267271</v>
      </c>
    </row>
    <row r="18" spans="1:12" ht="13.5" customHeight="1">
      <c r="A18" s="316" t="s">
        <v>25</v>
      </c>
      <c r="B18" s="819">
        <v>3.1510307250069602</v>
      </c>
      <c r="C18" s="819">
        <v>3.0801568197497291</v>
      </c>
      <c r="D18" s="819">
        <v>3.012062414222445</v>
      </c>
      <c r="E18" s="819">
        <v>2.9467576601947387</v>
      </c>
      <c r="F18" s="819">
        <v>2.8842376752044228</v>
      </c>
      <c r="G18" s="819">
        <v>2.8244838124262719</v>
      </c>
      <c r="H18" s="819">
        <v>2.7674649831278266</v>
      </c>
      <c r="I18" s="819">
        <v>2.7131390023353434</v>
      </c>
      <c r="J18" s="819">
        <v>2.6614539316561689</v>
      </c>
      <c r="K18" s="819">
        <v>2.6123493967920672</v>
      </c>
      <c r="L18" s="819">
        <v>2.5657578609594944</v>
      </c>
    </row>
    <row r="19" spans="1:12" ht="13.5" customHeight="1">
      <c r="A19" s="316" t="s">
        <v>26</v>
      </c>
      <c r="B19" s="819">
        <v>2.9519866023675529</v>
      </c>
      <c r="C19" s="819">
        <v>2.8761345322794671</v>
      </c>
      <c r="D19" s="819">
        <v>2.8043575360749315</v>
      </c>
      <c r="E19" s="819">
        <v>2.7365950504501275</v>
      </c>
      <c r="F19" s="819">
        <v>2.6727633781140714</v>
      </c>
      <c r="G19" s="819">
        <v>2.612759208645107</v>
      </c>
      <c r="H19" s="819">
        <v>2.5564630241179374</v>
      </c>
      <c r="I19" s="819">
        <v>2.5037423257000144</v>
      </c>
      <c r="J19" s="819">
        <v>2.4544546339726612</v>
      </c>
      <c r="K19" s="819">
        <v>2.4084502309120257</v>
      </c>
      <c r="L19" s="819">
        <v>2.3655746248472185</v>
      </c>
    </row>
    <row r="20" spans="1:12" ht="13.5" customHeight="1">
      <c r="A20" s="316" t="s">
        <v>29</v>
      </c>
      <c r="B20" s="819">
        <v>4.6504552225969142</v>
      </c>
      <c r="C20" s="819">
        <v>4.5050443263444082</v>
      </c>
      <c r="D20" s="819">
        <v>4.360030997807594</v>
      </c>
      <c r="E20" s="819">
        <v>4.2162325846084743</v>
      </c>
      <c r="F20" s="819">
        <v>4.0744391701135623</v>
      </c>
      <c r="G20" s="819">
        <v>3.9353965932439419</v>
      </c>
      <c r="H20" s="819">
        <v>3.7997915107717422</v>
      </c>
      <c r="I20" s="819">
        <v>3.6682390980199777</v>
      </c>
      <c r="J20" s="819">
        <v>3.5412737876827638</v>
      </c>
      <c r="K20" s="819">
        <v>3.4193432345991179</v>
      </c>
      <c r="L20" s="819">
        <v>3.3028054881630498</v>
      </c>
    </row>
    <row r="21" spans="1:12" ht="13.5" customHeight="1">
      <c r="A21" s="316" t="s">
        <v>30</v>
      </c>
      <c r="B21" s="819">
        <v>3.946553759587077</v>
      </c>
      <c r="C21" s="819">
        <v>3.8744466074113908</v>
      </c>
      <c r="D21" s="819">
        <v>3.8033748584633815</v>
      </c>
      <c r="E21" s="819">
        <v>3.7334263612219702</v>
      </c>
      <c r="F21" s="819">
        <v>3.6646827146780687</v>
      </c>
      <c r="G21" s="819">
        <v>3.5972189876378371</v>
      </c>
      <c r="H21" s="819">
        <v>3.5311035083565048</v>
      </c>
      <c r="I21" s="819">
        <v>3.4663977236484484</v>
      </c>
      <c r="J21" s="819">
        <v>3.4031561255196388</v>
      </c>
      <c r="K21" s="819">
        <v>3.3414262423846575</v>
      </c>
      <c r="L21" s="819">
        <v>3.2812486910787957</v>
      </c>
    </row>
    <row r="22" spans="1:12" ht="13.5" customHeight="1">
      <c r="A22" s="316" t="s">
        <v>31</v>
      </c>
      <c r="B22" s="819">
        <v>3.7313268225583833</v>
      </c>
      <c r="C22" s="819">
        <v>3.6476310837725099</v>
      </c>
      <c r="D22" s="819">
        <v>3.5658684939028684</v>
      </c>
      <c r="E22" s="819">
        <v>3.486158813788097</v>
      </c>
      <c r="F22" s="819">
        <v>3.4086064439619741</v>
      </c>
      <c r="G22" s="819">
        <v>3.3333003278460978</v>
      </c>
      <c r="H22" s="819">
        <v>3.2603140598684472</v>
      </c>
      <c r="I22" s="819">
        <v>3.1897061809501377</v>
      </c>
      <c r="J22" s="819">
        <v>3.1215206409821836</v>
      </c>
      <c r="K22" s="819">
        <v>3.0557874059872061</v>
      </c>
      <c r="L22" s="819">
        <v>2.992523186594199</v>
      </c>
    </row>
    <row r="23" spans="1:12" ht="13.5" customHeight="1">
      <c r="A23" s="316" t="s">
        <v>18</v>
      </c>
      <c r="B23" s="819">
        <v>2.2370860394602006</v>
      </c>
      <c r="C23" s="819">
        <v>2.2044123557269777</v>
      </c>
      <c r="D23" s="819">
        <v>2.1743199670285613</v>
      </c>
      <c r="E23" s="819">
        <v>2.1466339170441038</v>
      </c>
      <c r="F23" s="819">
        <v>2.1211862828676642</v>
      </c>
      <c r="G23" s="819">
        <v>2.0978167689220202</v>
      </c>
      <c r="H23" s="819">
        <v>2.0763730968644829</v>
      </c>
      <c r="I23" s="819">
        <v>2.0567112229761451</v>
      </c>
      <c r="J23" s="819">
        <v>2.0386954119470735</v>
      </c>
      <c r="K23" s="819">
        <v>2.0221981931364432</v>
      </c>
      <c r="L23" s="819">
        <v>2.0071002224671251</v>
      </c>
    </row>
    <row r="24" spans="1:12" ht="13.5" customHeight="1">
      <c r="A24" s="316" t="s">
        <v>19</v>
      </c>
      <c r="B24" s="819">
        <v>2.4796676592736149</v>
      </c>
      <c r="C24" s="819">
        <v>2.4374049330282599</v>
      </c>
      <c r="D24" s="819">
        <v>2.3976565617304098</v>
      </c>
      <c r="E24" s="819">
        <v>2.3603155987458377</v>
      </c>
      <c r="F24" s="819">
        <v>2.3252738283445984</v>
      </c>
      <c r="G24" s="819">
        <v>2.2924227543131566</v>
      </c>
      <c r="H24" s="819">
        <v>2.2616544600939572</v>
      </c>
      <c r="I24" s="819">
        <v>2.2328623467497879</v>
      </c>
      <c r="J24" s="819">
        <v>2.2059417564305246</v>
      </c>
      <c r="K24" s="819">
        <v>2.1807904899382993</v>
      </c>
      <c r="L24" s="819">
        <v>2.1573092275137711</v>
      </c>
    </row>
    <row r="25" spans="1:12" ht="13.5" customHeight="1">
      <c r="A25" s="316" t="s">
        <v>32</v>
      </c>
      <c r="B25" s="819">
        <v>3.9444104079343738</v>
      </c>
      <c r="C25" s="819">
        <v>3.8435750003934568</v>
      </c>
      <c r="D25" s="819">
        <v>3.7448529233538181</v>
      </c>
      <c r="E25" s="819">
        <v>3.6484758312799874</v>
      </c>
      <c r="F25" s="819">
        <v>3.5546502822297805</v>
      </c>
      <c r="G25" s="819">
        <v>3.4635566074668813</v>
      </c>
      <c r="H25" s="819">
        <v>3.3753483061080392</v>
      </c>
      <c r="I25" s="819">
        <v>3.290151939476698</v>
      </c>
      <c r="J25" s="819">
        <v>3.2080674863784755</v>
      </c>
      <c r="K25" s="819">
        <v>3.1291691100058525</v>
      </c>
      <c r="L25" s="819">
        <v>3.0535062797822361</v>
      </c>
    </row>
    <row r="26" spans="1:12" ht="13.5" customHeight="1">
      <c r="A26" s="316" t="s">
        <v>36</v>
      </c>
      <c r="B26" s="819">
        <v>2.4890581847802129</v>
      </c>
      <c r="C26" s="819">
        <v>2.476406369306539</v>
      </c>
      <c r="D26" s="819">
        <v>2.4639730636371269</v>
      </c>
      <c r="E26" s="819">
        <v>2.4517557550553097</v>
      </c>
      <c r="F26" s="819">
        <v>2.4397519087697841</v>
      </c>
      <c r="G26" s="819">
        <v>2.4279589704567313</v>
      </c>
      <c r="H26" s="819">
        <v>2.4163743687225723</v>
      </c>
      <c r="I26" s="819">
        <v>2.4049955174873494</v>
      </c>
      <c r="J26" s="819">
        <v>2.3938198182888795</v>
      </c>
      <c r="K26" s="819">
        <v>2.3828446625079609</v>
      </c>
      <c r="L26" s="819">
        <v>2.3720674335150678</v>
      </c>
    </row>
    <row r="27" spans="1:12" ht="13.5" customHeight="1">
      <c r="A27" s="316" t="s">
        <v>33</v>
      </c>
      <c r="B27" s="819">
        <v>3.298546485740987</v>
      </c>
      <c r="C27" s="819">
        <v>3.2215317362155886</v>
      </c>
      <c r="D27" s="819">
        <v>3.1472841289917119</v>
      </c>
      <c r="E27" s="819">
        <v>3.075847813835237</v>
      </c>
      <c r="F27" s="819">
        <v>3.0072489948753436</v>
      </c>
      <c r="G27" s="819">
        <v>2.9414970597749481</v>
      </c>
      <c r="H27" s="819">
        <v>2.8785858333220817</v>
      </c>
      <c r="I27" s="819">
        <v>2.8184949186145722</v>
      </c>
      <c r="J27" s="819">
        <v>2.7611910914469915</v>
      </c>
      <c r="K27" s="819">
        <v>2.7066297166619147</v>
      </c>
      <c r="L27" s="819">
        <v>2.6547561588650863</v>
      </c>
    </row>
    <row r="28" spans="1:12" ht="13.5" customHeight="1">
      <c r="A28" s="316" t="s">
        <v>34</v>
      </c>
      <c r="B28" s="819">
        <v>3.8627565911278747</v>
      </c>
      <c r="C28" s="819">
        <v>3.7345742115753859</v>
      </c>
      <c r="D28" s="819">
        <v>3.6103743181643182</v>
      </c>
      <c r="E28" s="819">
        <v>3.490593289853293</v>
      </c>
      <c r="F28" s="819">
        <v>3.375592534000222</v>
      </c>
      <c r="G28" s="819">
        <v>3.2656572721506878</v>
      </c>
      <c r="H28" s="819">
        <v>3.1609975745067915</v>
      </c>
      <c r="I28" s="819">
        <v>3.0617513507700567</v>
      </c>
      <c r="J28" s="819">
        <v>2.9679889455819346</v>
      </c>
      <c r="K28" s="819">
        <v>2.8797189585776275</v>
      </c>
      <c r="L28" s="819">
        <v>2.7968949088359922</v>
      </c>
    </row>
    <row r="29" spans="1:12" ht="13.5" customHeight="1">
      <c r="A29" s="817" t="s">
        <v>1489</v>
      </c>
      <c r="B29" s="820">
        <v>3.1310016532589606</v>
      </c>
      <c r="C29" s="820">
        <v>3.076096794311324</v>
      </c>
      <c r="D29" s="820">
        <v>3.022883149712337</v>
      </c>
      <c r="E29" s="820">
        <v>2.9713658896649719</v>
      </c>
      <c r="F29" s="820">
        <v>2.9215445490964074</v>
      </c>
      <c r="G29" s="820">
        <v>2.873413388947951</v>
      </c>
      <c r="H29" s="820">
        <v>2.826961771932254</v>
      </c>
      <c r="I29" s="820">
        <v>2.7821745473353499</v>
      </c>
      <c r="J29" s="820">
        <v>2.7390324398646966</v>
      </c>
      <c r="K29" s="820">
        <v>2.6975124380106337</v>
      </c>
      <c r="L29" s="820">
        <v>2.6575881778814345</v>
      </c>
    </row>
    <row r="30" spans="1:12" ht="13.5" customHeight="1">
      <c r="A30" s="316" t="s">
        <v>27</v>
      </c>
      <c r="B30" s="819">
        <v>3.4230166851365333</v>
      </c>
      <c r="C30" s="819">
        <v>3.3751389241276826</v>
      </c>
      <c r="D30" s="819">
        <v>3.3281628134690679</v>
      </c>
      <c r="E30" s="819">
        <v>3.28210567017052</v>
      </c>
      <c r="F30" s="819">
        <v>3.2369824613839064</v>
      </c>
      <c r="G30" s="819">
        <v>3.1928058482974881</v>
      </c>
      <c r="H30" s="819">
        <v>3.1495862394001293</v>
      </c>
      <c r="I30" s="819">
        <v>3.107331852218671</v>
      </c>
      <c r="J30" s="819">
        <v>3.066048782612683</v>
      </c>
      <c r="K30" s="819">
        <v>3.0257410807037575</v>
      </c>
      <c r="L30" s="819">
        <v>2.9864108325206429</v>
      </c>
    </row>
    <row r="31" spans="1:12" ht="13.5" customHeight="1">
      <c r="A31" s="316" t="s">
        <v>37</v>
      </c>
      <c r="B31" s="819">
        <v>3.6643441056162747</v>
      </c>
      <c r="C31" s="819">
        <v>3.5688344909789507</v>
      </c>
      <c r="D31" s="819">
        <v>3.4761038920712179</v>
      </c>
      <c r="E31" s="819">
        <v>3.3863161712391934</v>
      </c>
      <c r="F31" s="819">
        <v>3.2996067661579644</v>
      </c>
      <c r="G31" s="819">
        <v>3.2160830066352011</v>
      </c>
      <c r="H31" s="819">
        <v>3.1358248844901349</v>
      </c>
      <c r="I31" s="819">
        <v>3.0588862150942839</v>
      </c>
      <c r="J31" s="819">
        <v>2.9852961239665885</v>
      </c>
      <c r="K31" s="819">
        <v>2.915060789872765</v>
      </c>
      <c r="L31" s="819">
        <v>2.848165376808458</v>
      </c>
    </row>
    <row r="32" spans="1:12" ht="15">
      <c r="A32" s="317" t="s">
        <v>184</v>
      </c>
      <c r="B32" s="821">
        <v>2.7938321332879905</v>
      </c>
      <c r="C32" s="821">
        <v>2.7365783898357248</v>
      </c>
      <c r="D32" s="821">
        <v>2.684162030971736</v>
      </c>
      <c r="E32" s="821">
        <v>2.6342745686277338</v>
      </c>
      <c r="F32" s="821">
        <v>2.586861256984812</v>
      </c>
      <c r="G32" s="821">
        <v>2.5418600673211023</v>
      </c>
      <c r="H32" s="821">
        <v>2.4992028738474077</v>
      </c>
      <c r="I32" s="821">
        <v>2.4588165750468169</v>
      </c>
      <c r="J32" s="821">
        <v>2.4206241412637572</v>
      </c>
      <c r="K32" s="821">
        <v>2.3845455822037676</v>
      </c>
      <c r="L32" s="821">
        <v>2.3504988305940513</v>
      </c>
    </row>
    <row r="33" spans="1:2">
      <c r="A33" s="1258" t="s">
        <v>1307</v>
      </c>
      <c r="B33" s="318"/>
    </row>
  </sheetData>
  <mergeCells count="2">
    <mergeCell ref="A3:L3"/>
    <mergeCell ref="A4:L4"/>
  </mergeCells>
  <hyperlinks>
    <hyperlink ref="N6" location="ÍNDICE!A16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zoomScale="85" zoomScaleNormal="85" workbookViewId="0">
      <selection activeCell="N7" sqref="N7"/>
    </sheetView>
  </sheetViews>
  <sheetFormatPr baseColWidth="10" defaultRowHeight="12.75"/>
  <cols>
    <col min="1" max="1" width="41.42578125" style="319" customWidth="1"/>
    <col min="2" max="12" width="9" style="319" bestFit="1" customWidth="1"/>
    <col min="13" max="16384" width="11.42578125" style="320"/>
  </cols>
  <sheetData>
    <row r="1" spans="1:14" ht="6.75" customHeight="1"/>
    <row r="2" spans="1:14" ht="14.25">
      <c r="A2" s="313" t="s">
        <v>589</v>
      </c>
    </row>
    <row r="3" spans="1:14" ht="15">
      <c r="A3" s="1914" t="s">
        <v>2496</v>
      </c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</row>
    <row r="4" spans="1:14" ht="15.75" customHeight="1">
      <c r="A4" s="1895" t="s">
        <v>1744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</row>
    <row r="5" spans="1:14" ht="15.75" customHeight="1">
      <c r="A5" s="1177"/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</row>
    <row r="6" spans="1:14" ht="15">
      <c r="A6" s="1915" t="s">
        <v>45</v>
      </c>
      <c r="B6" s="1915"/>
      <c r="C6" s="1915"/>
      <c r="D6" s="1915"/>
      <c r="E6" s="1915"/>
      <c r="F6" s="1915"/>
      <c r="G6" s="1915"/>
      <c r="H6" s="1915"/>
      <c r="I6" s="1915"/>
      <c r="J6" s="1915"/>
      <c r="K6" s="1915"/>
      <c r="L6" s="1915"/>
    </row>
    <row r="7" spans="1:14" ht="17.25" customHeight="1">
      <c r="A7" s="1173" t="s">
        <v>590</v>
      </c>
      <c r="B7" s="757">
        <v>2010</v>
      </c>
      <c r="C7" s="757">
        <v>2011</v>
      </c>
      <c r="D7" s="757">
        <v>2012</v>
      </c>
      <c r="E7" s="757">
        <v>2013</v>
      </c>
      <c r="F7" s="757">
        <v>2014</v>
      </c>
      <c r="G7" s="757">
        <v>2015</v>
      </c>
      <c r="H7" s="757">
        <v>2016</v>
      </c>
      <c r="I7" s="757">
        <v>2017</v>
      </c>
      <c r="J7" s="757">
        <v>2018</v>
      </c>
      <c r="K7" s="757">
        <v>2019</v>
      </c>
      <c r="L7" s="757">
        <v>2020</v>
      </c>
      <c r="N7" s="1113" t="s">
        <v>675</v>
      </c>
    </row>
    <row r="8" spans="1:14" ht="14.25">
      <c r="A8" s="316" t="s">
        <v>10</v>
      </c>
      <c r="B8" s="822">
        <v>77.167330362216234</v>
      </c>
      <c r="C8" s="822">
        <v>77.408168774031225</v>
      </c>
      <c r="D8" s="822">
        <v>77.634121374826094</v>
      </c>
      <c r="E8" s="822">
        <v>77.84585041317834</v>
      </c>
      <c r="F8" s="822">
        <v>78.0440260698918</v>
      </c>
      <c r="G8" s="822">
        <v>78.229319744125689</v>
      </c>
      <c r="H8" s="822">
        <v>78.40239826609934</v>
      </c>
      <c r="I8" s="822">
        <v>78.563918987539211</v>
      </c>
      <c r="J8" s="822">
        <v>78.714525689856259</v>
      </c>
      <c r="K8" s="822">
        <v>78.854845242917818</v>
      </c>
      <c r="L8" s="822">
        <v>78.985484943531134</v>
      </c>
    </row>
    <row r="9" spans="1:14" ht="14.25">
      <c r="A9" s="316" t="s">
        <v>58</v>
      </c>
      <c r="B9" s="822">
        <v>74.625547157018175</v>
      </c>
      <c r="C9" s="822">
        <v>74.90364777170069</v>
      </c>
      <c r="D9" s="822">
        <v>75.173205003964881</v>
      </c>
      <c r="E9" s="822">
        <v>75.434279190401327</v>
      </c>
      <c r="F9" s="822">
        <v>75.686947578409956</v>
      </c>
      <c r="G9" s="822">
        <v>75.931302978388601</v>
      </c>
      <c r="H9" s="822">
        <v>76.167452426077119</v>
      </c>
      <c r="I9" s="822">
        <v>76.395515864498549</v>
      </c>
      <c r="J9" s="822">
        <v>76.615624853832742</v>
      </c>
      <c r="K9" s="822">
        <v>76.827921316464227</v>
      </c>
      <c r="L9" s="822">
        <v>77.032556323392683</v>
      </c>
    </row>
    <row r="10" spans="1:14" ht="14.25">
      <c r="A10" s="316" t="s">
        <v>12</v>
      </c>
      <c r="B10" s="822">
        <v>75.575517780859798</v>
      </c>
      <c r="C10" s="822">
        <v>75.859027221001753</v>
      </c>
      <c r="D10" s="822">
        <v>76.130080078252377</v>
      </c>
      <c r="E10" s="822">
        <v>76.388956826251388</v>
      </c>
      <c r="F10" s="822">
        <v>76.635963205171237</v>
      </c>
      <c r="G10" s="822">
        <v>76.871425946015208</v>
      </c>
      <c r="H10" s="822">
        <v>77.095688753612365</v>
      </c>
      <c r="I10" s="822">
        <v>77.309108570657457</v>
      </c>
      <c r="J10" s="822">
        <v>77.512052136717841</v>
      </c>
      <c r="K10" s="822">
        <v>77.704892848776808</v>
      </c>
      <c r="L10" s="822">
        <v>77.888007923616897</v>
      </c>
    </row>
    <row r="11" spans="1:14" ht="14.25">
      <c r="A11" s="316" t="s">
        <v>13</v>
      </c>
      <c r="B11" s="822">
        <v>75.62681361089534</v>
      </c>
      <c r="C11" s="822">
        <v>75.845566603548122</v>
      </c>
      <c r="D11" s="822">
        <v>76.05811389657768</v>
      </c>
      <c r="E11" s="822">
        <v>76.264510630072053</v>
      </c>
      <c r="F11" s="822">
        <v>76.46481978853889</v>
      </c>
      <c r="G11" s="822">
        <v>76.659111656578261</v>
      </c>
      <c r="H11" s="822">
        <v>76.847463279509356</v>
      </c>
      <c r="I11" s="822">
        <v>77.029957930480492</v>
      </c>
      <c r="J11" s="822">
        <v>77.206684585554427</v>
      </c>
      <c r="K11" s="822">
        <v>77.377737408216291</v>
      </c>
      <c r="L11" s="822">
        <v>77.543215244697251</v>
      </c>
    </row>
    <row r="12" spans="1:14" ht="14.25">
      <c r="A12" s="316" t="s">
        <v>14</v>
      </c>
      <c r="B12" s="822">
        <v>73.53543874636452</v>
      </c>
      <c r="C12" s="822">
        <v>73.956380603458513</v>
      </c>
      <c r="D12" s="822">
        <v>74.359700212955943</v>
      </c>
      <c r="E12" s="822">
        <v>74.745438786061669</v>
      </c>
      <c r="F12" s="822">
        <v>75.113722987761619</v>
      </c>
      <c r="G12" s="822">
        <v>75.464757078991312</v>
      </c>
      <c r="H12" s="822">
        <v>75.798814853504808</v>
      </c>
      <c r="I12" s="822">
        <v>76.116231519748723</v>
      </c>
      <c r="J12" s="822">
        <v>76.417395662384038</v>
      </c>
      <c r="K12" s="822">
        <v>76.702741400911833</v>
      </c>
      <c r="L12" s="822">
        <v>76.972740844841539</v>
      </c>
    </row>
    <row r="13" spans="1:14" ht="14.25">
      <c r="A13" s="316" t="s">
        <v>15</v>
      </c>
      <c r="B13" s="822">
        <v>73.081879166594064</v>
      </c>
      <c r="C13" s="822">
        <v>73.475925023796833</v>
      </c>
      <c r="D13" s="822">
        <v>73.856418250125955</v>
      </c>
      <c r="E13" s="822">
        <v>74.223321008902587</v>
      </c>
      <c r="F13" s="822">
        <v>74.576648182452814</v>
      </c>
      <c r="G13" s="822">
        <v>74.91646391380074</v>
      </c>
      <c r="H13" s="822">
        <v>75.242877953127319</v>
      </c>
      <c r="I13" s="822">
        <v>75.556041870077564</v>
      </c>
      <c r="J13" s="822">
        <v>75.856145189892004</v>
      </c>
      <c r="K13" s="822">
        <v>76.143411507295184</v>
      </c>
      <c r="L13" s="822">
        <v>76.418094627304441</v>
      </c>
    </row>
    <row r="14" spans="1:14" ht="14.25">
      <c r="A14" s="316" t="s">
        <v>22</v>
      </c>
      <c r="B14" s="822">
        <v>74.811008727253807</v>
      </c>
      <c r="C14" s="822">
        <v>75.020787093271309</v>
      </c>
      <c r="D14" s="822">
        <v>75.226945722382069</v>
      </c>
      <c r="E14" s="822">
        <v>75.429460383370738</v>
      </c>
      <c r="F14" s="822">
        <v>75.628311572570411</v>
      </c>
      <c r="G14" s="822">
        <v>75.823484420736861</v>
      </c>
      <c r="H14" s="822">
        <v>76.014968588114954</v>
      </c>
      <c r="I14" s="822">
        <v>76.202758148633094</v>
      </c>
      <c r="J14" s="822">
        <v>76.386851464200333</v>
      </c>
      <c r="K14" s="822">
        <v>76.567251050097042</v>
      </c>
      <c r="L14" s="822">
        <v>76.743963432462806</v>
      </c>
    </row>
    <row r="15" spans="1:14" ht="14.25">
      <c r="A15" s="817" t="s">
        <v>23</v>
      </c>
      <c r="B15" s="823">
        <v>72.666860281141197</v>
      </c>
      <c r="C15" s="823">
        <v>72.91555668632094</v>
      </c>
      <c r="D15" s="823">
        <v>73.161419743003222</v>
      </c>
      <c r="E15" s="823">
        <v>73.404421700769433</v>
      </c>
      <c r="F15" s="823">
        <v>73.644539956972537</v>
      </c>
      <c r="G15" s="823">
        <v>73.881756927794086</v>
      </c>
      <c r="H15" s="823">
        <v>74.116059902506009</v>
      </c>
      <c r="I15" s="823">
        <v>74.34744088272052</v>
      </c>
      <c r="J15" s="823">
        <v>74.575896408437359</v>
      </c>
      <c r="K15" s="823">
        <v>74.801427372699749</v>
      </c>
      <c r="L15" s="823">
        <v>75.024038826653722</v>
      </c>
    </row>
    <row r="16" spans="1:14" ht="14.25">
      <c r="A16" s="316" t="s">
        <v>24</v>
      </c>
      <c r="B16" s="822">
        <v>73.560295659677536</v>
      </c>
      <c r="C16" s="822">
        <v>73.77866741500992</v>
      </c>
      <c r="D16" s="822">
        <v>73.99492707096752</v>
      </c>
      <c r="E16" s="822">
        <v>74.209040902859726</v>
      </c>
      <c r="F16" s="822">
        <v>74.42097710180667</v>
      </c>
      <c r="G16" s="822">
        <v>74.630705785971202</v>
      </c>
      <c r="H16" s="822">
        <v>74.838199007264194</v>
      </c>
      <c r="I16" s="822">
        <v>75.043430753610778</v>
      </c>
      <c r="J16" s="822">
        <v>75.24637694689045</v>
      </c>
      <c r="K16" s="822">
        <v>75.447015436677049</v>
      </c>
      <c r="L16" s="822">
        <v>75.645325989925396</v>
      </c>
    </row>
    <row r="17" spans="1:12" ht="14.25">
      <c r="A17" s="316" t="s">
        <v>16</v>
      </c>
      <c r="B17" s="822">
        <v>74.85109472063931</v>
      </c>
      <c r="C17" s="822">
        <v>75.214972523476973</v>
      </c>
      <c r="D17" s="822">
        <v>75.561376643778999</v>
      </c>
      <c r="E17" s="822">
        <v>75.890557914812973</v>
      </c>
      <c r="F17" s="822">
        <v>76.202842434692627</v>
      </c>
      <c r="G17" s="822">
        <v>76.498621426330402</v>
      </c>
      <c r="H17" s="822">
        <v>76.778341313701276</v>
      </c>
      <c r="I17" s="822">
        <v>77.042494180966713</v>
      </c>
      <c r="J17" s="822">
        <v>77.291608746532418</v>
      </c>
      <c r="K17" s="822">
        <v>77.526241950865654</v>
      </c>
      <c r="L17" s="822">
        <v>77.746971226089244</v>
      </c>
    </row>
    <row r="18" spans="1:12" ht="14.25">
      <c r="A18" s="316" t="s">
        <v>17</v>
      </c>
      <c r="B18" s="822">
        <v>77.711063957115414</v>
      </c>
      <c r="C18" s="822">
        <v>77.874325990013034</v>
      </c>
      <c r="D18" s="822">
        <v>78.029211949391978</v>
      </c>
      <c r="E18" s="822">
        <v>78.176086771871951</v>
      </c>
      <c r="F18" s="822">
        <v>78.315316984454313</v>
      </c>
      <c r="G18" s="822">
        <v>78.447266256550222</v>
      </c>
      <c r="H18" s="822">
        <v>78.57229197109092</v>
      </c>
      <c r="I18" s="822">
        <v>78.690742635080227</v>
      </c>
      <c r="J18" s="822">
        <v>78.802955977534452</v>
      </c>
      <c r="K18" s="822">
        <v>78.909257606569582</v>
      </c>
      <c r="L18" s="822">
        <v>79.009960117913607</v>
      </c>
    </row>
    <row r="19" spans="1:12" ht="14.25">
      <c r="A19" s="316" t="s">
        <v>25</v>
      </c>
      <c r="B19" s="822">
        <v>71.790333522576162</v>
      </c>
      <c r="C19" s="822">
        <v>72.048726196467101</v>
      </c>
      <c r="D19" s="822">
        <v>72.305568365597523</v>
      </c>
      <c r="E19" s="822">
        <v>72.560796215805709</v>
      </c>
      <c r="F19" s="822">
        <v>72.814347770417569</v>
      </c>
      <c r="G19" s="822">
        <v>73.066162971306966</v>
      </c>
      <c r="H19" s="822">
        <v>73.316183753797432</v>
      </c>
      <c r="I19" s="822">
        <v>73.564354115142251</v>
      </c>
      <c r="J19" s="822">
        <v>73.810620176365802</v>
      </c>
      <c r="K19" s="822">
        <v>74.054930237303211</v>
      </c>
      <c r="L19" s="822">
        <v>74.297234824721272</v>
      </c>
    </row>
    <row r="20" spans="1:12" ht="14.25">
      <c r="A20" s="316" t="s">
        <v>26</v>
      </c>
      <c r="B20" s="822">
        <v>74.660801017789083</v>
      </c>
      <c r="C20" s="822">
        <v>74.826865131375527</v>
      </c>
      <c r="D20" s="822">
        <v>74.991893910220057</v>
      </c>
      <c r="E20" s="822">
        <v>75.155881183802919</v>
      </c>
      <c r="F20" s="822">
        <v>75.318821365865176</v>
      </c>
      <c r="G20" s="822">
        <v>75.480709449411563</v>
      </c>
      <c r="H20" s="822">
        <v>75.641541000826749</v>
      </c>
      <c r="I20" s="822">
        <v>75.801312153148842</v>
      </c>
      <c r="J20" s="822">
        <v>75.960019598543653</v>
      </c>
      <c r="K20" s="822">
        <v>76.117660580023966</v>
      </c>
      <c r="L20" s="822">
        <v>76.274232882461931</v>
      </c>
    </row>
    <row r="21" spans="1:12" ht="14.25">
      <c r="A21" s="316" t="s">
        <v>29</v>
      </c>
      <c r="B21" s="822">
        <v>74.149653263894095</v>
      </c>
      <c r="C21" s="822">
        <v>74.370959430870059</v>
      </c>
      <c r="D21" s="822">
        <v>74.588660198038554</v>
      </c>
      <c r="E21" s="822">
        <v>74.802767642238905</v>
      </c>
      <c r="F21" s="822">
        <v>75.013296821710469</v>
      </c>
      <c r="G21" s="822">
        <v>75.22026560382983</v>
      </c>
      <c r="H21" s="822">
        <v>75.423694494568281</v>
      </c>
      <c r="I21" s="822">
        <v>75.623606470317043</v>
      </c>
      <c r="J21" s="822">
        <v>75.820026812660018</v>
      </c>
      <c r="K21" s="822">
        <v>76.012982946613647</v>
      </c>
      <c r="L21" s="822">
        <v>76.202504282789164</v>
      </c>
    </row>
    <row r="22" spans="1:12" ht="14.25">
      <c r="A22" s="316" t="s">
        <v>30</v>
      </c>
      <c r="B22" s="822">
        <v>74.149653263894095</v>
      </c>
      <c r="C22" s="822">
        <v>74.370959430870059</v>
      </c>
      <c r="D22" s="822">
        <v>74.588660198038554</v>
      </c>
      <c r="E22" s="822">
        <v>74.802767642238905</v>
      </c>
      <c r="F22" s="822">
        <v>75.013296821710469</v>
      </c>
      <c r="G22" s="822">
        <v>75.22026560382983</v>
      </c>
      <c r="H22" s="822">
        <v>75.423694494568281</v>
      </c>
      <c r="I22" s="822">
        <v>75.623606470317043</v>
      </c>
      <c r="J22" s="822">
        <v>75.820026812660018</v>
      </c>
      <c r="K22" s="822">
        <v>76.012982946613647</v>
      </c>
      <c r="L22" s="822">
        <v>76.202504282789164</v>
      </c>
    </row>
    <row r="23" spans="1:12" ht="14.25">
      <c r="A23" s="316" t="s">
        <v>31</v>
      </c>
      <c r="B23" s="822">
        <v>74.149653263894095</v>
      </c>
      <c r="C23" s="822">
        <v>74.370959430870059</v>
      </c>
      <c r="D23" s="822">
        <v>74.588660198038554</v>
      </c>
      <c r="E23" s="822">
        <v>74.802767642238905</v>
      </c>
      <c r="F23" s="822">
        <v>75.013296821710469</v>
      </c>
      <c r="G23" s="822">
        <v>75.22026560382983</v>
      </c>
      <c r="H23" s="822">
        <v>75.423694494568281</v>
      </c>
      <c r="I23" s="822">
        <v>75.623606470317043</v>
      </c>
      <c r="J23" s="822">
        <v>75.820026812660018</v>
      </c>
      <c r="K23" s="822">
        <v>76.012982946613647</v>
      </c>
      <c r="L23" s="822">
        <v>76.202504282789164</v>
      </c>
    </row>
    <row r="24" spans="1:12" ht="14.25">
      <c r="A24" s="316" t="s">
        <v>18</v>
      </c>
      <c r="B24" s="822">
        <v>76.383919141410587</v>
      </c>
      <c r="C24" s="822">
        <v>76.615816710217615</v>
      </c>
      <c r="D24" s="822">
        <v>76.837226326284252</v>
      </c>
      <c r="E24" s="822">
        <v>77.04848110299568</v>
      </c>
      <c r="F24" s="822">
        <v>77.249921768985672</v>
      </c>
      <c r="G24" s="822">
        <v>77.44189386726832</v>
      </c>
      <c r="H24" s="822">
        <v>77.62474525080809</v>
      </c>
      <c r="I24" s="822">
        <v>77.798823864713995</v>
      </c>
      <c r="J24" s="822">
        <v>77.964475801905792</v>
      </c>
      <c r="K24" s="822">
        <v>78.122043616652491</v>
      </c>
      <c r="L24" s="822">
        <v>78.271864878727442</v>
      </c>
    </row>
    <row r="25" spans="1:12" ht="14.25">
      <c r="A25" s="316" t="s">
        <v>19</v>
      </c>
      <c r="B25" s="822">
        <v>75.07136110902627</v>
      </c>
      <c r="C25" s="822">
        <v>75.426920459141101</v>
      </c>
      <c r="D25" s="822">
        <v>75.764599578703809</v>
      </c>
      <c r="E25" s="822">
        <v>76.084774477291617</v>
      </c>
      <c r="F25" s="822">
        <v>76.387882663733393</v>
      </c>
      <c r="G25" s="822">
        <v>76.67441314125935</v>
      </c>
      <c r="H25" s="822">
        <v>76.944896922640538</v>
      </c>
      <c r="I25" s="822">
        <v>77.19989816188783</v>
      </c>
      <c r="J25" s="822">
        <v>77.440005969637667</v>
      </c>
      <c r="K25" s="822">
        <v>77.665826953139714</v>
      </c>
      <c r="L25" s="822">
        <v>77.877978499080143</v>
      </c>
    </row>
    <row r="26" spans="1:12" ht="14.25">
      <c r="A26" s="316" t="s">
        <v>32</v>
      </c>
      <c r="B26" s="822">
        <v>74.149653263894095</v>
      </c>
      <c r="C26" s="822">
        <v>74.370959430870059</v>
      </c>
      <c r="D26" s="822">
        <v>74.588660198038554</v>
      </c>
      <c r="E26" s="822">
        <v>74.802767642238905</v>
      </c>
      <c r="F26" s="822">
        <v>75.013296821710469</v>
      </c>
      <c r="G26" s="822">
        <v>75.22026560382983</v>
      </c>
      <c r="H26" s="822">
        <v>75.423694494568281</v>
      </c>
      <c r="I26" s="822">
        <v>75.623606470317043</v>
      </c>
      <c r="J26" s="822">
        <v>75.820026812660018</v>
      </c>
      <c r="K26" s="822">
        <v>76.012982946613647</v>
      </c>
      <c r="L26" s="822">
        <v>76.202504282789164</v>
      </c>
    </row>
    <row r="27" spans="1:12" ht="14.25">
      <c r="A27" s="316" t="s">
        <v>36</v>
      </c>
      <c r="B27" s="822">
        <v>74.85109472063931</v>
      </c>
      <c r="C27" s="822">
        <v>75.214972523476973</v>
      </c>
      <c r="D27" s="822">
        <v>75.561376643778999</v>
      </c>
      <c r="E27" s="822">
        <v>75.890557914812973</v>
      </c>
      <c r="F27" s="822">
        <v>76.202842434692627</v>
      </c>
      <c r="G27" s="822">
        <v>76.498621426330402</v>
      </c>
      <c r="H27" s="822">
        <v>76.778341313701276</v>
      </c>
      <c r="I27" s="822">
        <v>77.042494180966713</v>
      </c>
      <c r="J27" s="822">
        <v>77.291608746532418</v>
      </c>
      <c r="K27" s="822">
        <v>77.526241950865654</v>
      </c>
      <c r="L27" s="822">
        <v>77.746971226089244</v>
      </c>
    </row>
    <row r="28" spans="1:12" ht="14.25">
      <c r="A28" s="316" t="s">
        <v>33</v>
      </c>
      <c r="B28" s="822">
        <v>74.149653263894095</v>
      </c>
      <c r="C28" s="822">
        <v>74.370959430870059</v>
      </c>
      <c r="D28" s="822">
        <v>74.588660198038554</v>
      </c>
      <c r="E28" s="822">
        <v>74.802767642238905</v>
      </c>
      <c r="F28" s="822">
        <v>75.013296821710469</v>
      </c>
      <c r="G28" s="822">
        <v>75.22026560382983</v>
      </c>
      <c r="H28" s="822">
        <v>75.423694494568281</v>
      </c>
      <c r="I28" s="822">
        <v>75.623606470317043</v>
      </c>
      <c r="J28" s="822">
        <v>75.820026812660018</v>
      </c>
      <c r="K28" s="822">
        <v>76.012982946613647</v>
      </c>
      <c r="L28" s="822">
        <v>76.202504282789164</v>
      </c>
    </row>
    <row r="29" spans="1:12" ht="14.25">
      <c r="A29" s="316" t="s">
        <v>34</v>
      </c>
      <c r="B29" s="822">
        <v>74.149653263894095</v>
      </c>
      <c r="C29" s="822">
        <v>74.370959430870059</v>
      </c>
      <c r="D29" s="822">
        <v>74.588660198038554</v>
      </c>
      <c r="E29" s="822">
        <v>74.802767642238905</v>
      </c>
      <c r="F29" s="822">
        <v>75.013296821710469</v>
      </c>
      <c r="G29" s="822">
        <v>75.22026560382983</v>
      </c>
      <c r="H29" s="822">
        <v>75.423694494568281</v>
      </c>
      <c r="I29" s="822">
        <v>75.623606470317043</v>
      </c>
      <c r="J29" s="822">
        <v>75.820026812660018</v>
      </c>
      <c r="K29" s="822">
        <v>76.012982946613647</v>
      </c>
      <c r="L29" s="822">
        <v>76.202504282789164</v>
      </c>
    </row>
    <row r="30" spans="1:12" ht="14.25">
      <c r="A30" s="817" t="s">
        <v>20</v>
      </c>
      <c r="B30" s="823">
        <v>74.202167730372281</v>
      </c>
      <c r="C30" s="823">
        <v>74.408528515539189</v>
      </c>
      <c r="D30" s="823">
        <v>74.612555129289902</v>
      </c>
      <c r="E30" s="823">
        <v>74.814207171756919</v>
      </c>
      <c r="F30" s="823">
        <v>75.013447123495652</v>
      </c>
      <c r="G30" s="823">
        <v>75.210240364834149</v>
      </c>
      <c r="H30" s="823">
        <v>75.404555185571937</v>
      </c>
      <c r="I30" s="823">
        <v>75.596362785186471</v>
      </c>
      <c r="J30" s="823">
        <v>75.785637263777701</v>
      </c>
      <c r="K30" s="823">
        <v>75.972355604045561</v>
      </c>
      <c r="L30" s="823">
        <v>76.156497644654422</v>
      </c>
    </row>
    <row r="31" spans="1:12" ht="14.25">
      <c r="A31" s="316" t="s">
        <v>27</v>
      </c>
      <c r="B31" s="822">
        <v>76.46854198342794</v>
      </c>
      <c r="C31" s="822">
        <v>76.701710882355414</v>
      </c>
      <c r="D31" s="822">
        <v>76.923027441777606</v>
      </c>
      <c r="E31" s="822">
        <v>77.133043423909726</v>
      </c>
      <c r="F31" s="822">
        <v>77.332298841893319</v>
      </c>
      <c r="G31" s="822">
        <v>77.521319342184597</v>
      </c>
      <c r="H31" s="822">
        <v>77.700614202726626</v>
      </c>
      <c r="I31" s="822">
        <v>77.870674863289253</v>
      </c>
      <c r="J31" s="822">
        <v>78.03197391022033</v>
      </c>
      <c r="K31" s="822">
        <v>78.184964444530763</v>
      </c>
      <c r="L31" s="822">
        <v>78.330079769292468</v>
      </c>
    </row>
    <row r="32" spans="1:12" ht="14.25">
      <c r="A32" s="316" t="s">
        <v>37</v>
      </c>
      <c r="B32" s="822">
        <v>74.149653263894095</v>
      </c>
      <c r="C32" s="822">
        <v>74.370959430870059</v>
      </c>
      <c r="D32" s="822">
        <v>74.588660198038554</v>
      </c>
      <c r="E32" s="822">
        <v>74.802767642238905</v>
      </c>
      <c r="F32" s="822">
        <v>75.013296821710469</v>
      </c>
      <c r="G32" s="822">
        <v>75.22026560382983</v>
      </c>
      <c r="H32" s="822">
        <v>75.423694494568281</v>
      </c>
      <c r="I32" s="822">
        <v>75.623606470317043</v>
      </c>
      <c r="J32" s="822">
        <v>75.820026812660018</v>
      </c>
      <c r="K32" s="822">
        <v>76.012982946613647</v>
      </c>
      <c r="L32" s="822">
        <v>76.202504282789164</v>
      </c>
    </row>
    <row r="33" spans="1:12" ht="15">
      <c r="A33" s="317" t="s">
        <v>184</v>
      </c>
      <c r="B33" s="824">
        <v>74.965493555068292</v>
      </c>
      <c r="C33" s="824">
        <v>75.263146215233206</v>
      </c>
      <c r="D33" s="824">
        <v>75.514269188956632</v>
      </c>
      <c r="E33" s="824">
        <v>75.768127275264106</v>
      </c>
      <c r="F33" s="824">
        <v>75.981802339205387</v>
      </c>
      <c r="G33" s="824">
        <v>76.245790931471305</v>
      </c>
      <c r="H33" s="824">
        <v>76.482305985729354</v>
      </c>
      <c r="I33" s="824">
        <v>76.702443650684415</v>
      </c>
      <c r="J33" s="824">
        <v>76.91887975075818</v>
      </c>
      <c r="K33" s="824">
        <v>77.103316961533608</v>
      </c>
      <c r="L33" s="824">
        <v>77.309744126227613</v>
      </c>
    </row>
    <row r="34" spans="1:12">
      <c r="A34" s="287" t="s">
        <v>1307</v>
      </c>
      <c r="B34" s="318"/>
    </row>
    <row r="36" spans="1:12" ht="15">
      <c r="A36" s="1915" t="s">
        <v>7</v>
      </c>
      <c r="B36" s="1915"/>
      <c r="C36" s="1915"/>
      <c r="D36" s="1915"/>
      <c r="E36" s="1915"/>
      <c r="F36" s="1915"/>
      <c r="G36" s="1915"/>
      <c r="H36" s="1915"/>
      <c r="I36" s="1915"/>
      <c r="J36" s="1915"/>
      <c r="K36" s="1915"/>
      <c r="L36" s="1915"/>
    </row>
    <row r="37" spans="1:12" ht="19.5" customHeight="1">
      <c r="A37" s="1173" t="s">
        <v>590</v>
      </c>
      <c r="B37" s="757">
        <v>2010</v>
      </c>
      <c r="C37" s="757">
        <v>2011</v>
      </c>
      <c r="D37" s="757">
        <v>2012</v>
      </c>
      <c r="E37" s="757">
        <v>2013</v>
      </c>
      <c r="F37" s="757">
        <v>2014</v>
      </c>
      <c r="G37" s="757">
        <v>2015</v>
      </c>
      <c r="H37" s="757">
        <v>2016</v>
      </c>
      <c r="I37" s="757">
        <v>2017</v>
      </c>
      <c r="J37" s="757">
        <v>2018</v>
      </c>
      <c r="K37" s="757">
        <v>2019</v>
      </c>
      <c r="L37" s="757">
        <v>2020</v>
      </c>
    </row>
    <row r="38" spans="1:12" ht="14.25">
      <c r="A38" s="316" t="s">
        <v>10</v>
      </c>
      <c r="B38" s="822">
        <v>74.182570923722551</v>
      </c>
      <c r="C38" s="822">
        <v>74.443256498651522</v>
      </c>
      <c r="D38" s="822">
        <v>74.686795656622692</v>
      </c>
      <c r="E38" s="822">
        <v>74.913992031247659</v>
      </c>
      <c r="F38" s="822">
        <v>75.125660570404818</v>
      </c>
      <c r="G38" s="822">
        <v>75.322618290019719</v>
      </c>
      <c r="H38" s="822">
        <v>75.50567635758928</v>
      </c>
      <c r="I38" s="822">
        <v>75.675633431945627</v>
      </c>
      <c r="J38" s="822">
        <v>75.83327016866626</v>
      </c>
      <c r="K38" s="822">
        <v>75.979344789895578</v>
      </c>
      <c r="L38" s="822">
        <v>76.114589612044739</v>
      </c>
    </row>
    <row r="39" spans="1:12" ht="14.25">
      <c r="A39" s="316" t="s">
        <v>58</v>
      </c>
      <c r="B39" s="822">
        <v>72.685361701231542</v>
      </c>
      <c r="C39" s="822">
        <v>72.942508797811882</v>
      </c>
      <c r="D39" s="822">
        <v>73.18988747274237</v>
      </c>
      <c r="E39" s="822">
        <v>73.427677064797138</v>
      </c>
      <c r="F39" s="822">
        <v>73.656072177060423</v>
      </c>
      <c r="G39" s="822">
        <v>73.875280642214108</v>
      </c>
      <c r="H39" s="822">
        <v>74.085521577258589</v>
      </c>
      <c r="I39" s="822">
        <v>74.287023536778221</v>
      </c>
      <c r="J39" s="822">
        <v>74.480022771591692</v>
      </c>
      <c r="K39" s="822">
        <v>74.664761597546374</v>
      </c>
      <c r="L39" s="822">
        <v>74.841486877339293</v>
      </c>
    </row>
    <row r="40" spans="1:12" ht="14.25">
      <c r="A40" s="316" t="s">
        <v>12</v>
      </c>
      <c r="B40" s="822">
        <v>72.105636536605303</v>
      </c>
      <c r="C40" s="822">
        <v>72.445959863615215</v>
      </c>
      <c r="D40" s="822">
        <v>72.769981861558051</v>
      </c>
      <c r="E40" s="822">
        <v>73.078085452595857</v>
      </c>
      <c r="F40" s="822">
        <v>73.370693652742418</v>
      </c>
      <c r="G40" s="822">
        <v>73.648262603257336</v>
      </c>
      <c r="H40" s="822">
        <v>73.911275035494938</v>
      </c>
      <c r="I40" s="822">
        <v>74.160234209407122</v>
      </c>
      <c r="J40" s="822">
        <v>74.395658350591958</v>
      </c>
      <c r="K40" s="822">
        <v>74.618075597459125</v>
      </c>
      <c r="L40" s="822">
        <v>74.828019458780489</v>
      </c>
    </row>
    <row r="41" spans="1:12" ht="14.25">
      <c r="A41" s="316" t="s">
        <v>13</v>
      </c>
      <c r="B41" s="822">
        <v>74.219190859038363</v>
      </c>
      <c r="C41" s="822">
        <v>74.39345699732165</v>
      </c>
      <c r="D41" s="822">
        <v>74.560951349119037</v>
      </c>
      <c r="E41" s="822">
        <v>74.72184617018172</v>
      </c>
      <c r="F41" s="822">
        <v>74.876317561604395</v>
      </c>
      <c r="G41" s="822">
        <v>75.024544545161078</v>
      </c>
      <c r="H41" s="822">
        <v>75.166708203133282</v>
      </c>
      <c r="I41" s="822">
        <v>75.302990882490306</v>
      </c>
      <c r="J41" s="822">
        <v>75.433575462686989</v>
      </c>
      <c r="K41" s="822">
        <v>75.55864468583502</v>
      </c>
      <c r="L41" s="822">
        <v>75.67838054756632</v>
      </c>
    </row>
    <row r="42" spans="1:12" ht="14.25">
      <c r="A42" s="316" t="s">
        <v>14</v>
      </c>
      <c r="B42" s="822">
        <v>70.359530251699169</v>
      </c>
      <c r="C42" s="822">
        <v>70.79711904868465</v>
      </c>
      <c r="D42" s="822">
        <v>71.216121167252197</v>
      </c>
      <c r="E42" s="822">
        <v>71.616613621357345</v>
      </c>
      <c r="F42" s="822">
        <v>71.998763797641246</v>
      </c>
      <c r="G42" s="822">
        <v>72.362820166761821</v>
      </c>
      <c r="H42" s="822">
        <v>72.709102918242493</v>
      </c>
      <c r="I42" s="822">
        <v>73.03799469166033</v>
      </c>
      <c r="J42" s="822">
        <v>73.349931551094556</v>
      </c>
      <c r="K42" s="822">
        <v>73.645394323662373</v>
      </c>
      <c r="L42" s="822">
        <v>73.924900397634687</v>
      </c>
    </row>
    <row r="43" spans="1:12" ht="14.25">
      <c r="A43" s="316" t="s">
        <v>15</v>
      </c>
      <c r="B43" s="822">
        <v>70.040218880811011</v>
      </c>
      <c r="C43" s="822">
        <v>70.443370849629133</v>
      </c>
      <c r="D43" s="822">
        <v>70.832552729117467</v>
      </c>
      <c r="E43" s="822">
        <v>71.207716271129229</v>
      </c>
      <c r="F43" s="822">
        <v>71.568871172026874</v>
      </c>
      <c r="G43" s="822">
        <v>71.91608103667113</v>
      </c>
      <c r="H43" s="822">
        <v>72.249459141746897</v>
      </c>
      <c r="I43" s="822">
        <v>72.569164073815656</v>
      </c>
      <c r="J43" s="822">
        <v>72.875395311819958</v>
      </c>
      <c r="K43" s="822">
        <v>73.168388817197751</v>
      </c>
      <c r="L43" s="822">
        <v>73.448412687610045</v>
      </c>
    </row>
    <row r="44" spans="1:12" ht="14.25">
      <c r="A44" s="316" t="s">
        <v>22</v>
      </c>
      <c r="B44" s="822">
        <v>72.008860319197112</v>
      </c>
      <c r="C44" s="822">
        <v>72.214322884944664</v>
      </c>
      <c r="D44" s="822">
        <v>72.416129061645492</v>
      </c>
      <c r="E44" s="822">
        <v>72.614270564526421</v>
      </c>
      <c r="F44" s="822">
        <v>72.808743176757645</v>
      </c>
      <c r="G44" s="822">
        <v>72.999546617956156</v>
      </c>
      <c r="H44" s="822">
        <v>73.186684407252585</v>
      </c>
      <c r="I44" s="822">
        <v>73.370163721705694</v>
      </c>
      <c r="J44" s="822">
        <v>73.549995250833888</v>
      </c>
      <c r="K44" s="822">
        <v>73.726193048008298</v>
      </c>
      <c r="L44" s="822">
        <v>73.898774379425291</v>
      </c>
    </row>
    <row r="45" spans="1:12" ht="14.25">
      <c r="A45" s="817" t="s">
        <v>23</v>
      </c>
      <c r="B45" s="823">
        <v>69.123730111244186</v>
      </c>
      <c r="C45" s="823">
        <v>69.336657317628948</v>
      </c>
      <c r="D45" s="823">
        <v>69.549616959908619</v>
      </c>
      <c r="E45" s="823">
        <v>69.762599885463487</v>
      </c>
      <c r="F45" s="823">
        <v>69.975596875759905</v>
      </c>
      <c r="G45" s="823">
        <v>70.188598646937052</v>
      </c>
      <c r="H45" s="823">
        <v>70.401595850484895</v>
      </c>
      <c r="I45" s="823">
        <v>70.614579074014912</v>
      </c>
      <c r="J45" s="823">
        <v>70.827538842123914</v>
      </c>
      <c r="K45" s="823">
        <v>71.040465617350549</v>
      </c>
      <c r="L45" s="823">
        <v>71.253349801226591</v>
      </c>
    </row>
    <row r="46" spans="1:12" ht="14.25">
      <c r="A46" s="316" t="s">
        <v>24</v>
      </c>
      <c r="B46" s="822">
        <v>70.203567415022007</v>
      </c>
      <c r="C46" s="822">
        <v>70.422221387119265</v>
      </c>
      <c r="D46" s="822">
        <v>70.639357525499406</v>
      </c>
      <c r="E46" s="822">
        <v>70.854947346364526</v>
      </c>
      <c r="F46" s="822">
        <v>71.068963252883577</v>
      </c>
      <c r="G46" s="822">
        <v>71.281378549748268</v>
      </c>
      <c r="H46" s="822">
        <v>71.492167456558505</v>
      </c>
      <c r="I46" s="822">
        <v>71.701305120013515</v>
      </c>
      <c r="J46" s="822">
        <v>71.908767624893088</v>
      </c>
      <c r="K46" s="822">
        <v>72.114532003810851</v>
      </c>
      <c r="L46" s="822">
        <v>72.318576245730995</v>
      </c>
    </row>
    <row r="47" spans="1:12" ht="14.25">
      <c r="A47" s="316" t="s">
        <v>16</v>
      </c>
      <c r="B47" s="822">
        <v>72.22770008336542</v>
      </c>
      <c r="C47" s="822">
        <v>72.611622155069142</v>
      </c>
      <c r="D47" s="822">
        <v>72.974230863015805</v>
      </c>
      <c r="E47" s="822">
        <v>73.3159977828292</v>
      </c>
      <c r="F47" s="822">
        <v>73.637486394231217</v>
      </c>
      <c r="G47" s="822">
        <v>73.939336585026027</v>
      </c>
      <c r="H47" s="822">
        <v>74.222249822055403</v>
      </c>
      <c r="I47" s="822">
        <v>74.486975217543062</v>
      </c>
      <c r="J47" s="822">
        <v>74.734296658572134</v>
      </c>
      <c r="K47" s="822">
        <v>74.965021111089385</v>
      </c>
      <c r="L47" s="822">
        <v>75.179968159559024</v>
      </c>
    </row>
    <row r="48" spans="1:12" ht="14.25">
      <c r="A48" s="316" t="s">
        <v>17</v>
      </c>
      <c r="B48" s="822">
        <v>76.054871234041869</v>
      </c>
      <c r="C48" s="822">
        <v>76.186266845485989</v>
      </c>
      <c r="D48" s="822">
        <v>76.307503477876281</v>
      </c>
      <c r="E48" s="822">
        <v>76.419192472052316</v>
      </c>
      <c r="F48" s="822">
        <v>76.521941792243126</v>
      </c>
      <c r="G48" s="822">
        <v>76.616347972920281</v>
      </c>
      <c r="H48" s="822">
        <v>76.702990068520819</v>
      </c>
      <c r="I48" s="822">
        <v>76.78242524423176</v>
      </c>
      <c r="J48" s="822">
        <v>76.855185701801943</v>
      </c>
      <c r="K48" s="822">
        <v>76.921776682526612</v>
      </c>
      <c r="L48" s="822">
        <v>76.982675331100765</v>
      </c>
    </row>
    <row r="49" spans="1:12" ht="14.25">
      <c r="A49" s="316" t="s">
        <v>25</v>
      </c>
      <c r="B49" s="822">
        <v>68.630181894921122</v>
      </c>
      <c r="C49" s="822">
        <v>68.875134627581033</v>
      </c>
      <c r="D49" s="822">
        <v>69.11938205525756</v>
      </c>
      <c r="E49" s="822">
        <v>69.362888508344028</v>
      </c>
      <c r="F49" s="822">
        <v>69.605618668476424</v>
      </c>
      <c r="G49" s="822">
        <v>69.847537590572998</v>
      </c>
      <c r="H49" s="822">
        <v>70.08861072451873</v>
      </c>
      <c r="I49" s="822">
        <v>70.328803936460758</v>
      </c>
      <c r="J49" s="822">
        <v>70.56808352967829</v>
      </c>
      <c r="K49" s="822">
        <v>70.806416264995278</v>
      </c>
      <c r="L49" s="822">
        <v>71.043769380699274</v>
      </c>
    </row>
    <row r="50" spans="1:12" ht="14.25">
      <c r="A50" s="316" t="s">
        <v>26</v>
      </c>
      <c r="B50" s="822">
        <v>71.553432252212986</v>
      </c>
      <c r="C50" s="822">
        <v>71.704175699637915</v>
      </c>
      <c r="D50" s="822">
        <v>71.854939973687138</v>
      </c>
      <c r="E50" s="822">
        <v>72.005722241991634</v>
      </c>
      <c r="F50" s="822">
        <v>72.156519658753467</v>
      </c>
      <c r="G50" s="822">
        <v>72.307329365023534</v>
      </c>
      <c r="H50" s="822">
        <v>72.458148488985501</v>
      </c>
      <c r="I50" s="822">
        <v>72.608974146243568</v>
      </c>
      <c r="J50" s="822">
        <v>72.759803440116713</v>
      </c>
      <c r="K50" s="822">
        <v>72.910633461935404</v>
      </c>
      <c r="L50" s="822">
        <v>73.061461291345793</v>
      </c>
    </row>
    <row r="51" spans="1:12" ht="14.25">
      <c r="A51" s="316" t="s">
        <v>29</v>
      </c>
      <c r="B51" s="822">
        <v>72.304839009098842</v>
      </c>
      <c r="C51" s="822">
        <v>72.522579212425782</v>
      </c>
      <c r="D51" s="822">
        <v>72.734978032236441</v>
      </c>
      <c r="E51" s="822">
        <v>72.942081890625332</v>
      </c>
      <c r="F51" s="822">
        <v>73.143942301306268</v>
      </c>
      <c r="G51" s="822">
        <v>73.340615514241961</v>
      </c>
      <c r="H51" s="822">
        <v>73.532162164509387</v>
      </c>
      <c r="I51" s="822">
        <v>73.71864692674022</v>
      </c>
      <c r="J51" s="822">
        <v>73.900138176335972</v>
      </c>
      <c r="K51" s="822">
        <v>74.076707658538126</v>
      </c>
      <c r="L51" s="822">
        <v>74.248430166294682</v>
      </c>
    </row>
    <row r="52" spans="1:12" ht="14.25">
      <c r="A52" s="316" t="s">
        <v>30</v>
      </c>
      <c r="B52" s="822">
        <v>72.304839009098842</v>
      </c>
      <c r="C52" s="822">
        <v>72.522579212425782</v>
      </c>
      <c r="D52" s="822">
        <v>72.734978032236441</v>
      </c>
      <c r="E52" s="822">
        <v>72.942081890625332</v>
      </c>
      <c r="F52" s="822">
        <v>73.143942301306268</v>
      </c>
      <c r="G52" s="822">
        <v>73.340615514241961</v>
      </c>
      <c r="H52" s="822">
        <v>73.532162164509387</v>
      </c>
      <c r="I52" s="822">
        <v>73.71864692674022</v>
      </c>
      <c r="J52" s="822">
        <v>73.900138176335972</v>
      </c>
      <c r="K52" s="822">
        <v>74.076707658538126</v>
      </c>
      <c r="L52" s="822">
        <v>74.248430166294682</v>
      </c>
    </row>
    <row r="53" spans="1:12" ht="14.25">
      <c r="A53" s="316" t="s">
        <v>31</v>
      </c>
      <c r="B53" s="822">
        <v>72.304839009098842</v>
      </c>
      <c r="C53" s="822">
        <v>72.522579212425782</v>
      </c>
      <c r="D53" s="822">
        <v>72.734978032236441</v>
      </c>
      <c r="E53" s="822">
        <v>72.942081890625332</v>
      </c>
      <c r="F53" s="822">
        <v>73.143942301306268</v>
      </c>
      <c r="G53" s="822">
        <v>73.340615514241961</v>
      </c>
      <c r="H53" s="822">
        <v>73.532162164509387</v>
      </c>
      <c r="I53" s="822">
        <v>73.71864692674022</v>
      </c>
      <c r="J53" s="822">
        <v>73.900138176335972</v>
      </c>
      <c r="K53" s="822">
        <v>74.076707658538126</v>
      </c>
      <c r="L53" s="822">
        <v>74.248430166294682</v>
      </c>
    </row>
    <row r="54" spans="1:12" ht="14.25">
      <c r="A54" s="316" t="s">
        <v>18</v>
      </c>
      <c r="B54" s="822">
        <v>73.774022074310651</v>
      </c>
      <c r="C54" s="822">
        <v>74.028582001850495</v>
      </c>
      <c r="D54" s="822">
        <v>74.26895885511054</v>
      </c>
      <c r="E54" s="822">
        <v>74.495710230716597</v>
      </c>
      <c r="F54" s="822">
        <v>74.709401642618232</v>
      </c>
      <c r="G54" s="822">
        <v>74.910601744578756</v>
      </c>
      <c r="H54" s="822">
        <v>75.099878117759914</v>
      </c>
      <c r="I54" s="822">
        <v>75.277793600707199</v>
      </c>
      <c r="J54" s="822">
        <v>75.444903132924921</v>
      </c>
      <c r="K54" s="822">
        <v>75.601751078872994</v>
      </c>
      <c r="L54" s="822">
        <v>75.748868996397718</v>
      </c>
    </row>
    <row r="55" spans="1:12" ht="14.25">
      <c r="A55" s="316" t="s">
        <v>19</v>
      </c>
      <c r="B55" s="822">
        <v>72.475135882099082</v>
      </c>
      <c r="C55" s="822">
        <v>72.853490577445683</v>
      </c>
      <c r="D55" s="822">
        <v>73.209329843840692</v>
      </c>
      <c r="E55" s="822">
        <v>73.543346537693139</v>
      </c>
      <c r="F55" s="822">
        <v>73.85630771647233</v>
      </c>
      <c r="G55" s="822">
        <v>74.149038155733777</v>
      </c>
      <c r="H55" s="822">
        <v>74.422405142979684</v>
      </c>
      <c r="I55" s="822">
        <v>74.677304676386413</v>
      </c>
      <c r="J55" s="822">
        <v>74.914649136490283</v>
      </c>
      <c r="K55" s="822">
        <v>75.135356447829466</v>
      </c>
      <c r="L55" s="822">
        <v>75.340340705601534</v>
      </c>
    </row>
    <row r="56" spans="1:12" ht="14.25">
      <c r="A56" s="316" t="s">
        <v>32</v>
      </c>
      <c r="B56" s="822">
        <v>72.304839009098842</v>
      </c>
      <c r="C56" s="822">
        <v>72.522579212425782</v>
      </c>
      <c r="D56" s="822">
        <v>72.734978032236441</v>
      </c>
      <c r="E56" s="822">
        <v>72.942081890625332</v>
      </c>
      <c r="F56" s="822">
        <v>73.143942301306268</v>
      </c>
      <c r="G56" s="822">
        <v>73.340615514241961</v>
      </c>
      <c r="H56" s="822">
        <v>73.532162164509387</v>
      </c>
      <c r="I56" s="822">
        <v>73.71864692674022</v>
      </c>
      <c r="J56" s="822">
        <v>73.900138176335972</v>
      </c>
      <c r="K56" s="822">
        <v>74.076707658538126</v>
      </c>
      <c r="L56" s="822">
        <v>74.248430166294682</v>
      </c>
    </row>
    <row r="57" spans="1:12" ht="14.25">
      <c r="A57" s="316" t="s">
        <v>36</v>
      </c>
      <c r="B57" s="822">
        <v>72.22770008336542</v>
      </c>
      <c r="C57" s="822">
        <v>72.611622155069142</v>
      </c>
      <c r="D57" s="822">
        <v>72.974230863015805</v>
      </c>
      <c r="E57" s="822">
        <v>73.3159977828292</v>
      </c>
      <c r="F57" s="822">
        <v>73.637486394231217</v>
      </c>
      <c r="G57" s="822">
        <v>73.939336585026027</v>
      </c>
      <c r="H57" s="822">
        <v>74.222249822055403</v>
      </c>
      <c r="I57" s="822">
        <v>74.486975217543062</v>
      </c>
      <c r="J57" s="822">
        <v>74.734296658572134</v>
      </c>
      <c r="K57" s="822">
        <v>74.965021111089385</v>
      </c>
      <c r="L57" s="822">
        <v>75.179968159559024</v>
      </c>
    </row>
    <row r="58" spans="1:12" ht="14.25">
      <c r="A58" s="316" t="s">
        <v>33</v>
      </c>
      <c r="B58" s="822">
        <v>72.304839009098842</v>
      </c>
      <c r="C58" s="822">
        <v>72.522579212425782</v>
      </c>
      <c r="D58" s="822">
        <v>72.734978032236441</v>
      </c>
      <c r="E58" s="822">
        <v>72.942081890625332</v>
      </c>
      <c r="F58" s="822">
        <v>73.143942301306268</v>
      </c>
      <c r="G58" s="822">
        <v>73.340615514241961</v>
      </c>
      <c r="H58" s="822">
        <v>73.532162164509387</v>
      </c>
      <c r="I58" s="822">
        <v>73.71864692674022</v>
      </c>
      <c r="J58" s="822">
        <v>73.900138176335972</v>
      </c>
      <c r="K58" s="822">
        <v>74.076707658538126</v>
      </c>
      <c r="L58" s="822">
        <v>74.248430166294682</v>
      </c>
    </row>
    <row r="59" spans="1:12" ht="14.25">
      <c r="A59" s="316" t="s">
        <v>34</v>
      </c>
      <c r="B59" s="822">
        <v>72.304839009098842</v>
      </c>
      <c r="C59" s="822">
        <v>72.522579212425782</v>
      </c>
      <c r="D59" s="822">
        <v>72.734978032236441</v>
      </c>
      <c r="E59" s="822">
        <v>72.942081890625332</v>
      </c>
      <c r="F59" s="822">
        <v>73.143942301306268</v>
      </c>
      <c r="G59" s="822">
        <v>73.340615514241961</v>
      </c>
      <c r="H59" s="822">
        <v>73.532162164509387</v>
      </c>
      <c r="I59" s="822">
        <v>73.71864692674022</v>
      </c>
      <c r="J59" s="822">
        <v>73.900138176335972</v>
      </c>
      <c r="K59" s="822">
        <v>74.076707658538126</v>
      </c>
      <c r="L59" s="822">
        <v>74.248430166294682</v>
      </c>
    </row>
    <row r="60" spans="1:12" ht="14.25">
      <c r="A60" s="817" t="s">
        <v>20</v>
      </c>
      <c r="B60" s="823">
        <v>71.166297801522973</v>
      </c>
      <c r="C60" s="823">
        <v>71.359377002775503</v>
      </c>
      <c r="D60" s="823">
        <v>71.550929878391798</v>
      </c>
      <c r="E60" s="823">
        <v>71.740935056464508</v>
      </c>
      <c r="F60" s="823">
        <v>71.929372088612254</v>
      </c>
      <c r="G60" s="823">
        <v>72.116221453136788</v>
      </c>
      <c r="H60" s="823">
        <v>72.301464557073544</v>
      </c>
      <c r="I60" s="823">
        <v>72.485083737148031</v>
      </c>
      <c r="J60" s="823">
        <v>72.667062259652624</v>
      </c>
      <c r="K60" s="823">
        <v>72.847384319263895</v>
      </c>
      <c r="L60" s="823">
        <v>73.02603503681955</v>
      </c>
    </row>
    <row r="61" spans="1:12" ht="14.25">
      <c r="A61" s="316" t="s">
        <v>27</v>
      </c>
      <c r="B61" s="822">
        <v>74.829885291056783</v>
      </c>
      <c r="C61" s="822">
        <v>75.056397433014396</v>
      </c>
      <c r="D61" s="822">
        <v>75.265991844778938</v>
      </c>
      <c r="E61" s="822">
        <v>75.459734942474071</v>
      </c>
      <c r="F61" s="822">
        <v>75.638657486965528</v>
      </c>
      <c r="G61" s="822">
        <v>75.803750172574638</v>
      </c>
      <c r="H61" s="822">
        <v>75.955960456597438</v>
      </c>
      <c r="I61" s="822">
        <v>76.096190455164717</v>
      </c>
      <c r="J61" s="822">
        <v>76.22529574333295</v>
      </c>
      <c r="K61" s="822">
        <v>76.344084911305188</v>
      </c>
      <c r="L61" s="822">
        <v>76.453319743464036</v>
      </c>
    </row>
    <row r="62" spans="1:12" ht="14.25">
      <c r="A62" s="316" t="s">
        <v>37</v>
      </c>
      <c r="B62" s="822">
        <v>72.304839009098842</v>
      </c>
      <c r="C62" s="822">
        <v>72.522579212425782</v>
      </c>
      <c r="D62" s="822">
        <v>72.734978032236441</v>
      </c>
      <c r="E62" s="822">
        <v>72.942081890625332</v>
      </c>
      <c r="F62" s="822">
        <v>73.143942301306268</v>
      </c>
      <c r="G62" s="822">
        <v>73.340615514241961</v>
      </c>
      <c r="H62" s="822">
        <v>73.532162164509387</v>
      </c>
      <c r="I62" s="822">
        <v>73.71864692674022</v>
      </c>
      <c r="J62" s="822">
        <v>73.900138176335972</v>
      </c>
      <c r="K62" s="822">
        <v>74.076707658538126</v>
      </c>
      <c r="L62" s="822">
        <v>74.248430166294682</v>
      </c>
    </row>
    <row r="63" spans="1:12" ht="15">
      <c r="A63" s="317" t="s">
        <v>184</v>
      </c>
      <c r="B63" s="824">
        <v>72.154200178368896</v>
      </c>
      <c r="C63" s="824">
        <v>72.446698299398932</v>
      </c>
      <c r="D63" s="824">
        <v>72.702766997375008</v>
      </c>
      <c r="E63" s="824">
        <v>72.94834110156286</v>
      </c>
      <c r="F63" s="824">
        <v>73.170561678780089</v>
      </c>
      <c r="G63" s="824">
        <v>73.430808089941664</v>
      </c>
      <c r="H63" s="824">
        <v>73.662523933809524</v>
      </c>
      <c r="I63" s="824">
        <v>73.88536333123966</v>
      </c>
      <c r="J63" s="824">
        <v>74.098404055832148</v>
      </c>
      <c r="K63" s="824">
        <v>74.267117308743579</v>
      </c>
      <c r="L63" s="824">
        <v>74.470961859178587</v>
      </c>
    </row>
    <row r="64" spans="1:12" ht="15">
      <c r="A64" s="287" t="s">
        <v>1307</v>
      </c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</row>
    <row r="65" spans="1:12" ht="15">
      <c r="A65" s="287"/>
      <c r="B65" s="1261"/>
      <c r="C65" s="1261"/>
      <c r="D65" s="1261"/>
      <c r="E65" s="1261"/>
      <c r="F65" s="1261"/>
      <c r="G65" s="1261"/>
      <c r="H65" s="1261"/>
      <c r="I65" s="1261"/>
      <c r="J65" s="1261"/>
      <c r="K65" s="1261"/>
      <c r="L65" s="1261"/>
    </row>
    <row r="66" spans="1:12" ht="15">
      <c r="A66" s="1915" t="s">
        <v>8</v>
      </c>
      <c r="B66" s="1915"/>
      <c r="C66" s="1915"/>
      <c r="D66" s="1915"/>
      <c r="E66" s="1915"/>
      <c r="F66" s="1915"/>
      <c r="G66" s="1915"/>
      <c r="H66" s="1915"/>
      <c r="I66" s="1915"/>
      <c r="J66" s="1915"/>
      <c r="K66" s="1915"/>
      <c r="L66" s="1915"/>
    </row>
    <row r="67" spans="1:12" ht="16.5" customHeight="1">
      <c r="A67" s="1173" t="s">
        <v>590</v>
      </c>
      <c r="B67" s="757">
        <v>2010</v>
      </c>
      <c r="C67" s="757">
        <v>2011</v>
      </c>
      <c r="D67" s="757">
        <v>2012</v>
      </c>
      <c r="E67" s="757">
        <v>2013</v>
      </c>
      <c r="F67" s="757">
        <v>2014</v>
      </c>
      <c r="G67" s="757">
        <v>2015</v>
      </c>
      <c r="H67" s="757">
        <v>2016</v>
      </c>
      <c r="I67" s="757">
        <v>2017</v>
      </c>
      <c r="J67" s="757">
        <v>2018</v>
      </c>
      <c r="K67" s="757">
        <v>2019</v>
      </c>
      <c r="L67" s="757">
        <v>2020</v>
      </c>
    </row>
    <row r="68" spans="1:12" ht="14.25">
      <c r="A68" s="316" t="s">
        <v>10</v>
      </c>
      <c r="B68" s="822">
        <v>80.152089800709902</v>
      </c>
      <c r="C68" s="822">
        <v>80.373081049410942</v>
      </c>
      <c r="D68" s="822">
        <v>80.581447093029482</v>
      </c>
      <c r="E68" s="822">
        <v>80.777708795109021</v>
      </c>
      <c r="F68" s="822">
        <v>80.962391569378795</v>
      </c>
      <c r="G68" s="822">
        <v>81.136021198231646</v>
      </c>
      <c r="H68" s="822">
        <v>81.299120174609413</v>
      </c>
      <c r="I68" s="822">
        <v>81.452204543132808</v>
      </c>
      <c r="J68" s="822">
        <v>81.595781211046273</v>
      </c>
      <c r="K68" s="822">
        <v>81.730345695940059</v>
      </c>
      <c r="L68" s="822">
        <v>81.856380275017543</v>
      </c>
    </row>
    <row r="69" spans="1:12" ht="14.25">
      <c r="A69" s="316" t="s">
        <v>58</v>
      </c>
      <c r="B69" s="822">
        <v>76.565732612804808</v>
      </c>
      <c r="C69" s="822">
        <v>76.864786745589498</v>
      </c>
      <c r="D69" s="822">
        <v>77.156522535187406</v>
      </c>
      <c r="E69" s="822">
        <v>77.440881316005516</v>
      </c>
      <c r="F69" s="822">
        <v>77.717822979759475</v>
      </c>
      <c r="G69" s="822">
        <v>77.987325314563094</v>
      </c>
      <c r="H69" s="822">
        <v>78.249383274895635</v>
      </c>
      <c r="I69" s="822">
        <v>78.504008192218876</v>
      </c>
      <c r="J69" s="822">
        <v>78.751226936073806</v>
      </c>
      <c r="K69" s="822">
        <v>78.991081035382081</v>
      </c>
      <c r="L69" s="822">
        <v>79.223625769446073</v>
      </c>
    </row>
    <row r="70" spans="1:12" ht="14.25">
      <c r="A70" s="316" t="s">
        <v>12</v>
      </c>
      <c r="B70" s="822">
        <v>79.045399025114278</v>
      </c>
      <c r="C70" s="822">
        <v>79.272094578388291</v>
      </c>
      <c r="D70" s="822">
        <v>79.490178294946688</v>
      </c>
      <c r="E70" s="822">
        <v>79.699828199906904</v>
      </c>
      <c r="F70" s="822">
        <v>79.901232757600056</v>
      </c>
      <c r="G70" s="822">
        <v>80.094589288773079</v>
      </c>
      <c r="H70" s="822">
        <v>80.280102471729776</v>
      </c>
      <c r="I70" s="822">
        <v>80.457982931907807</v>
      </c>
      <c r="J70" s="822">
        <v>80.628445922843724</v>
      </c>
      <c r="K70" s="822">
        <v>80.791710100094477</v>
      </c>
      <c r="L70" s="822">
        <v>80.947996388453305</v>
      </c>
    </row>
    <row r="71" spans="1:12" ht="14.25">
      <c r="A71" s="316" t="s">
        <v>13</v>
      </c>
      <c r="B71" s="822">
        <v>77.034436362752302</v>
      </c>
      <c r="C71" s="822">
        <v>77.297676209774608</v>
      </c>
      <c r="D71" s="822">
        <v>77.555276444036309</v>
      </c>
      <c r="E71" s="822">
        <v>77.807175089962385</v>
      </c>
      <c r="F71" s="822">
        <v>78.053322015473384</v>
      </c>
      <c r="G71" s="822">
        <v>78.293678767995445</v>
      </c>
      <c r="H71" s="822">
        <v>78.528218355885414</v>
      </c>
      <c r="I71" s="822">
        <v>78.756924978470664</v>
      </c>
      <c r="J71" s="822">
        <v>78.979793708421866</v>
      </c>
      <c r="K71" s="822">
        <v>79.196830130597561</v>
      </c>
      <c r="L71" s="822">
        <v>79.408049941828168</v>
      </c>
    </row>
    <row r="72" spans="1:12" ht="14.25">
      <c r="A72" s="316" t="s">
        <v>14</v>
      </c>
      <c r="B72" s="822">
        <v>76.711347241029884</v>
      </c>
      <c r="C72" s="822">
        <v>77.11564215823239</v>
      </c>
      <c r="D72" s="822">
        <v>77.503279258659688</v>
      </c>
      <c r="E72" s="822">
        <v>77.874263950765993</v>
      </c>
      <c r="F72" s="822">
        <v>78.228682177881993</v>
      </c>
      <c r="G72" s="822">
        <v>78.566693991220816</v>
      </c>
      <c r="H72" s="822">
        <v>78.888526788767109</v>
      </c>
      <c r="I72" s="822">
        <v>79.194468347837116</v>
      </c>
      <c r="J72" s="822">
        <v>79.48485977367352</v>
      </c>
      <c r="K72" s="822">
        <v>79.760088478161308</v>
      </c>
      <c r="L72" s="822">
        <v>80.020581292048391</v>
      </c>
    </row>
    <row r="73" spans="1:12" ht="14.25">
      <c r="A73" s="316" t="s">
        <v>15</v>
      </c>
      <c r="B73" s="822">
        <v>76.123539452377102</v>
      </c>
      <c r="C73" s="822">
        <v>76.508479197964519</v>
      </c>
      <c r="D73" s="822">
        <v>76.880283771134458</v>
      </c>
      <c r="E73" s="822">
        <v>77.23892574667596</v>
      </c>
      <c r="F73" s="822">
        <v>77.584425192878754</v>
      </c>
      <c r="G73" s="822">
        <v>77.91684679093035</v>
      </c>
      <c r="H73" s="822">
        <v>78.236296764507742</v>
      </c>
      <c r="I73" s="822">
        <v>78.542919666339472</v>
      </c>
      <c r="J73" s="822">
        <v>78.836895067964051</v>
      </c>
      <c r="K73" s="822">
        <v>79.118434197392617</v>
      </c>
      <c r="L73" s="822">
        <v>79.387776566998838</v>
      </c>
    </row>
    <row r="74" spans="1:12" ht="14.25">
      <c r="A74" s="316" t="s">
        <v>22</v>
      </c>
      <c r="B74" s="822">
        <v>77.613157135310502</v>
      </c>
      <c r="C74" s="822">
        <v>77.82725130159794</v>
      </c>
      <c r="D74" s="822">
        <v>78.037762383118647</v>
      </c>
      <c r="E74" s="822">
        <v>78.244650202215055</v>
      </c>
      <c r="F74" s="822">
        <v>78.447879968383177</v>
      </c>
      <c r="G74" s="822">
        <v>78.647422223517566</v>
      </c>
      <c r="H74" s="822">
        <v>78.843252768977322</v>
      </c>
      <c r="I74" s="822">
        <v>79.035352575560495</v>
      </c>
      <c r="J74" s="822">
        <v>79.223707677566793</v>
      </c>
      <c r="K74" s="822">
        <v>79.4083090521858</v>
      </c>
      <c r="L74" s="822">
        <v>79.589152485500307</v>
      </c>
    </row>
    <row r="75" spans="1:12" ht="14.25">
      <c r="A75" s="817" t="s">
        <v>23</v>
      </c>
      <c r="B75" s="823">
        <v>76.209990451038195</v>
      </c>
      <c r="C75" s="823">
        <v>76.494456055012918</v>
      </c>
      <c r="D75" s="823">
        <v>76.77322252609784</v>
      </c>
      <c r="E75" s="823">
        <v>77.046243516075378</v>
      </c>
      <c r="F75" s="823">
        <v>77.313483038185169</v>
      </c>
      <c r="G75" s="823">
        <v>77.57491520865112</v>
      </c>
      <c r="H75" s="823">
        <v>77.830523954527123</v>
      </c>
      <c r="I75" s="823">
        <v>78.080302691426127</v>
      </c>
      <c r="J75" s="823">
        <v>78.324253974750818</v>
      </c>
      <c r="K75" s="823">
        <v>78.562389128048935</v>
      </c>
      <c r="L75" s="823">
        <v>78.794727852080854</v>
      </c>
    </row>
    <row r="76" spans="1:12" ht="14.25">
      <c r="A76" s="316" t="s">
        <v>24</v>
      </c>
      <c r="B76" s="822">
        <v>76.91702390433305</v>
      </c>
      <c r="C76" s="822">
        <v>77.135113442900561</v>
      </c>
      <c r="D76" s="822">
        <v>77.350496616435635</v>
      </c>
      <c r="E76" s="822">
        <v>77.563134459354941</v>
      </c>
      <c r="F76" s="822">
        <v>77.772990950729763</v>
      </c>
      <c r="G76" s="822">
        <v>77.980033022194149</v>
      </c>
      <c r="H76" s="822">
        <v>78.184230557969897</v>
      </c>
      <c r="I76" s="822">
        <v>78.385556387208041</v>
      </c>
      <c r="J76" s="822">
        <v>78.583986268887799</v>
      </c>
      <c r="K76" s="822">
        <v>78.779498869543247</v>
      </c>
      <c r="L76" s="822">
        <v>78.972075734119798</v>
      </c>
    </row>
    <row r="77" spans="1:12" ht="14.25">
      <c r="A77" s="316" t="s">
        <v>16</v>
      </c>
      <c r="B77" s="822">
        <v>77.4744893579132</v>
      </c>
      <c r="C77" s="822">
        <v>77.818322891884819</v>
      </c>
      <c r="D77" s="822">
        <v>78.148522424542207</v>
      </c>
      <c r="E77" s="822">
        <v>78.465118046796732</v>
      </c>
      <c r="F77" s="822">
        <v>78.768198475154037</v>
      </c>
      <c r="G77" s="822">
        <v>79.057906267634763</v>
      </c>
      <c r="H77" s="822">
        <v>79.334432805347149</v>
      </c>
      <c r="I77" s="822">
        <v>79.598013144390379</v>
      </c>
      <c r="J77" s="822">
        <v>79.848920834492702</v>
      </c>
      <c r="K77" s="822">
        <v>80.087462790641936</v>
      </c>
      <c r="L77" s="822">
        <v>80.313974292619463</v>
      </c>
    </row>
    <row r="78" spans="1:12" ht="14.25">
      <c r="A78" s="316" t="s">
        <v>17</v>
      </c>
      <c r="B78" s="822">
        <v>79.367256680188973</v>
      </c>
      <c r="C78" s="822">
        <v>79.562385134540094</v>
      </c>
      <c r="D78" s="822">
        <v>79.750920420907676</v>
      </c>
      <c r="E78" s="822">
        <v>79.932981071691572</v>
      </c>
      <c r="F78" s="822">
        <v>80.108692176665514</v>
      </c>
      <c r="G78" s="822">
        <v>80.278184540180149</v>
      </c>
      <c r="H78" s="822">
        <v>80.441593873661034</v>
      </c>
      <c r="I78" s="822">
        <v>80.599060025928694</v>
      </c>
      <c r="J78" s="822">
        <v>80.750726253266976</v>
      </c>
      <c r="K78" s="822">
        <v>80.896738530612538</v>
      </c>
      <c r="L78" s="822">
        <v>81.03724490472645</v>
      </c>
    </row>
    <row r="79" spans="1:12" ht="14.25">
      <c r="A79" s="316" t="s">
        <v>25</v>
      </c>
      <c r="B79" s="822">
        <v>74.950485150231188</v>
      </c>
      <c r="C79" s="822">
        <v>75.222317765353154</v>
      </c>
      <c r="D79" s="822">
        <v>75.491754675937486</v>
      </c>
      <c r="E79" s="822">
        <v>75.758703923267404</v>
      </c>
      <c r="F79" s="822">
        <v>76.023076872358715</v>
      </c>
      <c r="G79" s="822">
        <v>76.284788352040934</v>
      </c>
      <c r="H79" s="822">
        <v>76.543756783076134</v>
      </c>
      <c r="I79" s="822">
        <v>76.799904293823744</v>
      </c>
      <c r="J79" s="822">
        <v>77.0531568230533</v>
      </c>
      <c r="K79" s="822">
        <v>77.303444209611158</v>
      </c>
      <c r="L79" s="822">
        <v>77.55070026874327</v>
      </c>
    </row>
    <row r="80" spans="1:12" ht="14.25">
      <c r="A80" s="316" t="s">
        <v>26</v>
      </c>
      <c r="B80" s="822">
        <v>77.768169783365195</v>
      </c>
      <c r="C80" s="822">
        <v>77.949554563113139</v>
      </c>
      <c r="D80" s="822">
        <v>78.128847846752961</v>
      </c>
      <c r="E80" s="822">
        <v>78.306040125614203</v>
      </c>
      <c r="F80" s="822">
        <v>78.481123072976899</v>
      </c>
      <c r="G80" s="822">
        <v>78.654089533799606</v>
      </c>
      <c r="H80" s="822">
        <v>78.824933512667997</v>
      </c>
      <c r="I80" s="822">
        <v>78.993650160054116</v>
      </c>
      <c r="J80" s="822">
        <v>79.160235756970579</v>
      </c>
      <c r="K80" s="822">
        <v>79.324687698112527</v>
      </c>
      <c r="L80" s="822">
        <v>79.487004473578068</v>
      </c>
    </row>
    <row r="81" spans="1:12" ht="14.25">
      <c r="A81" s="316" t="s">
        <v>29</v>
      </c>
      <c r="B81" s="822">
        <v>75.994467518689348</v>
      </c>
      <c r="C81" s="822">
        <v>76.219339649314335</v>
      </c>
      <c r="D81" s="822">
        <v>76.44234236384068</v>
      </c>
      <c r="E81" s="822">
        <v>76.663453393852464</v>
      </c>
      <c r="F81" s="822">
        <v>76.882651342114684</v>
      </c>
      <c r="G81" s="822">
        <v>77.099915693417699</v>
      </c>
      <c r="H81" s="822">
        <v>77.315226824627175</v>
      </c>
      <c r="I81" s="822">
        <v>77.528566013893879</v>
      </c>
      <c r="J81" s="822">
        <v>77.73991544898405</v>
      </c>
      <c r="K81" s="822">
        <v>77.949258234689168</v>
      </c>
      <c r="L81" s="822">
        <v>78.156578399283646</v>
      </c>
    </row>
    <row r="82" spans="1:12" ht="14.25">
      <c r="A82" s="316" t="s">
        <v>30</v>
      </c>
      <c r="B82" s="822">
        <v>75.994467518689348</v>
      </c>
      <c r="C82" s="822">
        <v>76.219339649314335</v>
      </c>
      <c r="D82" s="822">
        <v>76.44234236384068</v>
      </c>
      <c r="E82" s="822">
        <v>76.663453393852464</v>
      </c>
      <c r="F82" s="822">
        <v>76.882651342114684</v>
      </c>
      <c r="G82" s="822">
        <v>77.099915693417699</v>
      </c>
      <c r="H82" s="822">
        <v>77.315226824627175</v>
      </c>
      <c r="I82" s="822">
        <v>77.528566013893879</v>
      </c>
      <c r="J82" s="822">
        <v>77.73991544898405</v>
      </c>
      <c r="K82" s="822">
        <v>77.949258234689168</v>
      </c>
      <c r="L82" s="822">
        <v>78.156578399283646</v>
      </c>
    </row>
    <row r="83" spans="1:12" ht="14.25">
      <c r="A83" s="316" t="s">
        <v>31</v>
      </c>
      <c r="B83" s="822">
        <v>75.994467518689348</v>
      </c>
      <c r="C83" s="822">
        <v>76.219339649314335</v>
      </c>
      <c r="D83" s="822">
        <v>76.44234236384068</v>
      </c>
      <c r="E83" s="822">
        <v>76.663453393852464</v>
      </c>
      <c r="F83" s="822">
        <v>76.882651342114684</v>
      </c>
      <c r="G83" s="822">
        <v>77.099915693417699</v>
      </c>
      <c r="H83" s="822">
        <v>77.315226824627175</v>
      </c>
      <c r="I83" s="822">
        <v>77.528566013893879</v>
      </c>
      <c r="J83" s="822">
        <v>77.73991544898405</v>
      </c>
      <c r="K83" s="822">
        <v>77.949258234689168</v>
      </c>
      <c r="L83" s="822">
        <v>78.156578399283646</v>
      </c>
    </row>
    <row r="84" spans="1:12" ht="14.25">
      <c r="A84" s="316" t="s">
        <v>18</v>
      </c>
      <c r="B84" s="822">
        <v>78.993816208510538</v>
      </c>
      <c r="C84" s="822">
        <v>79.203051418584749</v>
      </c>
      <c r="D84" s="822">
        <v>79.40549379745795</v>
      </c>
      <c r="E84" s="822">
        <v>79.601251975274778</v>
      </c>
      <c r="F84" s="822">
        <v>79.790441895353112</v>
      </c>
      <c r="G84" s="822">
        <v>79.973185989957884</v>
      </c>
      <c r="H84" s="822">
        <v>80.149612383856265</v>
      </c>
      <c r="I84" s="822">
        <v>80.319854128720806</v>
      </c>
      <c r="J84" s="822">
        <v>80.484048470886663</v>
      </c>
      <c r="K84" s="822">
        <v>80.642336154431973</v>
      </c>
      <c r="L84" s="822">
        <v>80.794860761057166</v>
      </c>
    </row>
    <row r="85" spans="1:12" ht="14.25">
      <c r="A85" s="316" t="s">
        <v>19</v>
      </c>
      <c r="B85" s="822">
        <v>77.667586335953445</v>
      </c>
      <c r="C85" s="822">
        <v>78.000350340836519</v>
      </c>
      <c r="D85" s="822">
        <v>78.31986931356694</v>
      </c>
      <c r="E85" s="822">
        <v>78.626202416890095</v>
      </c>
      <c r="F85" s="822">
        <v>78.919457610994442</v>
      </c>
      <c r="G85" s="822">
        <v>79.199788126784938</v>
      </c>
      <c r="H85" s="822">
        <v>79.467388702301392</v>
      </c>
      <c r="I85" s="822">
        <v>79.722491647389248</v>
      </c>
      <c r="J85" s="822">
        <v>79.965362802785037</v>
      </c>
      <c r="K85" s="822">
        <v>80.196297458449976</v>
      </c>
      <c r="L85" s="822">
        <v>80.415616292558767</v>
      </c>
    </row>
    <row r="86" spans="1:12" ht="14.25">
      <c r="A86" s="316" t="s">
        <v>32</v>
      </c>
      <c r="B86" s="822">
        <v>75.994467518689348</v>
      </c>
      <c r="C86" s="822">
        <v>76.219339649314335</v>
      </c>
      <c r="D86" s="822">
        <v>76.44234236384068</v>
      </c>
      <c r="E86" s="822">
        <v>76.663453393852464</v>
      </c>
      <c r="F86" s="822">
        <v>76.882651342114684</v>
      </c>
      <c r="G86" s="822">
        <v>77.099915693417699</v>
      </c>
      <c r="H86" s="822">
        <v>77.315226824627175</v>
      </c>
      <c r="I86" s="822">
        <v>77.528566013893879</v>
      </c>
      <c r="J86" s="822">
        <v>77.73991544898405</v>
      </c>
      <c r="K86" s="822">
        <v>77.949258234689168</v>
      </c>
      <c r="L86" s="822">
        <v>78.156578399283646</v>
      </c>
    </row>
    <row r="87" spans="1:12" ht="14.25">
      <c r="A87" s="316" t="s">
        <v>36</v>
      </c>
      <c r="B87" s="822">
        <v>77.4744893579132</v>
      </c>
      <c r="C87" s="822">
        <v>77.818322891884819</v>
      </c>
      <c r="D87" s="822">
        <v>78.148522424542207</v>
      </c>
      <c r="E87" s="822">
        <v>78.465118046796732</v>
      </c>
      <c r="F87" s="822">
        <v>78.768198475154037</v>
      </c>
      <c r="G87" s="822">
        <v>79.057906267634763</v>
      </c>
      <c r="H87" s="822">
        <v>79.334432805347149</v>
      </c>
      <c r="I87" s="822">
        <v>79.598013144390379</v>
      </c>
      <c r="J87" s="822">
        <v>79.848920834492702</v>
      </c>
      <c r="K87" s="822">
        <v>80.087462790641936</v>
      </c>
      <c r="L87" s="822">
        <v>80.313974292619463</v>
      </c>
    </row>
    <row r="88" spans="1:12" ht="14.25">
      <c r="A88" s="316" t="s">
        <v>33</v>
      </c>
      <c r="B88" s="822">
        <v>75.994467518689348</v>
      </c>
      <c r="C88" s="822">
        <v>76.219339649314335</v>
      </c>
      <c r="D88" s="822">
        <v>76.44234236384068</v>
      </c>
      <c r="E88" s="822">
        <v>76.663453393852464</v>
      </c>
      <c r="F88" s="822">
        <v>76.882651342114684</v>
      </c>
      <c r="G88" s="822">
        <v>77.099915693417699</v>
      </c>
      <c r="H88" s="822">
        <v>77.315226824627175</v>
      </c>
      <c r="I88" s="822">
        <v>77.528566013893879</v>
      </c>
      <c r="J88" s="822">
        <v>77.73991544898405</v>
      </c>
      <c r="K88" s="822">
        <v>77.949258234689168</v>
      </c>
      <c r="L88" s="822">
        <v>78.156578399283646</v>
      </c>
    </row>
    <row r="89" spans="1:12" ht="14.25">
      <c r="A89" s="316" t="s">
        <v>34</v>
      </c>
      <c r="B89" s="822">
        <v>75.994467518689348</v>
      </c>
      <c r="C89" s="822">
        <v>76.219339649314335</v>
      </c>
      <c r="D89" s="822">
        <v>76.44234236384068</v>
      </c>
      <c r="E89" s="822">
        <v>76.663453393852464</v>
      </c>
      <c r="F89" s="822">
        <v>76.882651342114684</v>
      </c>
      <c r="G89" s="822">
        <v>77.099915693417699</v>
      </c>
      <c r="H89" s="822">
        <v>77.315226824627175</v>
      </c>
      <c r="I89" s="822">
        <v>77.528566013893879</v>
      </c>
      <c r="J89" s="822">
        <v>77.73991544898405</v>
      </c>
      <c r="K89" s="822">
        <v>77.949258234689168</v>
      </c>
      <c r="L89" s="822">
        <v>78.156578399283646</v>
      </c>
    </row>
    <row r="90" spans="1:12" ht="14.25">
      <c r="A90" s="817" t="s">
        <v>20</v>
      </c>
      <c r="B90" s="823">
        <v>77.238037659221604</v>
      </c>
      <c r="C90" s="823">
        <v>77.45768002830286</v>
      </c>
      <c r="D90" s="823">
        <v>77.674180380188005</v>
      </c>
      <c r="E90" s="823">
        <v>77.887479287049345</v>
      </c>
      <c r="F90" s="823">
        <v>78.09752215837905</v>
      </c>
      <c r="G90" s="823">
        <v>78.304259276531511</v>
      </c>
      <c r="H90" s="823">
        <v>78.507645814070329</v>
      </c>
      <c r="I90" s="823">
        <v>78.707641833224912</v>
      </c>
      <c r="J90" s="823">
        <v>78.904212267902778</v>
      </c>
      <c r="K90" s="823">
        <v>79.097326888827226</v>
      </c>
      <c r="L90" s="823">
        <v>79.286960252489308</v>
      </c>
    </row>
    <row r="91" spans="1:12" ht="14.25">
      <c r="A91" s="316" t="s">
        <v>27</v>
      </c>
      <c r="B91" s="822">
        <v>78.107198675799083</v>
      </c>
      <c r="C91" s="822">
        <v>78.347024331696431</v>
      </c>
      <c r="D91" s="822">
        <v>78.58006303877626</v>
      </c>
      <c r="E91" s="822">
        <v>78.80635190534538</v>
      </c>
      <c r="F91" s="822">
        <v>79.025940196821111</v>
      </c>
      <c r="G91" s="822">
        <v>79.238888511794542</v>
      </c>
      <c r="H91" s="822">
        <v>79.445267948855815</v>
      </c>
      <c r="I91" s="822">
        <v>79.645159271413775</v>
      </c>
      <c r="J91" s="822">
        <v>79.838652077107724</v>
      </c>
      <c r="K91" s="822">
        <v>80.025843977756338</v>
      </c>
      <c r="L91" s="822">
        <v>80.206839795120899</v>
      </c>
    </row>
    <row r="92" spans="1:12" ht="14.25">
      <c r="A92" s="316" t="s">
        <v>37</v>
      </c>
      <c r="B92" s="822">
        <v>75.994467518689348</v>
      </c>
      <c r="C92" s="822">
        <v>76.219339649314335</v>
      </c>
      <c r="D92" s="822">
        <v>76.44234236384068</v>
      </c>
      <c r="E92" s="822">
        <v>76.663453393852464</v>
      </c>
      <c r="F92" s="822">
        <v>76.882651342114684</v>
      </c>
      <c r="G92" s="822">
        <v>77.099915693417699</v>
      </c>
      <c r="H92" s="822">
        <v>77.315226824627175</v>
      </c>
      <c r="I92" s="822">
        <v>77.528566013893879</v>
      </c>
      <c r="J92" s="822">
        <v>77.73991544898405</v>
      </c>
      <c r="K92" s="822">
        <v>77.949258234689168</v>
      </c>
      <c r="L92" s="822">
        <v>78.156578399283646</v>
      </c>
    </row>
    <row r="93" spans="1:12" ht="15">
      <c r="A93" s="317" t="s">
        <v>184</v>
      </c>
      <c r="B93" s="824">
        <v>77.776786931767688</v>
      </c>
      <c r="C93" s="824">
        <v>78.079594131067466</v>
      </c>
      <c r="D93" s="824">
        <v>78.325771380538271</v>
      </c>
      <c r="E93" s="824">
        <v>78.587913448965367</v>
      </c>
      <c r="F93" s="824">
        <v>78.793042999630671</v>
      </c>
      <c r="G93" s="824">
        <v>79.060773773000946</v>
      </c>
      <c r="H93" s="824">
        <v>79.302088037649185</v>
      </c>
      <c r="I93" s="824">
        <v>79.519523970129171</v>
      </c>
      <c r="J93" s="824">
        <v>79.739355445684197</v>
      </c>
      <c r="K93" s="824">
        <v>79.939516614323651</v>
      </c>
      <c r="L93" s="824">
        <v>80.14852639327664</v>
      </c>
    </row>
    <row r="94" spans="1:12" ht="15">
      <c r="A94" s="287" t="s">
        <v>1307</v>
      </c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</row>
  </sheetData>
  <mergeCells count="5">
    <mergeCell ref="A3:L3"/>
    <mergeCell ref="A6:L6"/>
    <mergeCell ref="A36:L36"/>
    <mergeCell ref="A66:L66"/>
    <mergeCell ref="A4:L4"/>
  </mergeCells>
  <hyperlinks>
    <hyperlink ref="N7" location="ÍNDICE!A17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zoomScale="90" zoomScaleNormal="90" workbookViewId="0">
      <selection activeCell="I7" sqref="I7"/>
    </sheetView>
  </sheetViews>
  <sheetFormatPr baseColWidth="10" defaultRowHeight="14.25"/>
  <cols>
    <col min="1" max="1" width="44.28515625" style="846" customWidth="1"/>
    <col min="2" max="3" width="23.85546875" style="846" customWidth="1"/>
    <col min="4" max="7" width="13.140625" style="846" customWidth="1"/>
    <col min="8" max="223" width="11.42578125" style="846"/>
    <col min="224" max="224" width="12.7109375" style="846" customWidth="1"/>
    <col min="225" max="225" width="16.28515625" style="846" customWidth="1"/>
    <col min="226" max="226" width="13.140625" style="846" customWidth="1"/>
    <col min="227" max="227" width="12.42578125" style="846" customWidth="1"/>
    <col min="228" max="228" width="13.7109375" style="846" customWidth="1"/>
    <col min="229" max="229" width="11.85546875" style="846" customWidth="1"/>
    <col min="230" max="230" width="13.140625" style="846" customWidth="1"/>
    <col min="231" max="231" width="12.5703125" style="846" customWidth="1"/>
    <col min="232" max="232" width="13.85546875" style="846" customWidth="1"/>
    <col min="233" max="233" width="11.7109375" style="846" customWidth="1"/>
    <col min="234" max="239" width="11.42578125" style="846"/>
    <col min="240" max="240" width="22.140625" style="846" customWidth="1"/>
    <col min="241" max="242" width="12" style="846" customWidth="1"/>
    <col min="243" max="243" width="15.28515625" style="846" customWidth="1"/>
    <col min="244" max="244" width="15.42578125" style="846" customWidth="1"/>
    <col min="245" max="246" width="13.7109375" style="846" customWidth="1"/>
    <col min="247" max="248" width="7.5703125" style="846" bestFit="1" customWidth="1"/>
    <col min="249" max="251" width="8.5703125" style="846" bestFit="1" customWidth="1"/>
    <col min="252" max="252" width="9.140625" style="846" bestFit="1" customWidth="1"/>
    <col min="253" max="253" width="9.28515625" style="846" bestFit="1" customWidth="1"/>
    <col min="254" max="254" width="11.42578125" style="846" customWidth="1"/>
    <col min="255" max="16384" width="11.42578125" style="846"/>
  </cols>
  <sheetData>
    <row r="1" spans="1:9" ht="6" customHeight="1"/>
    <row r="2" spans="1:9">
      <c r="A2" s="378" t="s">
        <v>1</v>
      </c>
    </row>
    <row r="3" spans="1:9" ht="15">
      <c r="A3" s="1918" t="s">
        <v>1750</v>
      </c>
      <c r="B3" s="1918"/>
      <c r="C3" s="1918"/>
      <c r="D3" s="1918"/>
      <c r="E3" s="1918"/>
      <c r="F3" s="1918"/>
      <c r="G3" s="1918"/>
    </row>
    <row r="4" spans="1:9" ht="15">
      <c r="A4" s="1918" t="s">
        <v>2498</v>
      </c>
      <c r="B4" s="1918"/>
      <c r="C4" s="1918"/>
      <c r="D4" s="1918"/>
      <c r="E4" s="1918"/>
      <c r="F4" s="1918"/>
      <c r="G4" s="1918"/>
    </row>
    <row r="5" spans="1:9">
      <c r="A5" s="1919" t="s">
        <v>453</v>
      </c>
      <c r="B5" s="1919"/>
      <c r="C5" s="1919"/>
      <c r="D5" s="1919"/>
      <c r="E5" s="1919"/>
      <c r="F5" s="1919"/>
      <c r="G5" s="1919"/>
    </row>
    <row r="7" spans="1:9" s="1267" customFormat="1" ht="29.25" customHeight="1">
      <c r="A7" s="1920" t="s">
        <v>6</v>
      </c>
      <c r="B7" s="1921" t="s">
        <v>1751</v>
      </c>
      <c r="C7" s="1921" t="s">
        <v>1752</v>
      </c>
      <c r="D7" s="1920" t="s">
        <v>1753</v>
      </c>
      <c r="E7" s="1920"/>
      <c r="F7" s="1920"/>
      <c r="G7" s="1920"/>
      <c r="I7" s="1113" t="s">
        <v>675</v>
      </c>
    </row>
    <row r="8" spans="1:9" s="1270" customFormat="1" ht="18.75" customHeight="1">
      <c r="A8" s="1920"/>
      <c r="B8" s="1921"/>
      <c r="C8" s="1921"/>
      <c r="D8" s="1269" t="s">
        <v>7</v>
      </c>
      <c r="E8" s="1269" t="s">
        <v>0</v>
      </c>
      <c r="F8" s="1269" t="s">
        <v>8</v>
      </c>
      <c r="G8" s="1269" t="s">
        <v>0</v>
      </c>
    </row>
    <row r="9" spans="1:9">
      <c r="A9" s="847">
        <v>2000</v>
      </c>
      <c r="B9" s="848">
        <v>23.632913341967775</v>
      </c>
      <c r="C9" s="301">
        <v>296149</v>
      </c>
      <c r="D9" s="301">
        <v>149626</v>
      </c>
      <c r="E9" s="849">
        <v>50.523891689656217</v>
      </c>
      <c r="F9" s="301">
        <v>146523</v>
      </c>
      <c r="G9" s="849">
        <v>49.476108310343783</v>
      </c>
      <c r="H9" s="1271"/>
    </row>
    <row r="10" spans="1:9">
      <c r="A10" s="847">
        <v>2001</v>
      </c>
      <c r="B10" s="848">
        <v>21.707435707807004</v>
      </c>
      <c r="C10" s="301">
        <v>278170</v>
      </c>
      <c r="D10" s="301">
        <v>141058</v>
      </c>
      <c r="E10" s="849">
        <v>50.709278498759744</v>
      </c>
      <c r="F10" s="301">
        <v>137112</v>
      </c>
      <c r="G10" s="849">
        <v>49.290721501240249</v>
      </c>
      <c r="H10" s="1271"/>
    </row>
    <row r="11" spans="1:9">
      <c r="A11" s="847">
        <v>2002</v>
      </c>
      <c r="B11" s="848">
        <v>21.025656417862049</v>
      </c>
      <c r="C11" s="301">
        <v>275300</v>
      </c>
      <c r="D11" s="301">
        <v>140131</v>
      </c>
      <c r="E11" s="849">
        <v>50.901198692335633</v>
      </c>
      <c r="F11" s="301">
        <v>135169</v>
      </c>
      <c r="G11" s="849">
        <v>49.098801307664367</v>
      </c>
      <c r="H11" s="1271"/>
    </row>
    <row r="12" spans="1:9">
      <c r="A12" s="847">
        <v>2003</v>
      </c>
      <c r="B12" s="848">
        <v>19.670597597896329</v>
      </c>
      <c r="C12" s="301">
        <v>262004</v>
      </c>
      <c r="D12" s="301">
        <v>133175</v>
      </c>
      <c r="E12" s="849">
        <v>50.829376650738155</v>
      </c>
      <c r="F12" s="301">
        <v>128829</v>
      </c>
      <c r="G12" s="849">
        <v>49.170623349261845</v>
      </c>
      <c r="H12" s="1271"/>
    </row>
    <row r="13" spans="1:9">
      <c r="A13" s="847">
        <v>2004</v>
      </c>
      <c r="B13" s="848">
        <v>18.769506064658952</v>
      </c>
      <c r="C13" s="301">
        <v>254362</v>
      </c>
      <c r="D13" s="301">
        <v>128854</v>
      </c>
      <c r="E13" s="849">
        <v>50.657724031105275</v>
      </c>
      <c r="F13" s="301">
        <v>125508</v>
      </c>
      <c r="G13" s="849">
        <v>49.342275968894725</v>
      </c>
      <c r="H13" s="1271"/>
    </row>
    <row r="14" spans="1:9">
      <c r="A14" s="847">
        <v>2005</v>
      </c>
      <c r="B14" s="848">
        <v>18.418448343476566</v>
      </c>
      <c r="C14" s="301">
        <v>252725</v>
      </c>
      <c r="D14" s="301">
        <v>127444</v>
      </c>
      <c r="E14" s="849">
        <v>50.427935503017117</v>
      </c>
      <c r="F14" s="301">
        <v>125281</v>
      </c>
      <c r="G14" s="849">
        <v>49.57206449698289</v>
      </c>
      <c r="H14" s="1271"/>
    </row>
    <row r="15" spans="1:9">
      <c r="A15" s="847">
        <v>2006</v>
      </c>
      <c r="B15" s="848">
        <v>19.949793069707802</v>
      </c>
      <c r="C15" s="301">
        <v>278591</v>
      </c>
      <c r="D15" s="301">
        <v>142612</v>
      </c>
      <c r="E15" s="849">
        <v>51.190454824455919</v>
      </c>
      <c r="F15" s="301">
        <v>135979</v>
      </c>
      <c r="G15" s="849">
        <v>48.809545175544081</v>
      </c>
      <c r="H15" s="1271"/>
    </row>
    <row r="16" spans="1:9">
      <c r="A16" s="847">
        <v>2007</v>
      </c>
      <c r="B16" s="848">
        <v>19.977795258551858</v>
      </c>
      <c r="C16" s="301">
        <v>283984</v>
      </c>
      <c r="D16" s="301">
        <v>145077</v>
      </c>
      <c r="E16" s="849">
        <v>51.086328807256741</v>
      </c>
      <c r="F16" s="301">
        <v>138907</v>
      </c>
      <c r="G16" s="849">
        <v>48.913671192743251</v>
      </c>
      <c r="H16" s="1271"/>
    </row>
    <row r="17" spans="1:10">
      <c r="A17" s="847">
        <v>2008</v>
      </c>
      <c r="B17" s="848">
        <v>20.11037056132777</v>
      </c>
      <c r="C17" s="301">
        <v>291055</v>
      </c>
      <c r="D17" s="301">
        <v>147753</v>
      </c>
      <c r="E17" s="849">
        <v>50.76463211420522</v>
      </c>
      <c r="F17" s="301">
        <v>143302</v>
      </c>
      <c r="G17" s="849">
        <v>49.23536788579478</v>
      </c>
      <c r="H17" s="1271"/>
    </row>
    <row r="18" spans="1:10">
      <c r="A18" s="847">
        <v>2009</v>
      </c>
      <c r="B18" s="848">
        <v>20.242057656994564</v>
      </c>
      <c r="C18" s="301">
        <v>298337</v>
      </c>
      <c r="D18" s="301">
        <v>152598</v>
      </c>
      <c r="E18" s="849">
        <v>51.149538944214093</v>
      </c>
      <c r="F18" s="301">
        <v>145739</v>
      </c>
      <c r="G18" s="849">
        <v>48.850461055785907</v>
      </c>
      <c r="H18" s="1271"/>
    </row>
    <row r="19" spans="1:10">
      <c r="A19" s="847">
        <v>2010</v>
      </c>
      <c r="B19" s="848">
        <v>19.475790002656499</v>
      </c>
      <c r="C19" s="301">
        <v>292375</v>
      </c>
      <c r="D19" s="301">
        <v>149245</v>
      </c>
      <c r="E19" s="849">
        <v>51.045746045318509</v>
      </c>
      <c r="F19" s="301">
        <v>143130</v>
      </c>
      <c r="G19" s="849">
        <v>48.954253954681484</v>
      </c>
      <c r="H19" s="1271"/>
    </row>
    <row r="20" spans="1:10">
      <c r="A20" s="847">
        <v>2011</v>
      </c>
      <c r="B20" s="848">
        <v>19.723404900595298</v>
      </c>
      <c r="C20" s="301">
        <v>301106</v>
      </c>
      <c r="D20" s="301">
        <v>153599</v>
      </c>
      <c r="E20" s="849">
        <v>51.01160388700324</v>
      </c>
      <c r="F20" s="301">
        <v>147507</v>
      </c>
      <c r="G20" s="849">
        <v>48.988396112996753</v>
      </c>
      <c r="H20" s="1271"/>
    </row>
    <row r="21" spans="1:10">
      <c r="A21" s="850">
        <v>2012</v>
      </c>
      <c r="B21" s="848">
        <v>19.155306822581291</v>
      </c>
      <c r="C21" s="301">
        <v>297309</v>
      </c>
      <c r="D21" s="301">
        <v>152166</v>
      </c>
      <c r="E21" s="849">
        <v>51.01160388700324</v>
      </c>
      <c r="F21" s="301">
        <v>145143</v>
      </c>
      <c r="G21" s="849">
        <v>49</v>
      </c>
      <c r="H21" s="1271"/>
    </row>
    <row r="22" spans="1:10">
      <c r="A22" s="926">
        <v>2013</v>
      </c>
      <c r="B22" s="848">
        <v>17.599012193474522</v>
      </c>
      <c r="C22" s="814">
        <v>277620</v>
      </c>
      <c r="D22" s="814">
        <v>141699</v>
      </c>
      <c r="E22" s="849">
        <v>51.040631078452556</v>
      </c>
      <c r="F22" s="814">
        <v>135921</v>
      </c>
      <c r="G22" s="849">
        <v>48.959368921547444</v>
      </c>
      <c r="H22" s="1271"/>
      <c r="J22" s="1272"/>
    </row>
    <row r="23" spans="1:10" ht="15" thickBot="1">
      <c r="A23" s="926">
        <v>2014</v>
      </c>
      <c r="B23" s="1273" t="s">
        <v>1754</v>
      </c>
      <c r="C23" s="301" t="s">
        <v>1755</v>
      </c>
      <c r="D23" s="301" t="s">
        <v>1756</v>
      </c>
      <c r="E23" s="1274" t="s">
        <v>1757</v>
      </c>
      <c r="F23" s="301" t="s">
        <v>1758</v>
      </c>
      <c r="G23" s="1274" t="s">
        <v>1759</v>
      </c>
      <c r="H23" s="1271"/>
      <c r="J23" s="1272"/>
    </row>
    <row r="24" spans="1:10" s="857" customFormat="1" ht="15.75" thickTop="1">
      <c r="A24" s="1253" t="s">
        <v>9</v>
      </c>
      <c r="B24" s="927">
        <v>14.297435396398168</v>
      </c>
      <c r="C24" s="930">
        <v>103021</v>
      </c>
      <c r="D24" s="930">
        <v>52830</v>
      </c>
      <c r="E24" s="928">
        <v>51.280806825792801</v>
      </c>
      <c r="F24" s="930">
        <v>50191</v>
      </c>
      <c r="G24" s="928">
        <v>48.719193174207199</v>
      </c>
      <c r="H24" s="1275"/>
      <c r="I24" s="1276"/>
    </row>
    <row r="25" spans="1:10" s="857" customFormat="1">
      <c r="A25" s="1251" t="s">
        <v>10</v>
      </c>
      <c r="B25" s="848">
        <v>14.479337929509942</v>
      </c>
      <c r="C25" s="301">
        <v>11528</v>
      </c>
      <c r="D25" s="301">
        <v>5957</v>
      </c>
      <c r="E25" s="853">
        <v>51.674184594031928</v>
      </c>
      <c r="F25" s="301">
        <v>5571</v>
      </c>
      <c r="G25" s="853">
        <v>48.325815405968072</v>
      </c>
      <c r="H25" s="1275"/>
      <c r="I25" s="1276"/>
    </row>
    <row r="26" spans="1:10" s="857" customFormat="1">
      <c r="A26" s="834" t="s">
        <v>11</v>
      </c>
      <c r="B26" s="848">
        <v>12.527173096380594</v>
      </c>
      <c r="C26" s="301">
        <v>2501</v>
      </c>
      <c r="D26" s="301">
        <v>1294</v>
      </c>
      <c r="E26" s="853">
        <v>51.739304278288692</v>
      </c>
      <c r="F26" s="301">
        <v>1207</v>
      </c>
      <c r="G26" s="853">
        <v>48.260695721711315</v>
      </c>
      <c r="H26" s="1275"/>
      <c r="I26" s="1276"/>
    </row>
    <row r="27" spans="1:10" s="857" customFormat="1">
      <c r="A27" s="1251" t="s">
        <v>12</v>
      </c>
      <c r="B27" s="848">
        <v>14.440859833847391</v>
      </c>
      <c r="C27" s="301">
        <v>3666</v>
      </c>
      <c r="D27" s="301">
        <v>1939</v>
      </c>
      <c r="E27" s="853">
        <v>52.891434806328419</v>
      </c>
      <c r="F27" s="301">
        <v>1727</v>
      </c>
      <c r="G27" s="853">
        <v>47.108565193671573</v>
      </c>
      <c r="H27" s="1275"/>
      <c r="I27" s="1276"/>
    </row>
    <row r="28" spans="1:10" s="857" customFormat="1">
      <c r="A28" s="1251" t="s">
        <v>13</v>
      </c>
      <c r="B28" s="848">
        <v>12.938483291065378</v>
      </c>
      <c r="C28" s="301">
        <v>2306</v>
      </c>
      <c r="D28" s="301">
        <v>1183</v>
      </c>
      <c r="E28" s="853">
        <v>51.300954032957499</v>
      </c>
      <c r="F28" s="301">
        <v>1123</v>
      </c>
      <c r="G28" s="853">
        <v>48.699045967042501</v>
      </c>
      <c r="H28" s="1275"/>
      <c r="I28" s="1276"/>
    </row>
    <row r="29" spans="1:10" s="857" customFormat="1">
      <c r="A29" s="1251" t="s">
        <v>14</v>
      </c>
      <c r="B29" s="848">
        <v>14.233091827615038</v>
      </c>
      <c r="C29" s="301">
        <v>6418</v>
      </c>
      <c r="D29" s="301">
        <v>3315</v>
      </c>
      <c r="E29" s="853">
        <v>51.651604861327513</v>
      </c>
      <c r="F29" s="301">
        <v>3103</v>
      </c>
      <c r="G29" s="853">
        <v>48.348395138672487</v>
      </c>
      <c r="H29" s="1275"/>
      <c r="I29" s="1276"/>
    </row>
    <row r="30" spans="1:10" s="857" customFormat="1">
      <c r="A30" s="1251" t="s">
        <v>15</v>
      </c>
      <c r="B30" s="848">
        <v>14.581215336145027</v>
      </c>
      <c r="C30" s="301">
        <v>7243</v>
      </c>
      <c r="D30" s="301">
        <v>3669</v>
      </c>
      <c r="E30" s="853">
        <v>50.65580560541212</v>
      </c>
      <c r="F30" s="301">
        <v>3574</v>
      </c>
      <c r="G30" s="853">
        <v>49.344194394587873</v>
      </c>
      <c r="H30" s="1275"/>
      <c r="I30" s="1276"/>
    </row>
    <row r="31" spans="1:10" s="857" customFormat="1">
      <c r="A31" s="1251" t="s">
        <v>16</v>
      </c>
      <c r="B31" s="848">
        <v>13.972310580858025</v>
      </c>
      <c r="C31" s="301">
        <v>6132</v>
      </c>
      <c r="D31" s="301">
        <v>3161</v>
      </c>
      <c r="E31" s="853">
        <v>51.549249836921071</v>
      </c>
      <c r="F31" s="301">
        <v>2971</v>
      </c>
      <c r="G31" s="853">
        <v>48.450750163078929</v>
      </c>
      <c r="H31" s="1275"/>
      <c r="I31" s="1276"/>
    </row>
    <row r="32" spans="1:10" s="857" customFormat="1">
      <c r="A32" s="1251" t="s">
        <v>17</v>
      </c>
      <c r="B32" s="848">
        <v>13.417299439432371</v>
      </c>
      <c r="C32" s="301">
        <v>6575</v>
      </c>
      <c r="D32" s="301">
        <v>3326</v>
      </c>
      <c r="E32" s="853">
        <v>50.585551330798481</v>
      </c>
      <c r="F32" s="301">
        <v>3249</v>
      </c>
      <c r="G32" s="853">
        <v>49.414448669201519</v>
      </c>
      <c r="H32" s="1275"/>
      <c r="I32" s="1276"/>
    </row>
    <row r="33" spans="1:9" s="857" customFormat="1">
      <c r="A33" s="1251" t="s">
        <v>18</v>
      </c>
      <c r="B33" s="848">
        <v>14.522360928966284</v>
      </c>
      <c r="C33" s="301">
        <v>41991</v>
      </c>
      <c r="D33" s="301">
        <v>21482</v>
      </c>
      <c r="E33" s="853">
        <v>51.158581600819218</v>
      </c>
      <c r="F33" s="301">
        <v>20509</v>
      </c>
      <c r="G33" s="853">
        <v>48.841418399180775</v>
      </c>
      <c r="H33" s="1275"/>
      <c r="I33" s="1276"/>
    </row>
    <row r="34" spans="1:9" s="857" customFormat="1">
      <c r="A34" s="1251" t="s">
        <v>19</v>
      </c>
      <c r="B34" s="848">
        <v>14.343756354024459</v>
      </c>
      <c r="C34" s="301">
        <v>7901</v>
      </c>
      <c r="D34" s="301">
        <v>4026</v>
      </c>
      <c r="E34" s="853">
        <v>50.955575243640048</v>
      </c>
      <c r="F34" s="301">
        <v>3875</v>
      </c>
      <c r="G34" s="853">
        <v>49.044424756359959</v>
      </c>
      <c r="H34" s="1275"/>
      <c r="I34" s="1276"/>
    </row>
    <row r="35" spans="1:9" s="857" customFormat="1">
      <c r="A35" s="1552" t="s">
        <v>20</v>
      </c>
      <c r="B35" s="1553">
        <v>14.734570659459225</v>
      </c>
      <c r="C35" s="929">
        <v>6760</v>
      </c>
      <c r="D35" s="929">
        <v>3478</v>
      </c>
      <c r="E35" s="1554">
        <v>51.449704142011832</v>
      </c>
      <c r="F35" s="929">
        <v>3282</v>
      </c>
      <c r="G35" s="1554">
        <v>48.550295857988168</v>
      </c>
      <c r="H35" s="1275"/>
      <c r="I35" s="1276"/>
    </row>
    <row r="36" spans="1:9" s="857" customFormat="1" ht="15">
      <c r="A36" s="1532" t="s">
        <v>21</v>
      </c>
      <c r="B36" s="851">
        <v>14.307345436925164</v>
      </c>
      <c r="C36" s="301">
        <v>113264</v>
      </c>
      <c r="D36" s="301">
        <v>58626</v>
      </c>
      <c r="E36" s="852">
        <v>51.760488769600222</v>
      </c>
      <c r="F36" s="301">
        <v>54638</v>
      </c>
      <c r="G36" s="852">
        <v>48.239511230399771</v>
      </c>
      <c r="H36" s="1275"/>
    </row>
    <row r="37" spans="1:9" s="857" customFormat="1">
      <c r="A37" s="1251" t="s">
        <v>22</v>
      </c>
      <c r="B37" s="848">
        <v>14.207653571681876</v>
      </c>
      <c r="C37" s="301">
        <v>9415</v>
      </c>
      <c r="D37" s="301">
        <v>4826</v>
      </c>
      <c r="E37" s="853">
        <v>51.258629845990441</v>
      </c>
      <c r="F37" s="301">
        <v>4589</v>
      </c>
      <c r="G37" s="853">
        <v>48.741370154009559</v>
      </c>
      <c r="H37" s="1276"/>
    </row>
    <row r="38" spans="1:9" s="857" customFormat="1">
      <c r="A38" s="1251" t="s">
        <v>23</v>
      </c>
      <c r="B38" s="848">
        <v>12.082025844516471</v>
      </c>
      <c r="C38" s="301">
        <v>6557</v>
      </c>
      <c r="D38" s="301">
        <v>3346</v>
      </c>
      <c r="E38" s="853">
        <v>51.02943419246607</v>
      </c>
      <c r="F38" s="301">
        <v>3211</v>
      </c>
      <c r="G38" s="853">
        <v>48.97056580753393</v>
      </c>
      <c r="H38" s="1275"/>
    </row>
    <row r="39" spans="1:9" s="857" customFormat="1">
      <c r="A39" s="1251" t="s">
        <v>24</v>
      </c>
      <c r="B39" s="848">
        <v>14.817404232472175</v>
      </c>
      <c r="C39" s="301">
        <v>59639</v>
      </c>
      <c r="D39" s="301">
        <v>31062</v>
      </c>
      <c r="E39" s="853">
        <v>52.083368265732155</v>
      </c>
      <c r="F39" s="301">
        <v>28577</v>
      </c>
      <c r="G39" s="853">
        <v>47.916631734267845</v>
      </c>
      <c r="H39" s="1275"/>
    </row>
    <row r="40" spans="1:9" s="857" customFormat="1">
      <c r="A40" s="1251" t="s">
        <v>25</v>
      </c>
      <c r="B40" s="848">
        <v>13.460290386142812</v>
      </c>
      <c r="C40" s="301">
        <v>11490</v>
      </c>
      <c r="D40" s="301">
        <v>5890</v>
      </c>
      <c r="E40" s="853">
        <v>51.261966927763268</v>
      </c>
      <c r="F40" s="301">
        <v>5600</v>
      </c>
      <c r="G40" s="853">
        <v>48.738033072236725</v>
      </c>
      <c r="H40" s="1275"/>
    </row>
    <row r="41" spans="1:9" s="857" customFormat="1">
      <c r="A41" s="1251" t="s">
        <v>26</v>
      </c>
      <c r="B41" s="848">
        <v>13.906770854420557</v>
      </c>
      <c r="C41" s="301">
        <v>20609</v>
      </c>
      <c r="D41" s="301">
        <v>10657</v>
      </c>
      <c r="E41" s="853">
        <v>51.710417778640405</v>
      </c>
      <c r="F41" s="301">
        <v>9952</v>
      </c>
      <c r="G41" s="853">
        <v>48.289582221359602</v>
      </c>
      <c r="H41" s="1275"/>
    </row>
    <row r="42" spans="1:9" s="857" customFormat="1">
      <c r="A42" s="1251" t="s">
        <v>27</v>
      </c>
      <c r="B42" s="848">
        <v>15.840330382403941</v>
      </c>
      <c r="C42" s="301">
        <v>5554</v>
      </c>
      <c r="D42" s="301">
        <v>2845</v>
      </c>
      <c r="E42" s="853">
        <v>51.224342815988479</v>
      </c>
      <c r="F42" s="301">
        <v>2709</v>
      </c>
      <c r="G42" s="853">
        <v>48.775657184011521</v>
      </c>
      <c r="H42" s="1275"/>
    </row>
    <row r="43" spans="1:9" s="857" customFormat="1" ht="15">
      <c r="A43" s="835" t="s">
        <v>28</v>
      </c>
      <c r="B43" s="851">
        <v>15.232422158762066</v>
      </c>
      <c r="C43" s="301">
        <v>12791</v>
      </c>
      <c r="D43" s="301">
        <v>6480</v>
      </c>
      <c r="E43" s="852">
        <v>50.660620748964114</v>
      </c>
      <c r="F43" s="301">
        <v>6311</v>
      </c>
      <c r="G43" s="852">
        <v>49.339379251035886</v>
      </c>
      <c r="H43" s="1275"/>
    </row>
    <row r="44" spans="1:9" s="857" customFormat="1">
      <c r="A44" s="836" t="s">
        <v>29</v>
      </c>
      <c r="B44" s="848">
        <v>14.380103325874813</v>
      </c>
      <c r="C44" s="301">
        <v>2455</v>
      </c>
      <c r="D44" s="301">
        <v>1275</v>
      </c>
      <c r="E44" s="853">
        <v>51.934826883910389</v>
      </c>
      <c r="F44" s="301">
        <v>1180</v>
      </c>
      <c r="G44" s="853">
        <v>48.065173116089618</v>
      </c>
      <c r="H44" s="1275"/>
    </row>
    <row r="45" spans="1:9" s="857" customFormat="1">
      <c r="A45" s="836" t="s">
        <v>30</v>
      </c>
      <c r="B45" s="848">
        <v>17.298769846337208</v>
      </c>
      <c r="C45" s="301">
        <v>2032</v>
      </c>
      <c r="D45" s="301">
        <v>1022</v>
      </c>
      <c r="E45" s="853">
        <v>50.295275590551178</v>
      </c>
      <c r="F45" s="301">
        <v>1010</v>
      </c>
      <c r="G45" s="853">
        <v>49.704724409448822</v>
      </c>
      <c r="H45" s="1275"/>
    </row>
    <row r="46" spans="1:9" s="857" customFormat="1">
      <c r="A46" s="836" t="s">
        <v>31</v>
      </c>
      <c r="B46" s="848">
        <v>14.583955588971399</v>
      </c>
      <c r="C46" s="301">
        <v>1416</v>
      </c>
      <c r="D46" s="301">
        <v>694</v>
      </c>
      <c r="E46" s="853">
        <v>49.011299435028249</v>
      </c>
      <c r="F46" s="301">
        <v>722</v>
      </c>
      <c r="G46" s="853">
        <v>50.988700564971758</v>
      </c>
      <c r="H46" s="1275"/>
    </row>
    <row r="47" spans="1:9" s="857" customFormat="1">
      <c r="A47" s="836" t="s">
        <v>32</v>
      </c>
      <c r="B47" s="848">
        <v>12.460437398420346</v>
      </c>
      <c r="C47" s="301">
        <v>1311</v>
      </c>
      <c r="D47" s="301">
        <v>684</v>
      </c>
      <c r="E47" s="853">
        <v>52.173913043478258</v>
      </c>
      <c r="F47" s="301">
        <v>627</v>
      </c>
      <c r="G47" s="853">
        <v>47.826086956521742</v>
      </c>
      <c r="H47" s="1275"/>
    </row>
    <row r="48" spans="1:9" s="857" customFormat="1">
      <c r="A48" s="836" t="s">
        <v>33</v>
      </c>
      <c r="B48" s="848">
        <v>16.132086755442149</v>
      </c>
      <c r="C48" s="301">
        <v>3237</v>
      </c>
      <c r="D48" s="301">
        <v>1615</v>
      </c>
      <c r="E48" s="853">
        <v>49.891875193080011</v>
      </c>
      <c r="F48" s="301">
        <v>1622</v>
      </c>
      <c r="G48" s="853">
        <v>50.108124806919982</v>
      </c>
      <c r="H48" s="1275"/>
    </row>
    <row r="49" spans="1:8" s="857" customFormat="1">
      <c r="A49" s="836" t="s">
        <v>34</v>
      </c>
      <c r="B49" s="848">
        <v>15.749833415223492</v>
      </c>
      <c r="C49" s="301">
        <v>2340</v>
      </c>
      <c r="D49" s="301">
        <v>1190</v>
      </c>
      <c r="E49" s="853">
        <v>50.854700854700852</v>
      </c>
      <c r="F49" s="301">
        <v>1150</v>
      </c>
      <c r="G49" s="853">
        <v>49.145299145299141</v>
      </c>
      <c r="H49" s="1275"/>
    </row>
    <row r="50" spans="1:8" s="857" customFormat="1" ht="15">
      <c r="A50" s="854" t="s">
        <v>35</v>
      </c>
      <c r="B50" s="851">
        <v>10.582747336907332</v>
      </c>
      <c r="C50" s="301">
        <v>304</v>
      </c>
      <c r="D50" s="301">
        <v>157</v>
      </c>
      <c r="E50" s="852">
        <v>51.644736842105267</v>
      </c>
      <c r="F50" s="301">
        <v>147</v>
      </c>
      <c r="G50" s="852">
        <v>48.355263157894733</v>
      </c>
      <c r="H50" s="1275"/>
    </row>
    <row r="51" spans="1:8" s="857" customFormat="1">
      <c r="A51" s="836" t="s">
        <v>36</v>
      </c>
      <c r="B51" s="848">
        <v>10.582747336907332</v>
      </c>
      <c r="C51" s="301">
        <v>304</v>
      </c>
      <c r="D51" s="301">
        <v>157</v>
      </c>
      <c r="E51" s="853">
        <v>51.644736842105267</v>
      </c>
      <c r="F51" s="301">
        <v>147</v>
      </c>
      <c r="G51" s="853">
        <v>48.355263157894733</v>
      </c>
      <c r="H51" s="1275"/>
    </row>
    <row r="52" spans="1:8" s="857" customFormat="1" ht="15">
      <c r="A52" s="854" t="s">
        <v>37</v>
      </c>
      <c r="B52" s="851">
        <v>1.4337111477804529</v>
      </c>
      <c r="C52" s="301">
        <v>53</v>
      </c>
      <c r="D52" s="301">
        <v>24</v>
      </c>
      <c r="E52" s="852">
        <v>45.283018867924532</v>
      </c>
      <c r="F52" s="301">
        <v>29</v>
      </c>
      <c r="G52" s="852">
        <v>54.716981132075468</v>
      </c>
      <c r="H52" s="1275"/>
    </row>
    <row r="53" spans="1:8" s="857" customFormat="1" ht="15">
      <c r="A53" s="854" t="s">
        <v>38</v>
      </c>
      <c r="B53" s="851" t="s">
        <v>192</v>
      </c>
      <c r="C53" s="931">
        <v>43</v>
      </c>
      <c r="D53" s="931">
        <v>21</v>
      </c>
      <c r="E53" s="852">
        <v>48.837209302325576</v>
      </c>
      <c r="F53" s="931">
        <v>22</v>
      </c>
      <c r="G53" s="852">
        <v>51.162790697674424</v>
      </c>
      <c r="H53" s="1275"/>
    </row>
    <row r="54" spans="1:8" s="855" customFormat="1" ht="13.5" customHeight="1">
      <c r="A54" s="1250" t="s">
        <v>1760</v>
      </c>
      <c r="G54" s="856"/>
    </row>
    <row r="55" spans="1:8" s="855" customFormat="1" ht="13.5" customHeight="1">
      <c r="A55" s="1550" t="s">
        <v>2136</v>
      </c>
      <c r="G55" s="856"/>
    </row>
    <row r="56" spans="1:8" s="855" customFormat="1" ht="13.5" customHeight="1">
      <c r="A56" s="1550" t="s">
        <v>2137</v>
      </c>
      <c r="G56" s="856"/>
    </row>
    <row r="57" spans="1:8" s="855" customFormat="1" ht="12">
      <c r="A57" s="1551" t="s">
        <v>2138</v>
      </c>
      <c r="H57" s="1277"/>
    </row>
    <row r="58" spans="1:8" s="855" customFormat="1" ht="12" customHeight="1">
      <c r="A58" s="1917" t="s">
        <v>2139</v>
      </c>
      <c r="B58" s="1917"/>
      <c r="C58" s="1917"/>
      <c r="D58" s="1917"/>
      <c r="E58" s="1917"/>
      <c r="F58" s="1917"/>
      <c r="G58" s="1917"/>
      <c r="H58" s="1249"/>
    </row>
    <row r="59" spans="1:8" s="855" customFormat="1" ht="12" customHeight="1">
      <c r="A59" s="855" t="s">
        <v>2140</v>
      </c>
      <c r="H59" s="1529"/>
    </row>
    <row r="60" spans="1:8" s="855" customFormat="1" ht="12" customHeight="1">
      <c r="A60" s="1917" t="s">
        <v>2141</v>
      </c>
      <c r="B60" s="1917"/>
      <c r="C60" s="1917"/>
      <c r="D60" s="1917"/>
      <c r="E60" s="1917"/>
      <c r="F60" s="1917"/>
      <c r="G60" s="1917"/>
      <c r="H60" s="1529"/>
    </row>
    <row r="61" spans="1:8" s="855" customFormat="1" ht="12" customHeight="1">
      <c r="A61" s="1917" t="s">
        <v>2142</v>
      </c>
      <c r="B61" s="1917"/>
      <c r="C61" s="1917"/>
      <c r="D61" s="1917"/>
      <c r="E61" s="1917"/>
      <c r="F61" s="1917"/>
      <c r="G61" s="1917"/>
      <c r="H61" s="1529"/>
    </row>
    <row r="62" spans="1:8" s="855" customFormat="1" ht="12" customHeight="1">
      <c r="A62" s="1917" t="s">
        <v>2143</v>
      </c>
      <c r="B62" s="1917"/>
      <c r="C62" s="1917"/>
      <c r="D62" s="1917"/>
      <c r="E62" s="1917"/>
      <c r="F62" s="1917"/>
      <c r="G62" s="1917"/>
      <c r="H62" s="1529"/>
    </row>
    <row r="63" spans="1:8" s="855" customFormat="1" ht="75.75" customHeight="1">
      <c r="A63" s="1916"/>
      <c r="B63" s="1916"/>
      <c r="C63" s="1916"/>
      <c r="D63" s="1916"/>
      <c r="E63" s="1916"/>
      <c r="F63" s="1916"/>
      <c r="G63" s="1916"/>
      <c r="H63" s="1529"/>
    </row>
    <row r="64" spans="1:8">
      <c r="A64" s="1279"/>
      <c r="B64" s="1278"/>
      <c r="C64" s="1278"/>
      <c r="D64" s="1278"/>
      <c r="E64" s="1278"/>
      <c r="F64" s="1278"/>
      <c r="G64" s="1278"/>
    </row>
  </sheetData>
  <mergeCells count="12">
    <mergeCell ref="A4:G4"/>
    <mergeCell ref="A3:G3"/>
    <mergeCell ref="A5:G5"/>
    <mergeCell ref="A7:A8"/>
    <mergeCell ref="B7:B8"/>
    <mergeCell ref="C7:C8"/>
    <mergeCell ref="D7:G7"/>
    <mergeCell ref="A63:G63"/>
    <mergeCell ref="A60:G60"/>
    <mergeCell ref="A61:G61"/>
    <mergeCell ref="A62:G62"/>
    <mergeCell ref="A58:G58"/>
  </mergeCells>
  <hyperlinks>
    <hyperlink ref="I7" location="ÍNDICE!A21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71" orientation="landscape" r:id="rId1"/>
  <headerFooter scaleWithDoc="0" alignWithMargins="0">
    <oddHeader>&amp;R&amp;"Arial,Negrita"&amp;10Compendio estadístico 2013 - Población y migración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90" zoomScaleNormal="90" workbookViewId="0">
      <selection activeCell="O6" sqref="O6"/>
    </sheetView>
  </sheetViews>
  <sheetFormatPr baseColWidth="10" defaultRowHeight="14.25"/>
  <cols>
    <col min="1" max="1" width="10" style="493" customWidth="1"/>
    <col min="2" max="13" width="9.85546875" style="493" customWidth="1"/>
    <col min="14" max="14" width="7.42578125" style="493" customWidth="1"/>
    <col min="15" max="256" width="11.42578125" style="493"/>
    <col min="257" max="257" width="10" style="493" customWidth="1"/>
    <col min="258" max="261" width="7.85546875" style="493" customWidth="1"/>
    <col min="262" max="265" width="8.28515625" style="493" customWidth="1"/>
    <col min="266" max="270" width="7.42578125" style="493" customWidth="1"/>
    <col min="271" max="512" width="11.42578125" style="493"/>
    <col min="513" max="513" width="10" style="493" customWidth="1"/>
    <col min="514" max="517" width="7.85546875" style="493" customWidth="1"/>
    <col min="518" max="521" width="8.28515625" style="493" customWidth="1"/>
    <col min="522" max="526" width="7.42578125" style="493" customWidth="1"/>
    <col min="527" max="768" width="11.42578125" style="493"/>
    <col min="769" max="769" width="10" style="493" customWidth="1"/>
    <col min="770" max="773" width="7.85546875" style="493" customWidth="1"/>
    <col min="774" max="777" width="8.28515625" style="493" customWidth="1"/>
    <col min="778" max="782" width="7.42578125" style="493" customWidth="1"/>
    <col min="783" max="1024" width="11.42578125" style="493"/>
    <col min="1025" max="1025" width="10" style="493" customWidth="1"/>
    <col min="1026" max="1029" width="7.85546875" style="493" customWidth="1"/>
    <col min="1030" max="1033" width="8.28515625" style="493" customWidth="1"/>
    <col min="1034" max="1038" width="7.42578125" style="493" customWidth="1"/>
    <col min="1039" max="1280" width="11.42578125" style="493"/>
    <col min="1281" max="1281" width="10" style="493" customWidth="1"/>
    <col min="1282" max="1285" width="7.85546875" style="493" customWidth="1"/>
    <col min="1286" max="1289" width="8.28515625" style="493" customWidth="1"/>
    <col min="1290" max="1294" width="7.42578125" style="493" customWidth="1"/>
    <col min="1295" max="1536" width="11.42578125" style="493"/>
    <col min="1537" max="1537" width="10" style="493" customWidth="1"/>
    <col min="1538" max="1541" width="7.85546875" style="493" customWidth="1"/>
    <col min="1542" max="1545" width="8.28515625" style="493" customWidth="1"/>
    <col min="1546" max="1550" width="7.42578125" style="493" customWidth="1"/>
    <col min="1551" max="1792" width="11.42578125" style="493"/>
    <col min="1793" max="1793" width="10" style="493" customWidth="1"/>
    <col min="1794" max="1797" width="7.85546875" style="493" customWidth="1"/>
    <col min="1798" max="1801" width="8.28515625" style="493" customWidth="1"/>
    <col min="1802" max="1806" width="7.42578125" style="493" customWidth="1"/>
    <col min="1807" max="2048" width="11.42578125" style="493"/>
    <col min="2049" max="2049" width="10" style="493" customWidth="1"/>
    <col min="2050" max="2053" width="7.85546875" style="493" customWidth="1"/>
    <col min="2054" max="2057" width="8.28515625" style="493" customWidth="1"/>
    <col min="2058" max="2062" width="7.42578125" style="493" customWidth="1"/>
    <col min="2063" max="2304" width="11.42578125" style="493"/>
    <col min="2305" max="2305" width="10" style="493" customWidth="1"/>
    <col min="2306" max="2309" width="7.85546875" style="493" customWidth="1"/>
    <col min="2310" max="2313" width="8.28515625" style="493" customWidth="1"/>
    <col min="2314" max="2318" width="7.42578125" style="493" customWidth="1"/>
    <col min="2319" max="2560" width="11.42578125" style="493"/>
    <col min="2561" max="2561" width="10" style="493" customWidth="1"/>
    <col min="2562" max="2565" width="7.85546875" style="493" customWidth="1"/>
    <col min="2566" max="2569" width="8.28515625" style="493" customWidth="1"/>
    <col min="2570" max="2574" width="7.42578125" style="493" customWidth="1"/>
    <col min="2575" max="2816" width="11.42578125" style="493"/>
    <col min="2817" max="2817" width="10" style="493" customWidth="1"/>
    <col min="2818" max="2821" width="7.85546875" style="493" customWidth="1"/>
    <col min="2822" max="2825" width="8.28515625" style="493" customWidth="1"/>
    <col min="2826" max="2830" width="7.42578125" style="493" customWidth="1"/>
    <col min="2831" max="3072" width="11.42578125" style="493"/>
    <col min="3073" max="3073" width="10" style="493" customWidth="1"/>
    <col min="3074" max="3077" width="7.85546875" style="493" customWidth="1"/>
    <col min="3078" max="3081" width="8.28515625" style="493" customWidth="1"/>
    <col min="3082" max="3086" width="7.42578125" style="493" customWidth="1"/>
    <col min="3087" max="3328" width="11.42578125" style="493"/>
    <col min="3329" max="3329" width="10" style="493" customWidth="1"/>
    <col min="3330" max="3333" width="7.85546875" style="493" customWidth="1"/>
    <col min="3334" max="3337" width="8.28515625" style="493" customWidth="1"/>
    <col min="3338" max="3342" width="7.42578125" style="493" customWidth="1"/>
    <col min="3343" max="3584" width="11.42578125" style="493"/>
    <col min="3585" max="3585" width="10" style="493" customWidth="1"/>
    <col min="3586" max="3589" width="7.85546875" style="493" customWidth="1"/>
    <col min="3590" max="3593" width="8.28515625" style="493" customWidth="1"/>
    <col min="3594" max="3598" width="7.42578125" style="493" customWidth="1"/>
    <col min="3599" max="3840" width="11.42578125" style="493"/>
    <col min="3841" max="3841" width="10" style="493" customWidth="1"/>
    <col min="3842" max="3845" width="7.85546875" style="493" customWidth="1"/>
    <col min="3846" max="3849" width="8.28515625" style="493" customWidth="1"/>
    <col min="3850" max="3854" width="7.42578125" style="493" customWidth="1"/>
    <col min="3855" max="4096" width="11.42578125" style="493"/>
    <col min="4097" max="4097" width="10" style="493" customWidth="1"/>
    <col min="4098" max="4101" width="7.85546875" style="493" customWidth="1"/>
    <col min="4102" max="4105" width="8.28515625" style="493" customWidth="1"/>
    <col min="4106" max="4110" width="7.42578125" style="493" customWidth="1"/>
    <col min="4111" max="4352" width="11.42578125" style="493"/>
    <col min="4353" max="4353" width="10" style="493" customWidth="1"/>
    <col min="4354" max="4357" width="7.85546875" style="493" customWidth="1"/>
    <col min="4358" max="4361" width="8.28515625" style="493" customWidth="1"/>
    <col min="4362" max="4366" width="7.42578125" style="493" customWidth="1"/>
    <col min="4367" max="4608" width="11.42578125" style="493"/>
    <col min="4609" max="4609" width="10" style="493" customWidth="1"/>
    <col min="4610" max="4613" width="7.85546875" style="493" customWidth="1"/>
    <col min="4614" max="4617" width="8.28515625" style="493" customWidth="1"/>
    <col min="4618" max="4622" width="7.42578125" style="493" customWidth="1"/>
    <col min="4623" max="4864" width="11.42578125" style="493"/>
    <col min="4865" max="4865" width="10" style="493" customWidth="1"/>
    <col min="4866" max="4869" width="7.85546875" style="493" customWidth="1"/>
    <col min="4870" max="4873" width="8.28515625" style="493" customWidth="1"/>
    <col min="4874" max="4878" width="7.42578125" style="493" customWidth="1"/>
    <col min="4879" max="5120" width="11.42578125" style="493"/>
    <col min="5121" max="5121" width="10" style="493" customWidth="1"/>
    <col min="5122" max="5125" width="7.85546875" style="493" customWidth="1"/>
    <col min="5126" max="5129" width="8.28515625" style="493" customWidth="1"/>
    <col min="5130" max="5134" width="7.42578125" style="493" customWidth="1"/>
    <col min="5135" max="5376" width="11.42578125" style="493"/>
    <col min="5377" max="5377" width="10" style="493" customWidth="1"/>
    <col min="5378" max="5381" width="7.85546875" style="493" customWidth="1"/>
    <col min="5382" max="5385" width="8.28515625" style="493" customWidth="1"/>
    <col min="5386" max="5390" width="7.42578125" style="493" customWidth="1"/>
    <col min="5391" max="5632" width="11.42578125" style="493"/>
    <col min="5633" max="5633" width="10" style="493" customWidth="1"/>
    <col min="5634" max="5637" width="7.85546875" style="493" customWidth="1"/>
    <col min="5638" max="5641" width="8.28515625" style="493" customWidth="1"/>
    <col min="5642" max="5646" width="7.42578125" style="493" customWidth="1"/>
    <col min="5647" max="5888" width="11.42578125" style="493"/>
    <col min="5889" max="5889" width="10" style="493" customWidth="1"/>
    <col min="5890" max="5893" width="7.85546875" style="493" customWidth="1"/>
    <col min="5894" max="5897" width="8.28515625" style="493" customWidth="1"/>
    <col min="5898" max="5902" width="7.42578125" style="493" customWidth="1"/>
    <col min="5903" max="6144" width="11.42578125" style="493"/>
    <col min="6145" max="6145" width="10" style="493" customWidth="1"/>
    <col min="6146" max="6149" width="7.85546875" style="493" customWidth="1"/>
    <col min="6150" max="6153" width="8.28515625" style="493" customWidth="1"/>
    <col min="6154" max="6158" width="7.42578125" style="493" customWidth="1"/>
    <col min="6159" max="6400" width="11.42578125" style="493"/>
    <col min="6401" max="6401" width="10" style="493" customWidth="1"/>
    <col min="6402" max="6405" width="7.85546875" style="493" customWidth="1"/>
    <col min="6406" max="6409" width="8.28515625" style="493" customWidth="1"/>
    <col min="6410" max="6414" width="7.42578125" style="493" customWidth="1"/>
    <col min="6415" max="6656" width="11.42578125" style="493"/>
    <col min="6657" max="6657" width="10" style="493" customWidth="1"/>
    <col min="6658" max="6661" width="7.85546875" style="493" customWidth="1"/>
    <col min="6662" max="6665" width="8.28515625" style="493" customWidth="1"/>
    <col min="6666" max="6670" width="7.42578125" style="493" customWidth="1"/>
    <col min="6671" max="6912" width="11.42578125" style="493"/>
    <col min="6913" max="6913" width="10" style="493" customWidth="1"/>
    <col min="6914" max="6917" width="7.85546875" style="493" customWidth="1"/>
    <col min="6918" max="6921" width="8.28515625" style="493" customWidth="1"/>
    <col min="6922" max="6926" width="7.42578125" style="493" customWidth="1"/>
    <col min="6927" max="7168" width="11.42578125" style="493"/>
    <col min="7169" max="7169" width="10" style="493" customWidth="1"/>
    <col min="7170" max="7173" width="7.85546875" style="493" customWidth="1"/>
    <col min="7174" max="7177" width="8.28515625" style="493" customWidth="1"/>
    <col min="7178" max="7182" width="7.42578125" style="493" customWidth="1"/>
    <col min="7183" max="7424" width="11.42578125" style="493"/>
    <col min="7425" max="7425" width="10" style="493" customWidth="1"/>
    <col min="7426" max="7429" width="7.85546875" style="493" customWidth="1"/>
    <col min="7430" max="7433" width="8.28515625" style="493" customWidth="1"/>
    <col min="7434" max="7438" width="7.42578125" style="493" customWidth="1"/>
    <col min="7439" max="7680" width="11.42578125" style="493"/>
    <col min="7681" max="7681" width="10" style="493" customWidth="1"/>
    <col min="7682" max="7685" width="7.85546875" style="493" customWidth="1"/>
    <col min="7686" max="7689" width="8.28515625" style="493" customWidth="1"/>
    <col min="7690" max="7694" width="7.42578125" style="493" customWidth="1"/>
    <col min="7695" max="7936" width="11.42578125" style="493"/>
    <col min="7937" max="7937" width="10" style="493" customWidth="1"/>
    <col min="7938" max="7941" width="7.85546875" style="493" customWidth="1"/>
    <col min="7942" max="7945" width="8.28515625" style="493" customWidth="1"/>
    <col min="7946" max="7950" width="7.42578125" style="493" customWidth="1"/>
    <col min="7951" max="8192" width="11.42578125" style="493"/>
    <col min="8193" max="8193" width="10" style="493" customWidth="1"/>
    <col min="8194" max="8197" width="7.85546875" style="493" customWidth="1"/>
    <col min="8198" max="8201" width="8.28515625" style="493" customWidth="1"/>
    <col min="8202" max="8206" width="7.42578125" style="493" customWidth="1"/>
    <col min="8207" max="8448" width="11.42578125" style="493"/>
    <col min="8449" max="8449" width="10" style="493" customWidth="1"/>
    <col min="8450" max="8453" width="7.85546875" style="493" customWidth="1"/>
    <col min="8454" max="8457" width="8.28515625" style="493" customWidth="1"/>
    <col min="8458" max="8462" width="7.42578125" style="493" customWidth="1"/>
    <col min="8463" max="8704" width="11.42578125" style="493"/>
    <col min="8705" max="8705" width="10" style="493" customWidth="1"/>
    <col min="8706" max="8709" width="7.85546875" style="493" customWidth="1"/>
    <col min="8710" max="8713" width="8.28515625" style="493" customWidth="1"/>
    <col min="8714" max="8718" width="7.42578125" style="493" customWidth="1"/>
    <col min="8719" max="8960" width="11.42578125" style="493"/>
    <col min="8961" max="8961" width="10" style="493" customWidth="1"/>
    <col min="8962" max="8965" width="7.85546875" style="493" customWidth="1"/>
    <col min="8966" max="8969" width="8.28515625" style="493" customWidth="1"/>
    <col min="8970" max="8974" width="7.42578125" style="493" customWidth="1"/>
    <col min="8975" max="9216" width="11.42578125" style="493"/>
    <col min="9217" max="9217" width="10" style="493" customWidth="1"/>
    <col min="9218" max="9221" width="7.85546875" style="493" customWidth="1"/>
    <col min="9222" max="9225" width="8.28515625" style="493" customWidth="1"/>
    <col min="9226" max="9230" width="7.42578125" style="493" customWidth="1"/>
    <col min="9231" max="9472" width="11.42578125" style="493"/>
    <col min="9473" max="9473" width="10" style="493" customWidth="1"/>
    <col min="9474" max="9477" width="7.85546875" style="493" customWidth="1"/>
    <col min="9478" max="9481" width="8.28515625" style="493" customWidth="1"/>
    <col min="9482" max="9486" width="7.42578125" style="493" customWidth="1"/>
    <col min="9487" max="9728" width="11.42578125" style="493"/>
    <col min="9729" max="9729" width="10" style="493" customWidth="1"/>
    <col min="9730" max="9733" width="7.85546875" style="493" customWidth="1"/>
    <col min="9734" max="9737" width="8.28515625" style="493" customWidth="1"/>
    <col min="9738" max="9742" width="7.42578125" style="493" customWidth="1"/>
    <col min="9743" max="9984" width="11.42578125" style="493"/>
    <col min="9985" max="9985" width="10" style="493" customWidth="1"/>
    <col min="9986" max="9989" width="7.85546875" style="493" customWidth="1"/>
    <col min="9990" max="9993" width="8.28515625" style="493" customWidth="1"/>
    <col min="9994" max="9998" width="7.42578125" style="493" customWidth="1"/>
    <col min="9999" max="10240" width="11.42578125" style="493"/>
    <col min="10241" max="10241" width="10" style="493" customWidth="1"/>
    <col min="10242" max="10245" width="7.85546875" style="493" customWidth="1"/>
    <col min="10246" max="10249" width="8.28515625" style="493" customWidth="1"/>
    <col min="10250" max="10254" width="7.42578125" style="493" customWidth="1"/>
    <col min="10255" max="10496" width="11.42578125" style="493"/>
    <col min="10497" max="10497" width="10" style="493" customWidth="1"/>
    <col min="10498" max="10501" width="7.85546875" style="493" customWidth="1"/>
    <col min="10502" max="10505" width="8.28515625" style="493" customWidth="1"/>
    <col min="10506" max="10510" width="7.42578125" style="493" customWidth="1"/>
    <col min="10511" max="10752" width="11.42578125" style="493"/>
    <col min="10753" max="10753" width="10" style="493" customWidth="1"/>
    <col min="10754" max="10757" width="7.85546875" style="493" customWidth="1"/>
    <col min="10758" max="10761" width="8.28515625" style="493" customWidth="1"/>
    <col min="10762" max="10766" width="7.42578125" style="493" customWidth="1"/>
    <col min="10767" max="11008" width="11.42578125" style="493"/>
    <col min="11009" max="11009" width="10" style="493" customWidth="1"/>
    <col min="11010" max="11013" width="7.85546875" style="493" customWidth="1"/>
    <col min="11014" max="11017" width="8.28515625" style="493" customWidth="1"/>
    <col min="11018" max="11022" width="7.42578125" style="493" customWidth="1"/>
    <col min="11023" max="11264" width="11.42578125" style="493"/>
    <col min="11265" max="11265" width="10" style="493" customWidth="1"/>
    <col min="11266" max="11269" width="7.85546875" style="493" customWidth="1"/>
    <col min="11270" max="11273" width="8.28515625" style="493" customWidth="1"/>
    <col min="11274" max="11278" width="7.42578125" style="493" customWidth="1"/>
    <col min="11279" max="11520" width="11.42578125" style="493"/>
    <col min="11521" max="11521" width="10" style="493" customWidth="1"/>
    <col min="11522" max="11525" width="7.85546875" style="493" customWidth="1"/>
    <col min="11526" max="11529" width="8.28515625" style="493" customWidth="1"/>
    <col min="11530" max="11534" width="7.42578125" style="493" customWidth="1"/>
    <col min="11535" max="11776" width="11.42578125" style="493"/>
    <col min="11777" max="11777" width="10" style="493" customWidth="1"/>
    <col min="11778" max="11781" width="7.85546875" style="493" customWidth="1"/>
    <col min="11782" max="11785" width="8.28515625" style="493" customWidth="1"/>
    <col min="11786" max="11790" width="7.42578125" style="493" customWidth="1"/>
    <col min="11791" max="12032" width="11.42578125" style="493"/>
    <col min="12033" max="12033" width="10" style="493" customWidth="1"/>
    <col min="12034" max="12037" width="7.85546875" style="493" customWidth="1"/>
    <col min="12038" max="12041" width="8.28515625" style="493" customWidth="1"/>
    <col min="12042" max="12046" width="7.42578125" style="493" customWidth="1"/>
    <col min="12047" max="12288" width="11.42578125" style="493"/>
    <col min="12289" max="12289" width="10" style="493" customWidth="1"/>
    <col min="12290" max="12293" width="7.85546875" style="493" customWidth="1"/>
    <col min="12294" max="12297" width="8.28515625" style="493" customWidth="1"/>
    <col min="12298" max="12302" width="7.42578125" style="493" customWidth="1"/>
    <col min="12303" max="12544" width="11.42578125" style="493"/>
    <col min="12545" max="12545" width="10" style="493" customWidth="1"/>
    <col min="12546" max="12549" width="7.85546875" style="493" customWidth="1"/>
    <col min="12550" max="12553" width="8.28515625" style="493" customWidth="1"/>
    <col min="12554" max="12558" width="7.42578125" style="493" customWidth="1"/>
    <col min="12559" max="12800" width="11.42578125" style="493"/>
    <col min="12801" max="12801" width="10" style="493" customWidth="1"/>
    <col min="12802" max="12805" width="7.85546875" style="493" customWidth="1"/>
    <col min="12806" max="12809" width="8.28515625" style="493" customWidth="1"/>
    <col min="12810" max="12814" width="7.42578125" style="493" customWidth="1"/>
    <col min="12815" max="13056" width="11.42578125" style="493"/>
    <col min="13057" max="13057" width="10" style="493" customWidth="1"/>
    <col min="13058" max="13061" width="7.85546875" style="493" customWidth="1"/>
    <col min="13062" max="13065" width="8.28515625" style="493" customWidth="1"/>
    <col min="13066" max="13070" width="7.42578125" style="493" customWidth="1"/>
    <col min="13071" max="13312" width="11.42578125" style="493"/>
    <col min="13313" max="13313" width="10" style="493" customWidth="1"/>
    <col min="13314" max="13317" width="7.85546875" style="493" customWidth="1"/>
    <col min="13318" max="13321" width="8.28515625" style="493" customWidth="1"/>
    <col min="13322" max="13326" width="7.42578125" style="493" customWidth="1"/>
    <col min="13327" max="13568" width="11.42578125" style="493"/>
    <col min="13569" max="13569" width="10" style="493" customWidth="1"/>
    <col min="13570" max="13573" width="7.85546875" style="493" customWidth="1"/>
    <col min="13574" max="13577" width="8.28515625" style="493" customWidth="1"/>
    <col min="13578" max="13582" width="7.42578125" style="493" customWidth="1"/>
    <col min="13583" max="13824" width="11.42578125" style="493"/>
    <col min="13825" max="13825" width="10" style="493" customWidth="1"/>
    <col min="13826" max="13829" width="7.85546875" style="493" customWidth="1"/>
    <col min="13830" max="13833" width="8.28515625" style="493" customWidth="1"/>
    <col min="13834" max="13838" width="7.42578125" style="493" customWidth="1"/>
    <col min="13839" max="14080" width="11.42578125" style="493"/>
    <col min="14081" max="14081" width="10" style="493" customWidth="1"/>
    <col min="14082" max="14085" width="7.85546875" style="493" customWidth="1"/>
    <col min="14086" max="14089" width="8.28515625" style="493" customWidth="1"/>
    <col min="14090" max="14094" width="7.42578125" style="493" customWidth="1"/>
    <col min="14095" max="14336" width="11.42578125" style="493"/>
    <col min="14337" max="14337" width="10" style="493" customWidth="1"/>
    <col min="14338" max="14341" width="7.85546875" style="493" customWidth="1"/>
    <col min="14342" max="14345" width="8.28515625" style="493" customWidth="1"/>
    <col min="14346" max="14350" width="7.42578125" style="493" customWidth="1"/>
    <col min="14351" max="14592" width="11.42578125" style="493"/>
    <col min="14593" max="14593" width="10" style="493" customWidth="1"/>
    <col min="14594" max="14597" width="7.85546875" style="493" customWidth="1"/>
    <col min="14598" max="14601" width="8.28515625" style="493" customWidth="1"/>
    <col min="14602" max="14606" width="7.42578125" style="493" customWidth="1"/>
    <col min="14607" max="14848" width="11.42578125" style="493"/>
    <col min="14849" max="14849" width="10" style="493" customWidth="1"/>
    <col min="14850" max="14853" width="7.85546875" style="493" customWidth="1"/>
    <col min="14854" max="14857" width="8.28515625" style="493" customWidth="1"/>
    <col min="14858" max="14862" width="7.42578125" style="493" customWidth="1"/>
    <col min="14863" max="15104" width="11.42578125" style="493"/>
    <col min="15105" max="15105" width="10" style="493" customWidth="1"/>
    <col min="15106" max="15109" width="7.85546875" style="493" customWidth="1"/>
    <col min="15110" max="15113" width="8.28515625" style="493" customWidth="1"/>
    <col min="15114" max="15118" width="7.42578125" style="493" customWidth="1"/>
    <col min="15119" max="15360" width="11.42578125" style="493"/>
    <col min="15361" max="15361" width="10" style="493" customWidth="1"/>
    <col min="15362" max="15365" width="7.85546875" style="493" customWidth="1"/>
    <col min="15366" max="15369" width="8.28515625" style="493" customWidth="1"/>
    <col min="15370" max="15374" width="7.42578125" style="493" customWidth="1"/>
    <col min="15375" max="15616" width="11.42578125" style="493"/>
    <col min="15617" max="15617" width="10" style="493" customWidth="1"/>
    <col min="15618" max="15621" width="7.85546875" style="493" customWidth="1"/>
    <col min="15622" max="15625" width="8.28515625" style="493" customWidth="1"/>
    <col min="15626" max="15630" width="7.42578125" style="493" customWidth="1"/>
    <col min="15631" max="15872" width="11.42578125" style="493"/>
    <col min="15873" max="15873" width="10" style="493" customWidth="1"/>
    <col min="15874" max="15877" width="7.85546875" style="493" customWidth="1"/>
    <col min="15878" max="15881" width="8.28515625" style="493" customWidth="1"/>
    <col min="15882" max="15886" width="7.42578125" style="493" customWidth="1"/>
    <col min="15887" max="16128" width="11.42578125" style="493"/>
    <col min="16129" max="16129" width="10" style="493" customWidth="1"/>
    <col min="16130" max="16133" width="7.85546875" style="493" customWidth="1"/>
    <col min="16134" max="16137" width="8.28515625" style="493" customWidth="1"/>
    <col min="16138" max="16142" width="7.42578125" style="493" customWidth="1"/>
    <col min="16143" max="16384" width="11.42578125" style="493"/>
  </cols>
  <sheetData>
    <row r="1" spans="1:15" ht="6" customHeight="1"/>
    <row r="2" spans="1:15" ht="15">
      <c r="A2" s="378" t="s">
        <v>1830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</row>
    <row r="3" spans="1:15" ht="15">
      <c r="A3" s="1922" t="s">
        <v>1821</v>
      </c>
      <c r="B3" s="1922"/>
      <c r="C3" s="1922"/>
      <c r="D3" s="1922"/>
      <c r="E3" s="1922"/>
      <c r="F3" s="1922"/>
      <c r="G3" s="1922"/>
      <c r="H3" s="1922"/>
      <c r="I3" s="1922"/>
      <c r="J3" s="1922"/>
      <c r="K3" s="1922"/>
      <c r="L3" s="1922"/>
      <c r="M3" s="1922"/>
    </row>
    <row r="4" spans="1:15" ht="15">
      <c r="A4" s="1918" t="s">
        <v>2381</v>
      </c>
      <c r="B4" s="1918"/>
      <c r="C4" s="1918"/>
      <c r="D4" s="1918"/>
      <c r="E4" s="1918"/>
      <c r="F4" s="1918"/>
      <c r="G4" s="1918"/>
      <c r="H4" s="1918"/>
      <c r="I4" s="1918"/>
      <c r="J4" s="1918"/>
      <c r="K4" s="1918"/>
      <c r="L4" s="1918"/>
      <c r="M4" s="1918"/>
    </row>
    <row r="5" spans="1:15" ht="15">
      <c r="A5" s="1922"/>
      <c r="B5" s="1923"/>
      <c r="C5" s="1923"/>
      <c r="D5" s="1923"/>
      <c r="E5" s="1923"/>
      <c r="F5" s="1923"/>
      <c r="G5" s="1923"/>
      <c r="H5" s="1923"/>
      <c r="I5" s="1923"/>
      <c r="J5" s="1923"/>
      <c r="K5" s="1923"/>
      <c r="L5" s="1923"/>
      <c r="M5" s="1923"/>
      <c r="O5" s="1399"/>
    </row>
    <row r="6" spans="1:15" ht="17.25">
      <c r="A6" s="1924" t="s">
        <v>6</v>
      </c>
      <c r="B6" s="1924" t="s">
        <v>1822</v>
      </c>
      <c r="C6" s="1924"/>
      <c r="D6" s="1924"/>
      <c r="E6" s="1924"/>
      <c r="F6" s="1924" t="s">
        <v>1823</v>
      </c>
      <c r="G6" s="1924"/>
      <c r="H6" s="1924"/>
      <c r="I6" s="1924"/>
      <c r="J6" s="1924" t="s">
        <v>1824</v>
      </c>
      <c r="K6" s="1924"/>
      <c r="L6" s="1924"/>
      <c r="M6" s="1924"/>
      <c r="O6" s="1113" t="s">
        <v>675</v>
      </c>
    </row>
    <row r="7" spans="1:15" ht="30">
      <c r="A7" s="1924"/>
      <c r="B7" s="1665" t="s">
        <v>1825</v>
      </c>
      <c r="C7" s="1665" t="s">
        <v>1826</v>
      </c>
      <c r="D7" s="1665" t="s">
        <v>1827</v>
      </c>
      <c r="E7" s="1665" t="s">
        <v>1828</v>
      </c>
      <c r="F7" s="1665" t="s">
        <v>1825</v>
      </c>
      <c r="G7" s="1665" t="s">
        <v>1826</v>
      </c>
      <c r="H7" s="1665" t="s">
        <v>1827</v>
      </c>
      <c r="I7" s="1665" t="s">
        <v>1828</v>
      </c>
      <c r="J7" s="1665" t="s">
        <v>1825</v>
      </c>
      <c r="K7" s="1665" t="s">
        <v>1826</v>
      </c>
      <c r="L7" s="1665" t="s">
        <v>1827</v>
      </c>
      <c r="M7" s="1665" t="s">
        <v>1828</v>
      </c>
    </row>
    <row r="8" spans="1:15" ht="14.25" customHeight="1">
      <c r="A8" s="1400">
        <v>2000</v>
      </c>
      <c r="B8" s="1401">
        <v>1112</v>
      </c>
      <c r="C8" s="1401">
        <v>51102</v>
      </c>
      <c r="D8" s="1401">
        <v>19455</v>
      </c>
      <c r="E8" s="1401">
        <v>31647</v>
      </c>
      <c r="F8" s="1401">
        <v>680487</v>
      </c>
      <c r="G8" s="1401">
        <v>626383</v>
      </c>
      <c r="H8" s="1401">
        <v>384119</v>
      </c>
      <c r="I8" s="1401">
        <v>242264</v>
      </c>
      <c r="J8" s="1402">
        <f t="shared" ref="J8:M22" si="0">+B8/F8*1000</f>
        <v>1.6341237966338813</v>
      </c>
      <c r="K8" s="1402">
        <f t="shared" si="0"/>
        <v>81.582673859284185</v>
      </c>
      <c r="L8" s="1402">
        <f t="shared" si="0"/>
        <v>50.648366782169063</v>
      </c>
      <c r="M8" s="1402">
        <f t="shared" si="0"/>
        <v>130.63022157646205</v>
      </c>
    </row>
    <row r="9" spans="1:15" ht="14.25" customHeight="1">
      <c r="A9" s="1400">
        <v>2001</v>
      </c>
      <c r="B9" s="1401">
        <v>994</v>
      </c>
      <c r="C9" s="1401">
        <v>48047</v>
      </c>
      <c r="D9" s="1401">
        <v>18704</v>
      </c>
      <c r="E9" s="1401">
        <v>29343</v>
      </c>
      <c r="F9" s="1401">
        <v>691218</v>
      </c>
      <c r="G9" s="1401">
        <v>636339</v>
      </c>
      <c r="H9" s="1401">
        <v>390369</v>
      </c>
      <c r="I9" s="1401">
        <v>245970</v>
      </c>
      <c r="J9" s="1402">
        <f t="shared" si="0"/>
        <v>1.4380412547126955</v>
      </c>
      <c r="K9" s="1402">
        <f t="shared" si="0"/>
        <v>75.505351707187515</v>
      </c>
      <c r="L9" s="1402">
        <f t="shared" si="0"/>
        <v>47.913640683558377</v>
      </c>
      <c r="M9" s="1402">
        <f t="shared" si="0"/>
        <v>119.29503597999756</v>
      </c>
    </row>
    <row r="10" spans="1:15" ht="14.25" customHeight="1">
      <c r="A10" s="1400">
        <v>2002</v>
      </c>
      <c r="B10" s="1401">
        <v>1140</v>
      </c>
      <c r="C10" s="1401">
        <v>49024</v>
      </c>
      <c r="D10" s="1401">
        <v>19677</v>
      </c>
      <c r="E10" s="1401">
        <v>29347</v>
      </c>
      <c r="F10" s="1401">
        <v>682870</v>
      </c>
      <c r="G10" s="1401">
        <v>629650</v>
      </c>
      <c r="H10" s="1401">
        <v>385905</v>
      </c>
      <c r="I10" s="1401">
        <v>243745</v>
      </c>
      <c r="J10" s="1402">
        <f t="shared" si="0"/>
        <v>1.6694246342642085</v>
      </c>
      <c r="K10" s="1402">
        <f t="shared" si="0"/>
        <v>77.859128087032474</v>
      </c>
      <c r="L10" s="1402">
        <f t="shared" si="0"/>
        <v>50.989233101410974</v>
      </c>
      <c r="M10" s="1402">
        <f t="shared" si="0"/>
        <v>120.40041847012246</v>
      </c>
    </row>
    <row r="11" spans="1:15" ht="14.25" customHeight="1">
      <c r="A11" s="1400">
        <v>2003</v>
      </c>
      <c r="B11" s="1401">
        <v>1129</v>
      </c>
      <c r="C11" s="1401">
        <v>47628</v>
      </c>
      <c r="D11" s="1401">
        <v>19063</v>
      </c>
      <c r="E11" s="1401">
        <v>28565</v>
      </c>
      <c r="F11" s="1401">
        <v>690011</v>
      </c>
      <c r="G11" s="1401">
        <v>637165</v>
      </c>
      <c r="H11" s="1401">
        <v>390233</v>
      </c>
      <c r="I11" s="1401">
        <v>246932</v>
      </c>
      <c r="J11" s="1402">
        <f t="shared" si="0"/>
        <v>1.6362057996176873</v>
      </c>
      <c r="K11" s="1402">
        <f t="shared" si="0"/>
        <v>74.749868558379703</v>
      </c>
      <c r="L11" s="1402">
        <f t="shared" si="0"/>
        <v>48.850302255319257</v>
      </c>
      <c r="M11" s="1402">
        <f t="shared" si="0"/>
        <v>115.6796203003256</v>
      </c>
    </row>
    <row r="12" spans="1:15" ht="14.25" customHeight="1">
      <c r="A12" s="1400">
        <v>2004</v>
      </c>
      <c r="B12" s="1401">
        <v>1114</v>
      </c>
      <c r="C12" s="1401">
        <v>46300</v>
      </c>
      <c r="D12" s="1401">
        <v>18371</v>
      </c>
      <c r="E12" s="1401">
        <v>27929</v>
      </c>
      <c r="F12" s="1401">
        <v>697262</v>
      </c>
      <c r="G12" s="1401">
        <v>644822</v>
      </c>
      <c r="H12" s="1401">
        <v>394640</v>
      </c>
      <c r="I12" s="1401">
        <v>250182</v>
      </c>
      <c r="J12" s="1402">
        <f t="shared" si="0"/>
        <v>1.5976777739214241</v>
      </c>
      <c r="K12" s="1402">
        <f t="shared" si="0"/>
        <v>71.802761072047787</v>
      </c>
      <c r="L12" s="1402">
        <f t="shared" si="0"/>
        <v>46.551287249138454</v>
      </c>
      <c r="M12" s="1402">
        <f t="shared" si="0"/>
        <v>111.6347299166207</v>
      </c>
    </row>
    <row r="13" spans="1:15" ht="14.25" customHeight="1">
      <c r="A13" s="1400">
        <v>2005</v>
      </c>
      <c r="B13" s="1401">
        <v>1043</v>
      </c>
      <c r="C13" s="1401">
        <v>46390</v>
      </c>
      <c r="D13" s="1401">
        <v>18533</v>
      </c>
      <c r="E13" s="1401">
        <v>27857</v>
      </c>
      <c r="F13" s="1401">
        <v>720213</v>
      </c>
      <c r="G13" s="1401">
        <v>667073</v>
      </c>
      <c r="H13" s="1401">
        <v>408018</v>
      </c>
      <c r="I13" s="1401">
        <v>259055</v>
      </c>
      <c r="J13" s="1402">
        <f t="shared" si="0"/>
        <v>1.4481826903985349</v>
      </c>
      <c r="K13" s="1402">
        <f t="shared" si="0"/>
        <v>69.542613776902982</v>
      </c>
      <c r="L13" s="1402">
        <f t="shared" si="0"/>
        <v>45.422015695385987</v>
      </c>
      <c r="M13" s="1402">
        <f t="shared" si="0"/>
        <v>107.5331493312231</v>
      </c>
    </row>
    <row r="14" spans="1:15" ht="14.25" customHeight="1">
      <c r="A14" s="1400">
        <v>2006</v>
      </c>
      <c r="B14" s="1401">
        <v>1356</v>
      </c>
      <c r="C14" s="1401">
        <v>51834</v>
      </c>
      <c r="D14" s="1401">
        <v>21092</v>
      </c>
      <c r="E14" s="1401">
        <v>30742</v>
      </c>
      <c r="F14" s="1401">
        <v>727787</v>
      </c>
      <c r="G14" s="1401">
        <v>675065</v>
      </c>
      <c r="H14" s="1401">
        <v>412603</v>
      </c>
      <c r="I14" s="1401">
        <v>262462</v>
      </c>
      <c r="J14" s="1402">
        <f t="shared" si="0"/>
        <v>1.8631824970767548</v>
      </c>
      <c r="K14" s="1402">
        <f t="shared" si="0"/>
        <v>76.783717123536249</v>
      </c>
      <c r="L14" s="1402">
        <f t="shared" si="0"/>
        <v>51.119356863619508</v>
      </c>
      <c r="M14" s="1402">
        <f t="shared" si="0"/>
        <v>117.12933681828227</v>
      </c>
    </row>
    <row r="15" spans="1:15" ht="14.25" customHeight="1">
      <c r="A15" s="1400">
        <v>2007</v>
      </c>
      <c r="B15" s="1401">
        <v>1570</v>
      </c>
      <c r="C15" s="1401">
        <v>54653</v>
      </c>
      <c r="D15" s="1401">
        <v>22821</v>
      </c>
      <c r="E15" s="1401">
        <v>31832</v>
      </c>
      <c r="F15" s="1401">
        <v>735487</v>
      </c>
      <c r="G15" s="1401">
        <v>683185</v>
      </c>
      <c r="H15" s="1401">
        <v>417257</v>
      </c>
      <c r="I15" s="1401">
        <v>265928</v>
      </c>
      <c r="J15" s="1402">
        <f t="shared" si="0"/>
        <v>2.1346400412243862</v>
      </c>
      <c r="K15" s="1402">
        <f t="shared" si="0"/>
        <v>79.997365281731888</v>
      </c>
      <c r="L15" s="1402">
        <f t="shared" si="0"/>
        <v>54.692911083576789</v>
      </c>
      <c r="M15" s="1402">
        <f t="shared" si="0"/>
        <v>119.70157335820222</v>
      </c>
    </row>
    <row r="16" spans="1:15" ht="14.25" customHeight="1">
      <c r="A16" s="1400">
        <v>2008</v>
      </c>
      <c r="B16" s="1401">
        <v>1759</v>
      </c>
      <c r="C16" s="1401">
        <v>57416</v>
      </c>
      <c r="D16" s="1401">
        <v>24699</v>
      </c>
      <c r="E16" s="1401">
        <v>32717</v>
      </c>
      <c r="F16" s="1401">
        <v>743319</v>
      </c>
      <c r="G16" s="1401">
        <v>691444</v>
      </c>
      <c r="H16" s="1401">
        <v>421990</v>
      </c>
      <c r="I16" s="1401">
        <v>269454</v>
      </c>
      <c r="J16" s="1402">
        <f t="shared" si="0"/>
        <v>2.3664133433963079</v>
      </c>
      <c r="K16" s="1402">
        <f t="shared" si="0"/>
        <v>83.037816511532384</v>
      </c>
      <c r="L16" s="1402">
        <f t="shared" si="0"/>
        <v>58.529822981587245</v>
      </c>
      <c r="M16" s="1402">
        <f t="shared" si="0"/>
        <v>121.41961151068458</v>
      </c>
    </row>
    <row r="17" spans="1:13" ht="14.25" customHeight="1">
      <c r="A17" s="1400">
        <v>2009</v>
      </c>
      <c r="B17" s="1401">
        <v>2083</v>
      </c>
      <c r="C17" s="1401">
        <v>60623</v>
      </c>
      <c r="D17" s="1401">
        <v>26597</v>
      </c>
      <c r="E17" s="1401">
        <v>34026</v>
      </c>
      <c r="F17" s="1401">
        <v>751301</v>
      </c>
      <c r="G17" s="1401">
        <v>699825</v>
      </c>
      <c r="H17" s="1401">
        <v>426791</v>
      </c>
      <c r="I17" s="1401">
        <v>273034</v>
      </c>
      <c r="J17" s="1402">
        <f t="shared" si="0"/>
        <v>2.7725239284920424</v>
      </c>
      <c r="K17" s="1402">
        <f t="shared" si="0"/>
        <v>86.625942199835677</v>
      </c>
      <c r="L17" s="1402">
        <f t="shared" si="0"/>
        <v>62.31855873249436</v>
      </c>
      <c r="M17" s="1402">
        <f t="shared" si="0"/>
        <v>124.62184196839954</v>
      </c>
    </row>
    <row r="18" spans="1:13" ht="14.25" customHeight="1">
      <c r="A18" s="1400">
        <v>2010</v>
      </c>
      <c r="B18" s="1401">
        <v>2123</v>
      </c>
      <c r="C18" s="1401">
        <v>59282</v>
      </c>
      <c r="D18" s="1401">
        <v>26719</v>
      </c>
      <c r="E18" s="1401">
        <v>32563</v>
      </c>
      <c r="F18" s="1401">
        <v>759419</v>
      </c>
      <c r="G18" s="1401">
        <v>708354</v>
      </c>
      <c r="H18" s="1401">
        <v>431673</v>
      </c>
      <c r="I18" s="1401">
        <v>276681</v>
      </c>
      <c r="J18" s="1402">
        <f t="shared" si="0"/>
        <v>2.7955581832953875</v>
      </c>
      <c r="K18" s="1402">
        <f t="shared" si="0"/>
        <v>83.689793521318435</v>
      </c>
      <c r="L18" s="1402">
        <f t="shared" si="0"/>
        <v>61.896389164946612</v>
      </c>
      <c r="M18" s="1402">
        <f t="shared" si="0"/>
        <v>117.69149309132177</v>
      </c>
    </row>
    <row r="19" spans="1:13" ht="14.25" customHeight="1">
      <c r="A19" s="1400">
        <v>2011</v>
      </c>
      <c r="B19" s="1401">
        <v>2171</v>
      </c>
      <c r="C19" s="1401">
        <v>60331</v>
      </c>
      <c r="D19" s="1401">
        <v>27106</v>
      </c>
      <c r="E19" s="1401">
        <v>33225</v>
      </c>
      <c r="F19" s="1401">
        <v>767937</v>
      </c>
      <c r="G19" s="1401">
        <v>718139</v>
      </c>
      <c r="H19" s="1401">
        <v>437482</v>
      </c>
      <c r="I19" s="1401">
        <v>280657</v>
      </c>
      <c r="J19" s="1402">
        <f t="shared" si="0"/>
        <v>2.8270548235076571</v>
      </c>
      <c r="K19" s="1402">
        <f t="shared" si="0"/>
        <v>84.010198582725621</v>
      </c>
      <c r="L19" s="1402">
        <f t="shared" si="0"/>
        <v>61.959120603819123</v>
      </c>
      <c r="M19" s="1402">
        <f t="shared" si="0"/>
        <v>118.38293717954656</v>
      </c>
    </row>
    <row r="20" spans="1:13" ht="14.25" customHeight="1">
      <c r="A20" s="1400">
        <v>2012</v>
      </c>
      <c r="B20" s="1401">
        <v>2394</v>
      </c>
      <c r="C20" s="1401">
        <v>61105</v>
      </c>
      <c r="D20" s="1401">
        <v>27720</v>
      </c>
      <c r="E20" s="1401">
        <v>33385</v>
      </c>
      <c r="F20" s="1401">
        <v>776061</v>
      </c>
      <c r="G20" s="1401">
        <v>727743</v>
      </c>
      <c r="H20" s="1401">
        <v>443098</v>
      </c>
      <c r="I20" s="1401">
        <v>284645</v>
      </c>
      <c r="J20" s="1402">
        <f t="shared" si="0"/>
        <v>3.0848090549583089</v>
      </c>
      <c r="K20" s="1402">
        <f t="shared" si="0"/>
        <v>83.965081079447003</v>
      </c>
      <c r="L20" s="1402">
        <f t="shared" si="0"/>
        <v>62.559524078194883</v>
      </c>
      <c r="M20" s="1402">
        <f t="shared" si="0"/>
        <v>117.28644451861091</v>
      </c>
    </row>
    <row r="21" spans="1:13" ht="14.25" customHeight="1">
      <c r="A21" s="1400">
        <v>2013</v>
      </c>
      <c r="B21" s="1401">
        <v>1967</v>
      </c>
      <c r="C21" s="1401">
        <v>53754</v>
      </c>
      <c r="D21" s="1401">
        <v>23868</v>
      </c>
      <c r="E21" s="1401">
        <v>29886</v>
      </c>
      <c r="F21" s="1401">
        <v>783725</v>
      </c>
      <c r="G21" s="1401">
        <v>737082</v>
      </c>
      <c r="H21" s="1401">
        <v>448539</v>
      </c>
      <c r="I21" s="1401">
        <v>288543</v>
      </c>
      <c r="J21" s="1402">
        <f t="shared" si="0"/>
        <v>2.5098089253245717</v>
      </c>
      <c r="K21" s="1402">
        <f t="shared" si="0"/>
        <v>72.928113832653622</v>
      </c>
      <c r="L21" s="1402">
        <f t="shared" si="0"/>
        <v>53.212764107468921</v>
      </c>
      <c r="M21" s="1402">
        <f t="shared" si="0"/>
        <v>103.57555026460527</v>
      </c>
    </row>
    <row r="22" spans="1:13" ht="14.25" customHeight="1">
      <c r="A22" s="1400" t="s">
        <v>1829</v>
      </c>
      <c r="B22" s="1401">
        <v>1515</v>
      </c>
      <c r="C22" s="1401">
        <v>41451</v>
      </c>
      <c r="D22" s="1401">
        <v>17769</v>
      </c>
      <c r="E22" s="1401">
        <v>23682</v>
      </c>
      <c r="F22" s="1401">
        <v>790883</v>
      </c>
      <c r="G22" s="1401">
        <v>746133</v>
      </c>
      <c r="H22" s="1401">
        <v>453819</v>
      </c>
      <c r="I22" s="1401">
        <v>292314</v>
      </c>
      <c r="J22" s="1402">
        <f t="shared" si="0"/>
        <v>1.9155804335154505</v>
      </c>
      <c r="K22" s="1402">
        <f t="shared" si="0"/>
        <v>55.554438685864312</v>
      </c>
      <c r="L22" s="1402">
        <f t="shared" si="0"/>
        <v>39.154376524561549</v>
      </c>
      <c r="M22" s="1402">
        <f t="shared" si="0"/>
        <v>81.015620189248537</v>
      </c>
    </row>
    <row r="23" spans="1:13" s="1403" customFormat="1" ht="12" customHeight="1">
      <c r="A23" s="1404" t="s">
        <v>2144</v>
      </c>
    </row>
    <row r="24" spans="1:13" s="1403" customFormat="1" ht="12" customHeight="1">
      <c r="A24" s="1926" t="s">
        <v>2145</v>
      </c>
      <c r="B24" s="1926"/>
      <c r="C24" s="1926"/>
      <c r="D24" s="1926"/>
      <c r="E24" s="1926"/>
      <c r="F24" s="1926"/>
      <c r="G24" s="1926"/>
      <c r="H24" s="1926"/>
      <c r="I24" s="1926"/>
      <c r="J24" s="1926"/>
      <c r="K24" s="1926"/>
      <c r="L24" s="1926"/>
      <c r="M24" s="1926"/>
    </row>
    <row r="25" spans="1:13" s="1403" customFormat="1" ht="12" customHeight="1">
      <c r="A25" s="1926" t="s">
        <v>2146</v>
      </c>
      <c r="B25" s="1926"/>
      <c r="C25" s="1926"/>
      <c r="D25" s="1926"/>
      <c r="E25" s="1926"/>
      <c r="F25" s="1926"/>
      <c r="G25" s="1926"/>
      <c r="H25" s="1926"/>
      <c r="I25" s="1926"/>
      <c r="J25" s="1926"/>
      <c r="K25" s="1926"/>
      <c r="L25" s="1926"/>
      <c r="M25" s="1926"/>
    </row>
    <row r="26" spans="1:13" s="1403" customFormat="1" ht="12" customHeight="1">
      <c r="A26" s="1926" t="s">
        <v>2147</v>
      </c>
      <c r="B26" s="1926"/>
      <c r="C26" s="1926"/>
      <c r="D26" s="1926"/>
      <c r="E26" s="1926"/>
      <c r="F26" s="1926"/>
      <c r="G26" s="1926"/>
      <c r="H26" s="1926"/>
      <c r="I26" s="1926"/>
      <c r="J26" s="1926"/>
      <c r="K26" s="1926"/>
      <c r="L26" s="1926"/>
      <c r="M26" s="1926"/>
    </row>
    <row r="27" spans="1:13" s="1403" customFormat="1" ht="12" customHeight="1">
      <c r="A27" s="1926" t="s">
        <v>2148</v>
      </c>
      <c r="B27" s="1926"/>
      <c r="C27" s="1926"/>
      <c r="D27" s="1926"/>
      <c r="E27" s="1926"/>
      <c r="F27" s="1926"/>
      <c r="G27" s="1926"/>
      <c r="H27" s="1926"/>
      <c r="I27" s="1926"/>
      <c r="J27" s="1926"/>
      <c r="K27" s="1926"/>
      <c r="L27" s="1926"/>
      <c r="M27" s="1926"/>
    </row>
    <row r="28" spans="1:13" s="1403" customFormat="1" ht="12" customHeight="1">
      <c r="A28" s="1926" t="s">
        <v>2149</v>
      </c>
      <c r="B28" s="1926"/>
      <c r="C28" s="1926"/>
      <c r="D28" s="1926"/>
      <c r="E28" s="1926"/>
      <c r="F28" s="1926"/>
      <c r="G28" s="1926"/>
      <c r="H28" s="1926"/>
      <c r="I28" s="1926"/>
      <c r="J28" s="1926"/>
      <c r="K28" s="1926"/>
      <c r="L28" s="1926"/>
      <c r="M28" s="1926"/>
    </row>
    <row r="29" spans="1:13" s="1403" customFormat="1" ht="12">
      <c r="A29" s="1925" t="s">
        <v>2150</v>
      </c>
      <c r="B29" s="1926"/>
      <c r="C29" s="1926"/>
      <c r="D29" s="1926"/>
      <c r="E29" s="1926"/>
      <c r="F29" s="1926"/>
      <c r="G29" s="1926"/>
      <c r="H29" s="1926"/>
      <c r="I29" s="1926"/>
      <c r="J29" s="1926"/>
      <c r="K29" s="1926"/>
      <c r="L29" s="1926"/>
      <c r="M29" s="1926"/>
    </row>
    <row r="30" spans="1:13" s="1403" customFormat="1" ht="12">
      <c r="A30" s="1925" t="s">
        <v>2151</v>
      </c>
      <c r="B30" s="1926"/>
      <c r="C30" s="1926"/>
      <c r="D30" s="1926"/>
      <c r="E30" s="1926"/>
      <c r="F30" s="1926"/>
      <c r="G30" s="1926"/>
      <c r="H30" s="1926"/>
      <c r="I30" s="1926"/>
      <c r="J30" s="1926"/>
      <c r="K30" s="1926"/>
      <c r="L30" s="1926"/>
      <c r="M30" s="1926"/>
    </row>
    <row r="32" spans="1:13" s="1403" customFormat="1" ht="12"/>
  </sheetData>
  <mergeCells count="14">
    <mergeCell ref="A30:M30"/>
    <mergeCell ref="A24:M24"/>
    <mergeCell ref="A25:M25"/>
    <mergeCell ref="A26:M26"/>
    <mergeCell ref="A27:M27"/>
    <mergeCell ref="A28:M28"/>
    <mergeCell ref="A29:M29"/>
    <mergeCell ref="A3:M3"/>
    <mergeCell ref="A4:M4"/>
    <mergeCell ref="A5:M5"/>
    <mergeCell ref="A6:A7"/>
    <mergeCell ref="B6:E6"/>
    <mergeCell ref="F6:I6"/>
    <mergeCell ref="J6:M6"/>
  </mergeCells>
  <hyperlinks>
    <hyperlink ref="O6" location="ÍNDICE!A22" display="ÍNDICE"/>
  </hyperlinks>
  <printOptions horizontalCentered="1"/>
  <pageMargins left="0.19685039370078741" right="0.19685039370078741" top="1.1811023622047245" bottom="0" header="0.19685039370078741" footer="0.19685039370078741"/>
  <pageSetup firstPageNumber="31" orientation="landscape" useFirstPageNumber="1" r:id="rId1"/>
  <headerFooter scaleWithDoc="0">
    <oddHeader>&amp;C&amp;G</oddHeader>
    <oddFooter>&amp;C&amp;"Arial,Normal"&amp;8&amp;P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topLeftCell="E1" workbookViewId="0">
      <selection activeCell="W6" sqref="W6"/>
    </sheetView>
  </sheetViews>
  <sheetFormatPr baseColWidth="10" defaultRowHeight="12"/>
  <cols>
    <col min="1" max="1" width="8.42578125" style="1405" customWidth="1"/>
    <col min="2" max="21" width="9.42578125" style="1405" customWidth="1"/>
    <col min="22" max="256" width="11.42578125" style="1405"/>
    <col min="257" max="257" width="7.28515625" style="1405" customWidth="1"/>
    <col min="258" max="258" width="5.85546875" style="1405" customWidth="1"/>
    <col min="259" max="263" width="6.28515625" style="1405" customWidth="1"/>
    <col min="264" max="266" width="6" style="1405" customWidth="1"/>
    <col min="267" max="267" width="7.7109375" style="1405" customWidth="1"/>
    <col min="268" max="269" width="6.140625" style="1405" customWidth="1"/>
    <col min="270" max="270" width="6" style="1405" customWidth="1"/>
    <col min="271" max="271" width="6.42578125" style="1405" customWidth="1"/>
    <col min="272" max="272" width="6.140625" style="1405" customWidth="1"/>
    <col min="273" max="273" width="6.42578125" style="1405" customWidth="1"/>
    <col min="274" max="274" width="6.28515625" style="1405" customWidth="1"/>
    <col min="275" max="276" width="6.42578125" style="1405" customWidth="1"/>
    <col min="277" max="277" width="8.140625" style="1405" customWidth="1"/>
    <col min="278" max="512" width="11.42578125" style="1405"/>
    <col min="513" max="513" width="7.28515625" style="1405" customWidth="1"/>
    <col min="514" max="514" width="5.85546875" style="1405" customWidth="1"/>
    <col min="515" max="519" width="6.28515625" style="1405" customWidth="1"/>
    <col min="520" max="522" width="6" style="1405" customWidth="1"/>
    <col min="523" max="523" width="7.7109375" style="1405" customWidth="1"/>
    <col min="524" max="525" width="6.140625" style="1405" customWidth="1"/>
    <col min="526" max="526" width="6" style="1405" customWidth="1"/>
    <col min="527" max="527" width="6.42578125" style="1405" customWidth="1"/>
    <col min="528" max="528" width="6.140625" style="1405" customWidth="1"/>
    <col min="529" max="529" width="6.42578125" style="1405" customWidth="1"/>
    <col min="530" max="530" width="6.28515625" style="1405" customWidth="1"/>
    <col min="531" max="532" width="6.42578125" style="1405" customWidth="1"/>
    <col min="533" max="533" width="8.140625" style="1405" customWidth="1"/>
    <col min="534" max="768" width="11.42578125" style="1405"/>
    <col min="769" max="769" width="7.28515625" style="1405" customWidth="1"/>
    <col min="770" max="770" width="5.85546875" style="1405" customWidth="1"/>
    <col min="771" max="775" width="6.28515625" style="1405" customWidth="1"/>
    <col min="776" max="778" width="6" style="1405" customWidth="1"/>
    <col min="779" max="779" width="7.7109375" style="1405" customWidth="1"/>
    <col min="780" max="781" width="6.140625" style="1405" customWidth="1"/>
    <col min="782" max="782" width="6" style="1405" customWidth="1"/>
    <col min="783" max="783" width="6.42578125" style="1405" customWidth="1"/>
    <col min="784" max="784" width="6.140625" style="1405" customWidth="1"/>
    <col min="785" max="785" width="6.42578125" style="1405" customWidth="1"/>
    <col min="786" max="786" width="6.28515625" style="1405" customWidth="1"/>
    <col min="787" max="788" width="6.42578125" style="1405" customWidth="1"/>
    <col min="789" max="789" width="8.140625" style="1405" customWidth="1"/>
    <col min="790" max="1024" width="11.42578125" style="1405"/>
    <col min="1025" max="1025" width="7.28515625" style="1405" customWidth="1"/>
    <col min="1026" max="1026" width="5.85546875" style="1405" customWidth="1"/>
    <col min="1027" max="1031" width="6.28515625" style="1405" customWidth="1"/>
    <col min="1032" max="1034" width="6" style="1405" customWidth="1"/>
    <col min="1035" max="1035" width="7.7109375" style="1405" customWidth="1"/>
    <col min="1036" max="1037" width="6.140625" style="1405" customWidth="1"/>
    <col min="1038" max="1038" width="6" style="1405" customWidth="1"/>
    <col min="1039" max="1039" width="6.42578125" style="1405" customWidth="1"/>
    <col min="1040" max="1040" width="6.140625" style="1405" customWidth="1"/>
    <col min="1041" max="1041" width="6.42578125" style="1405" customWidth="1"/>
    <col min="1042" max="1042" width="6.28515625" style="1405" customWidth="1"/>
    <col min="1043" max="1044" width="6.42578125" style="1405" customWidth="1"/>
    <col min="1045" max="1045" width="8.140625" style="1405" customWidth="1"/>
    <col min="1046" max="1280" width="11.42578125" style="1405"/>
    <col min="1281" max="1281" width="7.28515625" style="1405" customWidth="1"/>
    <col min="1282" max="1282" width="5.85546875" style="1405" customWidth="1"/>
    <col min="1283" max="1287" width="6.28515625" style="1405" customWidth="1"/>
    <col min="1288" max="1290" width="6" style="1405" customWidth="1"/>
    <col min="1291" max="1291" width="7.7109375" style="1405" customWidth="1"/>
    <col min="1292" max="1293" width="6.140625" style="1405" customWidth="1"/>
    <col min="1294" max="1294" width="6" style="1405" customWidth="1"/>
    <col min="1295" max="1295" width="6.42578125" style="1405" customWidth="1"/>
    <col min="1296" max="1296" width="6.140625" style="1405" customWidth="1"/>
    <col min="1297" max="1297" width="6.42578125" style="1405" customWidth="1"/>
    <col min="1298" max="1298" width="6.28515625" style="1405" customWidth="1"/>
    <col min="1299" max="1300" width="6.42578125" style="1405" customWidth="1"/>
    <col min="1301" max="1301" width="8.140625" style="1405" customWidth="1"/>
    <col min="1302" max="1536" width="11.42578125" style="1405"/>
    <col min="1537" max="1537" width="7.28515625" style="1405" customWidth="1"/>
    <col min="1538" max="1538" width="5.85546875" style="1405" customWidth="1"/>
    <col min="1539" max="1543" width="6.28515625" style="1405" customWidth="1"/>
    <col min="1544" max="1546" width="6" style="1405" customWidth="1"/>
    <col min="1547" max="1547" width="7.7109375" style="1405" customWidth="1"/>
    <col min="1548" max="1549" width="6.140625" style="1405" customWidth="1"/>
    <col min="1550" max="1550" width="6" style="1405" customWidth="1"/>
    <col min="1551" max="1551" width="6.42578125" style="1405" customWidth="1"/>
    <col min="1552" max="1552" width="6.140625" style="1405" customWidth="1"/>
    <col min="1553" max="1553" width="6.42578125" style="1405" customWidth="1"/>
    <col min="1554" max="1554" width="6.28515625" style="1405" customWidth="1"/>
    <col min="1555" max="1556" width="6.42578125" style="1405" customWidth="1"/>
    <col min="1557" max="1557" width="8.140625" style="1405" customWidth="1"/>
    <col min="1558" max="1792" width="11.42578125" style="1405"/>
    <col min="1793" max="1793" width="7.28515625" style="1405" customWidth="1"/>
    <col min="1794" max="1794" width="5.85546875" style="1405" customWidth="1"/>
    <col min="1795" max="1799" width="6.28515625" style="1405" customWidth="1"/>
    <col min="1800" max="1802" width="6" style="1405" customWidth="1"/>
    <col min="1803" max="1803" width="7.7109375" style="1405" customWidth="1"/>
    <col min="1804" max="1805" width="6.140625" style="1405" customWidth="1"/>
    <col min="1806" max="1806" width="6" style="1405" customWidth="1"/>
    <col min="1807" max="1807" width="6.42578125" style="1405" customWidth="1"/>
    <col min="1808" max="1808" width="6.140625" style="1405" customWidth="1"/>
    <col min="1809" max="1809" width="6.42578125" style="1405" customWidth="1"/>
    <col min="1810" max="1810" width="6.28515625" style="1405" customWidth="1"/>
    <col min="1811" max="1812" width="6.42578125" style="1405" customWidth="1"/>
    <col min="1813" max="1813" width="8.140625" style="1405" customWidth="1"/>
    <col min="1814" max="2048" width="11.42578125" style="1405"/>
    <col min="2049" max="2049" width="7.28515625" style="1405" customWidth="1"/>
    <col min="2050" max="2050" width="5.85546875" style="1405" customWidth="1"/>
    <col min="2051" max="2055" width="6.28515625" style="1405" customWidth="1"/>
    <col min="2056" max="2058" width="6" style="1405" customWidth="1"/>
    <col min="2059" max="2059" width="7.7109375" style="1405" customWidth="1"/>
    <col min="2060" max="2061" width="6.140625" style="1405" customWidth="1"/>
    <col min="2062" max="2062" width="6" style="1405" customWidth="1"/>
    <col min="2063" max="2063" width="6.42578125" style="1405" customWidth="1"/>
    <col min="2064" max="2064" width="6.140625" style="1405" customWidth="1"/>
    <col min="2065" max="2065" width="6.42578125" style="1405" customWidth="1"/>
    <col min="2066" max="2066" width="6.28515625" style="1405" customWidth="1"/>
    <col min="2067" max="2068" width="6.42578125" style="1405" customWidth="1"/>
    <col min="2069" max="2069" width="8.140625" style="1405" customWidth="1"/>
    <col min="2070" max="2304" width="11.42578125" style="1405"/>
    <col min="2305" max="2305" width="7.28515625" style="1405" customWidth="1"/>
    <col min="2306" max="2306" width="5.85546875" style="1405" customWidth="1"/>
    <col min="2307" max="2311" width="6.28515625" style="1405" customWidth="1"/>
    <col min="2312" max="2314" width="6" style="1405" customWidth="1"/>
    <col min="2315" max="2315" width="7.7109375" style="1405" customWidth="1"/>
    <col min="2316" max="2317" width="6.140625" style="1405" customWidth="1"/>
    <col min="2318" max="2318" width="6" style="1405" customWidth="1"/>
    <col min="2319" max="2319" width="6.42578125" style="1405" customWidth="1"/>
    <col min="2320" max="2320" width="6.140625" style="1405" customWidth="1"/>
    <col min="2321" max="2321" width="6.42578125" style="1405" customWidth="1"/>
    <col min="2322" max="2322" width="6.28515625" style="1405" customWidth="1"/>
    <col min="2323" max="2324" width="6.42578125" style="1405" customWidth="1"/>
    <col min="2325" max="2325" width="8.140625" style="1405" customWidth="1"/>
    <col min="2326" max="2560" width="11.42578125" style="1405"/>
    <col min="2561" max="2561" width="7.28515625" style="1405" customWidth="1"/>
    <col min="2562" max="2562" width="5.85546875" style="1405" customWidth="1"/>
    <col min="2563" max="2567" width="6.28515625" style="1405" customWidth="1"/>
    <col min="2568" max="2570" width="6" style="1405" customWidth="1"/>
    <col min="2571" max="2571" width="7.7109375" style="1405" customWidth="1"/>
    <col min="2572" max="2573" width="6.140625" style="1405" customWidth="1"/>
    <col min="2574" max="2574" width="6" style="1405" customWidth="1"/>
    <col min="2575" max="2575" width="6.42578125" style="1405" customWidth="1"/>
    <col min="2576" max="2576" width="6.140625" style="1405" customWidth="1"/>
    <col min="2577" max="2577" width="6.42578125" style="1405" customWidth="1"/>
    <col min="2578" max="2578" width="6.28515625" style="1405" customWidth="1"/>
    <col min="2579" max="2580" width="6.42578125" style="1405" customWidth="1"/>
    <col min="2581" max="2581" width="8.140625" style="1405" customWidth="1"/>
    <col min="2582" max="2816" width="11.42578125" style="1405"/>
    <col min="2817" max="2817" width="7.28515625" style="1405" customWidth="1"/>
    <col min="2818" max="2818" width="5.85546875" style="1405" customWidth="1"/>
    <col min="2819" max="2823" width="6.28515625" style="1405" customWidth="1"/>
    <col min="2824" max="2826" width="6" style="1405" customWidth="1"/>
    <col min="2827" max="2827" width="7.7109375" style="1405" customWidth="1"/>
    <col min="2828" max="2829" width="6.140625" style="1405" customWidth="1"/>
    <col min="2830" max="2830" width="6" style="1405" customWidth="1"/>
    <col min="2831" max="2831" width="6.42578125" style="1405" customWidth="1"/>
    <col min="2832" max="2832" width="6.140625" style="1405" customWidth="1"/>
    <col min="2833" max="2833" width="6.42578125" style="1405" customWidth="1"/>
    <col min="2834" max="2834" width="6.28515625" style="1405" customWidth="1"/>
    <col min="2835" max="2836" width="6.42578125" style="1405" customWidth="1"/>
    <col min="2837" max="2837" width="8.140625" style="1405" customWidth="1"/>
    <col min="2838" max="3072" width="11.42578125" style="1405"/>
    <col min="3073" max="3073" width="7.28515625" style="1405" customWidth="1"/>
    <col min="3074" max="3074" width="5.85546875" style="1405" customWidth="1"/>
    <col min="3075" max="3079" width="6.28515625" style="1405" customWidth="1"/>
    <col min="3080" max="3082" width="6" style="1405" customWidth="1"/>
    <col min="3083" max="3083" width="7.7109375" style="1405" customWidth="1"/>
    <col min="3084" max="3085" width="6.140625" style="1405" customWidth="1"/>
    <col min="3086" max="3086" width="6" style="1405" customWidth="1"/>
    <col min="3087" max="3087" width="6.42578125" style="1405" customWidth="1"/>
    <col min="3088" max="3088" width="6.140625" style="1405" customWidth="1"/>
    <col min="3089" max="3089" width="6.42578125" style="1405" customWidth="1"/>
    <col min="3090" max="3090" width="6.28515625" style="1405" customWidth="1"/>
    <col min="3091" max="3092" width="6.42578125" style="1405" customWidth="1"/>
    <col min="3093" max="3093" width="8.140625" style="1405" customWidth="1"/>
    <col min="3094" max="3328" width="11.42578125" style="1405"/>
    <col min="3329" max="3329" width="7.28515625" style="1405" customWidth="1"/>
    <col min="3330" max="3330" width="5.85546875" style="1405" customWidth="1"/>
    <col min="3331" max="3335" width="6.28515625" style="1405" customWidth="1"/>
    <col min="3336" max="3338" width="6" style="1405" customWidth="1"/>
    <col min="3339" max="3339" width="7.7109375" style="1405" customWidth="1"/>
    <col min="3340" max="3341" width="6.140625" style="1405" customWidth="1"/>
    <col min="3342" max="3342" width="6" style="1405" customWidth="1"/>
    <col min="3343" max="3343" width="6.42578125" style="1405" customWidth="1"/>
    <col min="3344" max="3344" width="6.140625" style="1405" customWidth="1"/>
    <col min="3345" max="3345" width="6.42578125" style="1405" customWidth="1"/>
    <col min="3346" max="3346" width="6.28515625" style="1405" customWidth="1"/>
    <col min="3347" max="3348" width="6.42578125" style="1405" customWidth="1"/>
    <col min="3349" max="3349" width="8.140625" style="1405" customWidth="1"/>
    <col min="3350" max="3584" width="11.42578125" style="1405"/>
    <col min="3585" max="3585" width="7.28515625" style="1405" customWidth="1"/>
    <col min="3586" max="3586" width="5.85546875" style="1405" customWidth="1"/>
    <col min="3587" max="3591" width="6.28515625" style="1405" customWidth="1"/>
    <col min="3592" max="3594" width="6" style="1405" customWidth="1"/>
    <col min="3595" max="3595" width="7.7109375" style="1405" customWidth="1"/>
    <col min="3596" max="3597" width="6.140625" style="1405" customWidth="1"/>
    <col min="3598" max="3598" width="6" style="1405" customWidth="1"/>
    <col min="3599" max="3599" width="6.42578125" style="1405" customWidth="1"/>
    <col min="3600" max="3600" width="6.140625" style="1405" customWidth="1"/>
    <col min="3601" max="3601" width="6.42578125" style="1405" customWidth="1"/>
    <col min="3602" max="3602" width="6.28515625" style="1405" customWidth="1"/>
    <col min="3603" max="3604" width="6.42578125" style="1405" customWidth="1"/>
    <col min="3605" max="3605" width="8.140625" style="1405" customWidth="1"/>
    <col min="3606" max="3840" width="11.42578125" style="1405"/>
    <col min="3841" max="3841" width="7.28515625" style="1405" customWidth="1"/>
    <col min="3842" max="3842" width="5.85546875" style="1405" customWidth="1"/>
    <col min="3843" max="3847" width="6.28515625" style="1405" customWidth="1"/>
    <col min="3848" max="3850" width="6" style="1405" customWidth="1"/>
    <col min="3851" max="3851" width="7.7109375" style="1405" customWidth="1"/>
    <col min="3852" max="3853" width="6.140625" style="1405" customWidth="1"/>
    <col min="3854" max="3854" width="6" style="1405" customWidth="1"/>
    <col min="3855" max="3855" width="6.42578125" style="1405" customWidth="1"/>
    <col min="3856" max="3856" width="6.140625" style="1405" customWidth="1"/>
    <col min="3857" max="3857" width="6.42578125" style="1405" customWidth="1"/>
    <col min="3858" max="3858" width="6.28515625" style="1405" customWidth="1"/>
    <col min="3859" max="3860" width="6.42578125" style="1405" customWidth="1"/>
    <col min="3861" max="3861" width="8.140625" style="1405" customWidth="1"/>
    <col min="3862" max="4096" width="11.42578125" style="1405"/>
    <col min="4097" max="4097" width="7.28515625" style="1405" customWidth="1"/>
    <col min="4098" max="4098" width="5.85546875" style="1405" customWidth="1"/>
    <col min="4099" max="4103" width="6.28515625" style="1405" customWidth="1"/>
    <col min="4104" max="4106" width="6" style="1405" customWidth="1"/>
    <col min="4107" max="4107" width="7.7109375" style="1405" customWidth="1"/>
    <col min="4108" max="4109" width="6.140625" style="1405" customWidth="1"/>
    <col min="4110" max="4110" width="6" style="1405" customWidth="1"/>
    <col min="4111" max="4111" width="6.42578125" style="1405" customWidth="1"/>
    <col min="4112" max="4112" width="6.140625" style="1405" customWidth="1"/>
    <col min="4113" max="4113" width="6.42578125" style="1405" customWidth="1"/>
    <col min="4114" max="4114" width="6.28515625" style="1405" customWidth="1"/>
    <col min="4115" max="4116" width="6.42578125" style="1405" customWidth="1"/>
    <col min="4117" max="4117" width="8.140625" style="1405" customWidth="1"/>
    <col min="4118" max="4352" width="11.42578125" style="1405"/>
    <col min="4353" max="4353" width="7.28515625" style="1405" customWidth="1"/>
    <col min="4354" max="4354" width="5.85546875" style="1405" customWidth="1"/>
    <col min="4355" max="4359" width="6.28515625" style="1405" customWidth="1"/>
    <col min="4360" max="4362" width="6" style="1405" customWidth="1"/>
    <col min="4363" max="4363" width="7.7109375" style="1405" customWidth="1"/>
    <col min="4364" max="4365" width="6.140625" style="1405" customWidth="1"/>
    <col min="4366" max="4366" width="6" style="1405" customWidth="1"/>
    <col min="4367" max="4367" width="6.42578125" style="1405" customWidth="1"/>
    <col min="4368" max="4368" width="6.140625" style="1405" customWidth="1"/>
    <col min="4369" max="4369" width="6.42578125" style="1405" customWidth="1"/>
    <col min="4370" max="4370" width="6.28515625" style="1405" customWidth="1"/>
    <col min="4371" max="4372" width="6.42578125" style="1405" customWidth="1"/>
    <col min="4373" max="4373" width="8.140625" style="1405" customWidth="1"/>
    <col min="4374" max="4608" width="11.42578125" style="1405"/>
    <col min="4609" max="4609" width="7.28515625" style="1405" customWidth="1"/>
    <col min="4610" max="4610" width="5.85546875" style="1405" customWidth="1"/>
    <col min="4611" max="4615" width="6.28515625" style="1405" customWidth="1"/>
    <col min="4616" max="4618" width="6" style="1405" customWidth="1"/>
    <col min="4619" max="4619" width="7.7109375" style="1405" customWidth="1"/>
    <col min="4620" max="4621" width="6.140625" style="1405" customWidth="1"/>
    <col min="4622" max="4622" width="6" style="1405" customWidth="1"/>
    <col min="4623" max="4623" width="6.42578125" style="1405" customWidth="1"/>
    <col min="4624" max="4624" width="6.140625" style="1405" customWidth="1"/>
    <col min="4625" max="4625" width="6.42578125" style="1405" customWidth="1"/>
    <col min="4626" max="4626" width="6.28515625" style="1405" customWidth="1"/>
    <col min="4627" max="4628" width="6.42578125" style="1405" customWidth="1"/>
    <col min="4629" max="4629" width="8.140625" style="1405" customWidth="1"/>
    <col min="4630" max="4864" width="11.42578125" style="1405"/>
    <col min="4865" max="4865" width="7.28515625" style="1405" customWidth="1"/>
    <col min="4866" max="4866" width="5.85546875" style="1405" customWidth="1"/>
    <col min="4867" max="4871" width="6.28515625" style="1405" customWidth="1"/>
    <col min="4872" max="4874" width="6" style="1405" customWidth="1"/>
    <col min="4875" max="4875" width="7.7109375" style="1405" customWidth="1"/>
    <col min="4876" max="4877" width="6.140625" style="1405" customWidth="1"/>
    <col min="4878" max="4878" width="6" style="1405" customWidth="1"/>
    <col min="4879" max="4879" width="6.42578125" style="1405" customWidth="1"/>
    <col min="4880" max="4880" width="6.140625" style="1405" customWidth="1"/>
    <col min="4881" max="4881" width="6.42578125" style="1405" customWidth="1"/>
    <col min="4882" max="4882" width="6.28515625" style="1405" customWidth="1"/>
    <col min="4883" max="4884" width="6.42578125" style="1405" customWidth="1"/>
    <col min="4885" max="4885" width="8.140625" style="1405" customWidth="1"/>
    <col min="4886" max="5120" width="11.42578125" style="1405"/>
    <col min="5121" max="5121" width="7.28515625" style="1405" customWidth="1"/>
    <col min="5122" max="5122" width="5.85546875" style="1405" customWidth="1"/>
    <col min="5123" max="5127" width="6.28515625" style="1405" customWidth="1"/>
    <col min="5128" max="5130" width="6" style="1405" customWidth="1"/>
    <col min="5131" max="5131" width="7.7109375" style="1405" customWidth="1"/>
    <col min="5132" max="5133" width="6.140625" style="1405" customWidth="1"/>
    <col min="5134" max="5134" width="6" style="1405" customWidth="1"/>
    <col min="5135" max="5135" width="6.42578125" style="1405" customWidth="1"/>
    <col min="5136" max="5136" width="6.140625" style="1405" customWidth="1"/>
    <col min="5137" max="5137" width="6.42578125" style="1405" customWidth="1"/>
    <col min="5138" max="5138" width="6.28515625" style="1405" customWidth="1"/>
    <col min="5139" max="5140" width="6.42578125" style="1405" customWidth="1"/>
    <col min="5141" max="5141" width="8.140625" style="1405" customWidth="1"/>
    <col min="5142" max="5376" width="11.42578125" style="1405"/>
    <col min="5377" max="5377" width="7.28515625" style="1405" customWidth="1"/>
    <col min="5378" max="5378" width="5.85546875" style="1405" customWidth="1"/>
    <col min="5379" max="5383" width="6.28515625" style="1405" customWidth="1"/>
    <col min="5384" max="5386" width="6" style="1405" customWidth="1"/>
    <col min="5387" max="5387" width="7.7109375" style="1405" customWidth="1"/>
    <col min="5388" max="5389" width="6.140625" style="1405" customWidth="1"/>
    <col min="5390" max="5390" width="6" style="1405" customWidth="1"/>
    <col min="5391" max="5391" width="6.42578125" style="1405" customWidth="1"/>
    <col min="5392" max="5392" width="6.140625" style="1405" customWidth="1"/>
    <col min="5393" max="5393" width="6.42578125" style="1405" customWidth="1"/>
    <col min="5394" max="5394" width="6.28515625" style="1405" customWidth="1"/>
    <col min="5395" max="5396" width="6.42578125" style="1405" customWidth="1"/>
    <col min="5397" max="5397" width="8.140625" style="1405" customWidth="1"/>
    <col min="5398" max="5632" width="11.42578125" style="1405"/>
    <col min="5633" max="5633" width="7.28515625" style="1405" customWidth="1"/>
    <col min="5634" max="5634" width="5.85546875" style="1405" customWidth="1"/>
    <col min="5635" max="5639" width="6.28515625" style="1405" customWidth="1"/>
    <col min="5640" max="5642" width="6" style="1405" customWidth="1"/>
    <col min="5643" max="5643" width="7.7109375" style="1405" customWidth="1"/>
    <col min="5644" max="5645" width="6.140625" style="1405" customWidth="1"/>
    <col min="5646" max="5646" width="6" style="1405" customWidth="1"/>
    <col min="5647" max="5647" width="6.42578125" style="1405" customWidth="1"/>
    <col min="5648" max="5648" width="6.140625" style="1405" customWidth="1"/>
    <col min="5649" max="5649" width="6.42578125" style="1405" customWidth="1"/>
    <col min="5650" max="5650" width="6.28515625" style="1405" customWidth="1"/>
    <col min="5651" max="5652" width="6.42578125" style="1405" customWidth="1"/>
    <col min="5653" max="5653" width="8.140625" style="1405" customWidth="1"/>
    <col min="5654" max="5888" width="11.42578125" style="1405"/>
    <col min="5889" max="5889" width="7.28515625" style="1405" customWidth="1"/>
    <col min="5890" max="5890" width="5.85546875" style="1405" customWidth="1"/>
    <col min="5891" max="5895" width="6.28515625" style="1405" customWidth="1"/>
    <col min="5896" max="5898" width="6" style="1405" customWidth="1"/>
    <col min="5899" max="5899" width="7.7109375" style="1405" customWidth="1"/>
    <col min="5900" max="5901" width="6.140625" style="1405" customWidth="1"/>
    <col min="5902" max="5902" width="6" style="1405" customWidth="1"/>
    <col min="5903" max="5903" width="6.42578125" style="1405" customWidth="1"/>
    <col min="5904" max="5904" width="6.140625" style="1405" customWidth="1"/>
    <col min="5905" max="5905" width="6.42578125" style="1405" customWidth="1"/>
    <col min="5906" max="5906" width="6.28515625" style="1405" customWidth="1"/>
    <col min="5907" max="5908" width="6.42578125" style="1405" customWidth="1"/>
    <col min="5909" max="5909" width="8.140625" style="1405" customWidth="1"/>
    <col min="5910" max="6144" width="11.42578125" style="1405"/>
    <col min="6145" max="6145" width="7.28515625" style="1405" customWidth="1"/>
    <col min="6146" max="6146" width="5.85546875" style="1405" customWidth="1"/>
    <col min="6147" max="6151" width="6.28515625" style="1405" customWidth="1"/>
    <col min="6152" max="6154" width="6" style="1405" customWidth="1"/>
    <col min="6155" max="6155" width="7.7109375" style="1405" customWidth="1"/>
    <col min="6156" max="6157" width="6.140625" style="1405" customWidth="1"/>
    <col min="6158" max="6158" width="6" style="1405" customWidth="1"/>
    <col min="6159" max="6159" width="6.42578125" style="1405" customWidth="1"/>
    <col min="6160" max="6160" width="6.140625" style="1405" customWidth="1"/>
    <col min="6161" max="6161" width="6.42578125" style="1405" customWidth="1"/>
    <col min="6162" max="6162" width="6.28515625" style="1405" customWidth="1"/>
    <col min="6163" max="6164" width="6.42578125" style="1405" customWidth="1"/>
    <col min="6165" max="6165" width="8.140625" style="1405" customWidth="1"/>
    <col min="6166" max="6400" width="11.42578125" style="1405"/>
    <col min="6401" max="6401" width="7.28515625" style="1405" customWidth="1"/>
    <col min="6402" max="6402" width="5.85546875" style="1405" customWidth="1"/>
    <col min="6403" max="6407" width="6.28515625" style="1405" customWidth="1"/>
    <col min="6408" max="6410" width="6" style="1405" customWidth="1"/>
    <col min="6411" max="6411" width="7.7109375" style="1405" customWidth="1"/>
    <col min="6412" max="6413" width="6.140625" style="1405" customWidth="1"/>
    <col min="6414" max="6414" width="6" style="1405" customWidth="1"/>
    <col min="6415" max="6415" width="6.42578125" style="1405" customWidth="1"/>
    <col min="6416" max="6416" width="6.140625" style="1405" customWidth="1"/>
    <col min="6417" max="6417" width="6.42578125" style="1405" customWidth="1"/>
    <col min="6418" max="6418" width="6.28515625" style="1405" customWidth="1"/>
    <col min="6419" max="6420" width="6.42578125" style="1405" customWidth="1"/>
    <col min="6421" max="6421" width="8.140625" style="1405" customWidth="1"/>
    <col min="6422" max="6656" width="11.42578125" style="1405"/>
    <col min="6657" max="6657" width="7.28515625" style="1405" customWidth="1"/>
    <col min="6658" max="6658" width="5.85546875" style="1405" customWidth="1"/>
    <col min="6659" max="6663" width="6.28515625" style="1405" customWidth="1"/>
    <col min="6664" max="6666" width="6" style="1405" customWidth="1"/>
    <col min="6667" max="6667" width="7.7109375" style="1405" customWidth="1"/>
    <col min="6668" max="6669" width="6.140625" style="1405" customWidth="1"/>
    <col min="6670" max="6670" width="6" style="1405" customWidth="1"/>
    <col min="6671" max="6671" width="6.42578125" style="1405" customWidth="1"/>
    <col min="6672" max="6672" width="6.140625" style="1405" customWidth="1"/>
    <col min="6673" max="6673" width="6.42578125" style="1405" customWidth="1"/>
    <col min="6674" max="6674" width="6.28515625" style="1405" customWidth="1"/>
    <col min="6675" max="6676" width="6.42578125" style="1405" customWidth="1"/>
    <col min="6677" max="6677" width="8.140625" style="1405" customWidth="1"/>
    <col min="6678" max="6912" width="11.42578125" style="1405"/>
    <col min="6913" max="6913" width="7.28515625" style="1405" customWidth="1"/>
    <col min="6914" max="6914" width="5.85546875" style="1405" customWidth="1"/>
    <col min="6915" max="6919" width="6.28515625" style="1405" customWidth="1"/>
    <col min="6920" max="6922" width="6" style="1405" customWidth="1"/>
    <col min="6923" max="6923" width="7.7109375" style="1405" customWidth="1"/>
    <col min="6924" max="6925" width="6.140625" style="1405" customWidth="1"/>
    <col min="6926" max="6926" width="6" style="1405" customWidth="1"/>
    <col min="6927" max="6927" width="6.42578125" style="1405" customWidth="1"/>
    <col min="6928" max="6928" width="6.140625" style="1405" customWidth="1"/>
    <col min="6929" max="6929" width="6.42578125" style="1405" customWidth="1"/>
    <col min="6930" max="6930" width="6.28515625" style="1405" customWidth="1"/>
    <col min="6931" max="6932" width="6.42578125" style="1405" customWidth="1"/>
    <col min="6933" max="6933" width="8.140625" style="1405" customWidth="1"/>
    <col min="6934" max="7168" width="11.42578125" style="1405"/>
    <col min="7169" max="7169" width="7.28515625" style="1405" customWidth="1"/>
    <col min="7170" max="7170" width="5.85546875" style="1405" customWidth="1"/>
    <col min="7171" max="7175" width="6.28515625" style="1405" customWidth="1"/>
    <col min="7176" max="7178" width="6" style="1405" customWidth="1"/>
    <col min="7179" max="7179" width="7.7109375" style="1405" customWidth="1"/>
    <col min="7180" max="7181" width="6.140625" style="1405" customWidth="1"/>
    <col min="7182" max="7182" width="6" style="1405" customWidth="1"/>
    <col min="7183" max="7183" width="6.42578125" style="1405" customWidth="1"/>
    <col min="7184" max="7184" width="6.140625" style="1405" customWidth="1"/>
    <col min="7185" max="7185" width="6.42578125" style="1405" customWidth="1"/>
    <col min="7186" max="7186" width="6.28515625" style="1405" customWidth="1"/>
    <col min="7187" max="7188" width="6.42578125" style="1405" customWidth="1"/>
    <col min="7189" max="7189" width="8.140625" style="1405" customWidth="1"/>
    <col min="7190" max="7424" width="11.42578125" style="1405"/>
    <col min="7425" max="7425" width="7.28515625" style="1405" customWidth="1"/>
    <col min="7426" max="7426" width="5.85546875" style="1405" customWidth="1"/>
    <col min="7427" max="7431" width="6.28515625" style="1405" customWidth="1"/>
    <col min="7432" max="7434" width="6" style="1405" customWidth="1"/>
    <col min="7435" max="7435" width="7.7109375" style="1405" customWidth="1"/>
    <col min="7436" max="7437" width="6.140625" style="1405" customWidth="1"/>
    <col min="7438" max="7438" width="6" style="1405" customWidth="1"/>
    <col min="7439" max="7439" width="6.42578125" style="1405" customWidth="1"/>
    <col min="7440" max="7440" width="6.140625" style="1405" customWidth="1"/>
    <col min="7441" max="7441" width="6.42578125" style="1405" customWidth="1"/>
    <col min="7442" max="7442" width="6.28515625" style="1405" customWidth="1"/>
    <col min="7443" max="7444" width="6.42578125" style="1405" customWidth="1"/>
    <col min="7445" max="7445" width="8.140625" style="1405" customWidth="1"/>
    <col min="7446" max="7680" width="11.42578125" style="1405"/>
    <col min="7681" max="7681" width="7.28515625" style="1405" customWidth="1"/>
    <col min="7682" max="7682" width="5.85546875" style="1405" customWidth="1"/>
    <col min="7683" max="7687" width="6.28515625" style="1405" customWidth="1"/>
    <col min="7688" max="7690" width="6" style="1405" customWidth="1"/>
    <col min="7691" max="7691" width="7.7109375" style="1405" customWidth="1"/>
    <col min="7692" max="7693" width="6.140625" style="1405" customWidth="1"/>
    <col min="7694" max="7694" width="6" style="1405" customWidth="1"/>
    <col min="7695" max="7695" width="6.42578125" style="1405" customWidth="1"/>
    <col min="7696" max="7696" width="6.140625" style="1405" customWidth="1"/>
    <col min="7697" max="7697" width="6.42578125" style="1405" customWidth="1"/>
    <col min="7698" max="7698" width="6.28515625" style="1405" customWidth="1"/>
    <col min="7699" max="7700" width="6.42578125" style="1405" customWidth="1"/>
    <col min="7701" max="7701" width="8.140625" style="1405" customWidth="1"/>
    <col min="7702" max="7936" width="11.42578125" style="1405"/>
    <col min="7937" max="7937" width="7.28515625" style="1405" customWidth="1"/>
    <col min="7938" max="7938" width="5.85546875" style="1405" customWidth="1"/>
    <col min="7939" max="7943" width="6.28515625" style="1405" customWidth="1"/>
    <col min="7944" max="7946" width="6" style="1405" customWidth="1"/>
    <col min="7947" max="7947" width="7.7109375" style="1405" customWidth="1"/>
    <col min="7948" max="7949" width="6.140625" style="1405" customWidth="1"/>
    <col min="7950" max="7950" width="6" style="1405" customWidth="1"/>
    <col min="7951" max="7951" width="6.42578125" style="1405" customWidth="1"/>
    <col min="7952" max="7952" width="6.140625" style="1405" customWidth="1"/>
    <col min="7953" max="7953" width="6.42578125" style="1405" customWidth="1"/>
    <col min="7954" max="7954" width="6.28515625" style="1405" customWidth="1"/>
    <col min="7955" max="7956" width="6.42578125" style="1405" customWidth="1"/>
    <col min="7957" max="7957" width="8.140625" style="1405" customWidth="1"/>
    <col min="7958" max="8192" width="11.42578125" style="1405"/>
    <col min="8193" max="8193" width="7.28515625" style="1405" customWidth="1"/>
    <col min="8194" max="8194" width="5.85546875" style="1405" customWidth="1"/>
    <col min="8195" max="8199" width="6.28515625" style="1405" customWidth="1"/>
    <col min="8200" max="8202" width="6" style="1405" customWidth="1"/>
    <col min="8203" max="8203" width="7.7109375" style="1405" customWidth="1"/>
    <col min="8204" max="8205" width="6.140625" style="1405" customWidth="1"/>
    <col min="8206" max="8206" width="6" style="1405" customWidth="1"/>
    <col min="8207" max="8207" width="6.42578125" style="1405" customWidth="1"/>
    <col min="8208" max="8208" width="6.140625" style="1405" customWidth="1"/>
    <col min="8209" max="8209" width="6.42578125" style="1405" customWidth="1"/>
    <col min="8210" max="8210" width="6.28515625" style="1405" customWidth="1"/>
    <col min="8211" max="8212" width="6.42578125" style="1405" customWidth="1"/>
    <col min="8213" max="8213" width="8.140625" style="1405" customWidth="1"/>
    <col min="8214" max="8448" width="11.42578125" style="1405"/>
    <col min="8449" max="8449" width="7.28515625" style="1405" customWidth="1"/>
    <col min="8450" max="8450" width="5.85546875" style="1405" customWidth="1"/>
    <col min="8451" max="8455" width="6.28515625" style="1405" customWidth="1"/>
    <col min="8456" max="8458" width="6" style="1405" customWidth="1"/>
    <col min="8459" max="8459" width="7.7109375" style="1405" customWidth="1"/>
    <col min="8460" max="8461" width="6.140625" style="1405" customWidth="1"/>
    <col min="8462" max="8462" width="6" style="1405" customWidth="1"/>
    <col min="8463" max="8463" width="6.42578125" style="1405" customWidth="1"/>
    <col min="8464" max="8464" width="6.140625" style="1405" customWidth="1"/>
    <col min="8465" max="8465" width="6.42578125" style="1405" customWidth="1"/>
    <col min="8466" max="8466" width="6.28515625" style="1405" customWidth="1"/>
    <col min="8467" max="8468" width="6.42578125" style="1405" customWidth="1"/>
    <col min="8469" max="8469" width="8.140625" style="1405" customWidth="1"/>
    <col min="8470" max="8704" width="11.42578125" style="1405"/>
    <col min="8705" max="8705" width="7.28515625" style="1405" customWidth="1"/>
    <col min="8706" max="8706" width="5.85546875" style="1405" customWidth="1"/>
    <col min="8707" max="8711" width="6.28515625" style="1405" customWidth="1"/>
    <col min="8712" max="8714" width="6" style="1405" customWidth="1"/>
    <col min="8715" max="8715" width="7.7109375" style="1405" customWidth="1"/>
    <col min="8716" max="8717" width="6.140625" style="1405" customWidth="1"/>
    <col min="8718" max="8718" width="6" style="1405" customWidth="1"/>
    <col min="8719" max="8719" width="6.42578125" style="1405" customWidth="1"/>
    <col min="8720" max="8720" width="6.140625" style="1405" customWidth="1"/>
    <col min="8721" max="8721" width="6.42578125" style="1405" customWidth="1"/>
    <col min="8722" max="8722" width="6.28515625" style="1405" customWidth="1"/>
    <col min="8723" max="8724" width="6.42578125" style="1405" customWidth="1"/>
    <col min="8725" max="8725" width="8.140625" style="1405" customWidth="1"/>
    <col min="8726" max="8960" width="11.42578125" style="1405"/>
    <col min="8961" max="8961" width="7.28515625" style="1405" customWidth="1"/>
    <col min="8962" max="8962" width="5.85546875" style="1405" customWidth="1"/>
    <col min="8963" max="8967" width="6.28515625" style="1405" customWidth="1"/>
    <col min="8968" max="8970" width="6" style="1405" customWidth="1"/>
    <col min="8971" max="8971" width="7.7109375" style="1405" customWidth="1"/>
    <col min="8972" max="8973" width="6.140625" style="1405" customWidth="1"/>
    <col min="8974" max="8974" width="6" style="1405" customWidth="1"/>
    <col min="8975" max="8975" width="6.42578125" style="1405" customWidth="1"/>
    <col min="8976" max="8976" width="6.140625" style="1405" customWidth="1"/>
    <col min="8977" max="8977" width="6.42578125" style="1405" customWidth="1"/>
    <col min="8978" max="8978" width="6.28515625" style="1405" customWidth="1"/>
    <col min="8979" max="8980" width="6.42578125" style="1405" customWidth="1"/>
    <col min="8981" max="8981" width="8.140625" style="1405" customWidth="1"/>
    <col min="8982" max="9216" width="11.42578125" style="1405"/>
    <col min="9217" max="9217" width="7.28515625" style="1405" customWidth="1"/>
    <col min="9218" max="9218" width="5.85546875" style="1405" customWidth="1"/>
    <col min="9219" max="9223" width="6.28515625" style="1405" customWidth="1"/>
    <col min="9224" max="9226" width="6" style="1405" customWidth="1"/>
    <col min="9227" max="9227" width="7.7109375" style="1405" customWidth="1"/>
    <col min="9228" max="9229" width="6.140625" style="1405" customWidth="1"/>
    <col min="9230" max="9230" width="6" style="1405" customWidth="1"/>
    <col min="9231" max="9231" width="6.42578125" style="1405" customWidth="1"/>
    <col min="9232" max="9232" width="6.140625" style="1405" customWidth="1"/>
    <col min="9233" max="9233" width="6.42578125" style="1405" customWidth="1"/>
    <col min="9234" max="9234" width="6.28515625" style="1405" customWidth="1"/>
    <col min="9235" max="9236" width="6.42578125" style="1405" customWidth="1"/>
    <col min="9237" max="9237" width="8.140625" style="1405" customWidth="1"/>
    <col min="9238" max="9472" width="11.42578125" style="1405"/>
    <col min="9473" max="9473" width="7.28515625" style="1405" customWidth="1"/>
    <col min="9474" max="9474" width="5.85546875" style="1405" customWidth="1"/>
    <col min="9475" max="9479" width="6.28515625" style="1405" customWidth="1"/>
    <col min="9480" max="9482" width="6" style="1405" customWidth="1"/>
    <col min="9483" max="9483" width="7.7109375" style="1405" customWidth="1"/>
    <col min="9484" max="9485" width="6.140625" style="1405" customWidth="1"/>
    <col min="9486" max="9486" width="6" style="1405" customWidth="1"/>
    <col min="9487" max="9487" width="6.42578125" style="1405" customWidth="1"/>
    <col min="9488" max="9488" width="6.140625" style="1405" customWidth="1"/>
    <col min="9489" max="9489" width="6.42578125" style="1405" customWidth="1"/>
    <col min="9490" max="9490" width="6.28515625" style="1405" customWidth="1"/>
    <col min="9491" max="9492" width="6.42578125" style="1405" customWidth="1"/>
    <col min="9493" max="9493" width="8.140625" style="1405" customWidth="1"/>
    <col min="9494" max="9728" width="11.42578125" style="1405"/>
    <col min="9729" max="9729" width="7.28515625" style="1405" customWidth="1"/>
    <col min="9730" max="9730" width="5.85546875" style="1405" customWidth="1"/>
    <col min="9731" max="9735" width="6.28515625" style="1405" customWidth="1"/>
    <col min="9736" max="9738" width="6" style="1405" customWidth="1"/>
    <col min="9739" max="9739" width="7.7109375" style="1405" customWidth="1"/>
    <col min="9740" max="9741" width="6.140625" style="1405" customWidth="1"/>
    <col min="9742" max="9742" width="6" style="1405" customWidth="1"/>
    <col min="9743" max="9743" width="6.42578125" style="1405" customWidth="1"/>
    <col min="9744" max="9744" width="6.140625" style="1405" customWidth="1"/>
    <col min="9745" max="9745" width="6.42578125" style="1405" customWidth="1"/>
    <col min="9746" max="9746" width="6.28515625" style="1405" customWidth="1"/>
    <col min="9747" max="9748" width="6.42578125" style="1405" customWidth="1"/>
    <col min="9749" max="9749" width="8.140625" style="1405" customWidth="1"/>
    <col min="9750" max="9984" width="11.42578125" style="1405"/>
    <col min="9985" max="9985" width="7.28515625" style="1405" customWidth="1"/>
    <col min="9986" max="9986" width="5.85546875" style="1405" customWidth="1"/>
    <col min="9987" max="9991" width="6.28515625" style="1405" customWidth="1"/>
    <col min="9992" max="9994" width="6" style="1405" customWidth="1"/>
    <col min="9995" max="9995" width="7.7109375" style="1405" customWidth="1"/>
    <col min="9996" max="9997" width="6.140625" style="1405" customWidth="1"/>
    <col min="9998" max="9998" width="6" style="1405" customWidth="1"/>
    <col min="9999" max="9999" width="6.42578125" style="1405" customWidth="1"/>
    <col min="10000" max="10000" width="6.140625" style="1405" customWidth="1"/>
    <col min="10001" max="10001" width="6.42578125" style="1405" customWidth="1"/>
    <col min="10002" max="10002" width="6.28515625" style="1405" customWidth="1"/>
    <col min="10003" max="10004" width="6.42578125" style="1405" customWidth="1"/>
    <col min="10005" max="10005" width="8.140625" style="1405" customWidth="1"/>
    <col min="10006" max="10240" width="11.42578125" style="1405"/>
    <col min="10241" max="10241" width="7.28515625" style="1405" customWidth="1"/>
    <col min="10242" max="10242" width="5.85546875" style="1405" customWidth="1"/>
    <col min="10243" max="10247" width="6.28515625" style="1405" customWidth="1"/>
    <col min="10248" max="10250" width="6" style="1405" customWidth="1"/>
    <col min="10251" max="10251" width="7.7109375" style="1405" customWidth="1"/>
    <col min="10252" max="10253" width="6.140625" style="1405" customWidth="1"/>
    <col min="10254" max="10254" width="6" style="1405" customWidth="1"/>
    <col min="10255" max="10255" width="6.42578125" style="1405" customWidth="1"/>
    <col min="10256" max="10256" width="6.140625" style="1405" customWidth="1"/>
    <col min="10257" max="10257" width="6.42578125" style="1405" customWidth="1"/>
    <col min="10258" max="10258" width="6.28515625" style="1405" customWidth="1"/>
    <col min="10259" max="10260" width="6.42578125" style="1405" customWidth="1"/>
    <col min="10261" max="10261" width="8.140625" style="1405" customWidth="1"/>
    <col min="10262" max="10496" width="11.42578125" style="1405"/>
    <col min="10497" max="10497" width="7.28515625" style="1405" customWidth="1"/>
    <col min="10498" max="10498" width="5.85546875" style="1405" customWidth="1"/>
    <col min="10499" max="10503" width="6.28515625" style="1405" customWidth="1"/>
    <col min="10504" max="10506" width="6" style="1405" customWidth="1"/>
    <col min="10507" max="10507" width="7.7109375" style="1405" customWidth="1"/>
    <col min="10508" max="10509" width="6.140625" style="1405" customWidth="1"/>
    <col min="10510" max="10510" width="6" style="1405" customWidth="1"/>
    <col min="10511" max="10511" width="6.42578125" style="1405" customWidth="1"/>
    <col min="10512" max="10512" width="6.140625" style="1405" customWidth="1"/>
    <col min="10513" max="10513" width="6.42578125" style="1405" customWidth="1"/>
    <col min="10514" max="10514" width="6.28515625" style="1405" customWidth="1"/>
    <col min="10515" max="10516" width="6.42578125" style="1405" customWidth="1"/>
    <col min="10517" max="10517" width="8.140625" style="1405" customWidth="1"/>
    <col min="10518" max="10752" width="11.42578125" style="1405"/>
    <col min="10753" max="10753" width="7.28515625" style="1405" customWidth="1"/>
    <col min="10754" max="10754" width="5.85546875" style="1405" customWidth="1"/>
    <col min="10755" max="10759" width="6.28515625" style="1405" customWidth="1"/>
    <col min="10760" max="10762" width="6" style="1405" customWidth="1"/>
    <col min="10763" max="10763" width="7.7109375" style="1405" customWidth="1"/>
    <col min="10764" max="10765" width="6.140625" style="1405" customWidth="1"/>
    <col min="10766" max="10766" width="6" style="1405" customWidth="1"/>
    <col min="10767" max="10767" width="6.42578125" style="1405" customWidth="1"/>
    <col min="10768" max="10768" width="6.140625" style="1405" customWidth="1"/>
    <col min="10769" max="10769" width="6.42578125" style="1405" customWidth="1"/>
    <col min="10770" max="10770" width="6.28515625" style="1405" customWidth="1"/>
    <col min="10771" max="10772" width="6.42578125" style="1405" customWidth="1"/>
    <col min="10773" max="10773" width="8.140625" style="1405" customWidth="1"/>
    <col min="10774" max="11008" width="11.42578125" style="1405"/>
    <col min="11009" max="11009" width="7.28515625" style="1405" customWidth="1"/>
    <col min="11010" max="11010" width="5.85546875" style="1405" customWidth="1"/>
    <col min="11011" max="11015" width="6.28515625" style="1405" customWidth="1"/>
    <col min="11016" max="11018" width="6" style="1405" customWidth="1"/>
    <col min="11019" max="11019" width="7.7109375" style="1405" customWidth="1"/>
    <col min="11020" max="11021" width="6.140625" style="1405" customWidth="1"/>
    <col min="11022" max="11022" width="6" style="1405" customWidth="1"/>
    <col min="11023" max="11023" width="6.42578125" style="1405" customWidth="1"/>
    <col min="11024" max="11024" width="6.140625" style="1405" customWidth="1"/>
    <col min="11025" max="11025" width="6.42578125" style="1405" customWidth="1"/>
    <col min="11026" max="11026" width="6.28515625" style="1405" customWidth="1"/>
    <col min="11027" max="11028" width="6.42578125" style="1405" customWidth="1"/>
    <col min="11029" max="11029" width="8.140625" style="1405" customWidth="1"/>
    <col min="11030" max="11264" width="11.42578125" style="1405"/>
    <col min="11265" max="11265" width="7.28515625" style="1405" customWidth="1"/>
    <col min="11266" max="11266" width="5.85546875" style="1405" customWidth="1"/>
    <col min="11267" max="11271" width="6.28515625" style="1405" customWidth="1"/>
    <col min="11272" max="11274" width="6" style="1405" customWidth="1"/>
    <col min="11275" max="11275" width="7.7109375" style="1405" customWidth="1"/>
    <col min="11276" max="11277" width="6.140625" style="1405" customWidth="1"/>
    <col min="11278" max="11278" width="6" style="1405" customWidth="1"/>
    <col min="11279" max="11279" width="6.42578125" style="1405" customWidth="1"/>
    <col min="11280" max="11280" width="6.140625" style="1405" customWidth="1"/>
    <col min="11281" max="11281" width="6.42578125" style="1405" customWidth="1"/>
    <col min="11282" max="11282" width="6.28515625" style="1405" customWidth="1"/>
    <col min="11283" max="11284" width="6.42578125" style="1405" customWidth="1"/>
    <col min="11285" max="11285" width="8.140625" style="1405" customWidth="1"/>
    <col min="11286" max="11520" width="11.42578125" style="1405"/>
    <col min="11521" max="11521" width="7.28515625" style="1405" customWidth="1"/>
    <col min="11522" max="11522" width="5.85546875" style="1405" customWidth="1"/>
    <col min="11523" max="11527" width="6.28515625" style="1405" customWidth="1"/>
    <col min="11528" max="11530" width="6" style="1405" customWidth="1"/>
    <col min="11531" max="11531" width="7.7109375" style="1405" customWidth="1"/>
    <col min="11532" max="11533" width="6.140625" style="1405" customWidth="1"/>
    <col min="11534" max="11534" width="6" style="1405" customWidth="1"/>
    <col min="11535" max="11535" width="6.42578125" style="1405" customWidth="1"/>
    <col min="11536" max="11536" width="6.140625" style="1405" customWidth="1"/>
    <col min="11537" max="11537" width="6.42578125" style="1405" customWidth="1"/>
    <col min="11538" max="11538" width="6.28515625" style="1405" customWidth="1"/>
    <col min="11539" max="11540" width="6.42578125" style="1405" customWidth="1"/>
    <col min="11541" max="11541" width="8.140625" style="1405" customWidth="1"/>
    <col min="11542" max="11776" width="11.42578125" style="1405"/>
    <col min="11777" max="11777" width="7.28515625" style="1405" customWidth="1"/>
    <col min="11778" max="11778" width="5.85546875" style="1405" customWidth="1"/>
    <col min="11779" max="11783" width="6.28515625" style="1405" customWidth="1"/>
    <col min="11784" max="11786" width="6" style="1405" customWidth="1"/>
    <col min="11787" max="11787" width="7.7109375" style="1405" customWidth="1"/>
    <col min="11788" max="11789" width="6.140625" style="1405" customWidth="1"/>
    <col min="11790" max="11790" width="6" style="1405" customWidth="1"/>
    <col min="11791" max="11791" width="6.42578125" style="1405" customWidth="1"/>
    <col min="11792" max="11792" width="6.140625" style="1405" customWidth="1"/>
    <col min="11793" max="11793" width="6.42578125" style="1405" customWidth="1"/>
    <col min="11794" max="11794" width="6.28515625" style="1405" customWidth="1"/>
    <col min="11795" max="11796" width="6.42578125" style="1405" customWidth="1"/>
    <col min="11797" max="11797" width="8.140625" style="1405" customWidth="1"/>
    <col min="11798" max="12032" width="11.42578125" style="1405"/>
    <col min="12033" max="12033" width="7.28515625" style="1405" customWidth="1"/>
    <col min="12034" max="12034" width="5.85546875" style="1405" customWidth="1"/>
    <col min="12035" max="12039" width="6.28515625" style="1405" customWidth="1"/>
    <col min="12040" max="12042" width="6" style="1405" customWidth="1"/>
    <col min="12043" max="12043" width="7.7109375" style="1405" customWidth="1"/>
    <col min="12044" max="12045" width="6.140625" style="1405" customWidth="1"/>
    <col min="12046" max="12046" width="6" style="1405" customWidth="1"/>
    <col min="12047" max="12047" width="6.42578125" style="1405" customWidth="1"/>
    <col min="12048" max="12048" width="6.140625" style="1405" customWidth="1"/>
    <col min="12049" max="12049" width="6.42578125" style="1405" customWidth="1"/>
    <col min="12050" max="12050" width="6.28515625" style="1405" customWidth="1"/>
    <col min="12051" max="12052" width="6.42578125" style="1405" customWidth="1"/>
    <col min="12053" max="12053" width="8.140625" style="1405" customWidth="1"/>
    <col min="12054" max="12288" width="11.42578125" style="1405"/>
    <col min="12289" max="12289" width="7.28515625" style="1405" customWidth="1"/>
    <col min="12290" max="12290" width="5.85546875" style="1405" customWidth="1"/>
    <col min="12291" max="12295" width="6.28515625" style="1405" customWidth="1"/>
    <col min="12296" max="12298" width="6" style="1405" customWidth="1"/>
    <col min="12299" max="12299" width="7.7109375" style="1405" customWidth="1"/>
    <col min="12300" max="12301" width="6.140625" style="1405" customWidth="1"/>
    <col min="12302" max="12302" width="6" style="1405" customWidth="1"/>
    <col min="12303" max="12303" width="6.42578125" style="1405" customWidth="1"/>
    <col min="12304" max="12304" width="6.140625" style="1405" customWidth="1"/>
    <col min="12305" max="12305" width="6.42578125" style="1405" customWidth="1"/>
    <col min="12306" max="12306" width="6.28515625" style="1405" customWidth="1"/>
    <col min="12307" max="12308" width="6.42578125" style="1405" customWidth="1"/>
    <col min="12309" max="12309" width="8.140625" style="1405" customWidth="1"/>
    <col min="12310" max="12544" width="11.42578125" style="1405"/>
    <col min="12545" max="12545" width="7.28515625" style="1405" customWidth="1"/>
    <col min="12546" max="12546" width="5.85546875" style="1405" customWidth="1"/>
    <col min="12547" max="12551" width="6.28515625" style="1405" customWidth="1"/>
    <col min="12552" max="12554" width="6" style="1405" customWidth="1"/>
    <col min="12555" max="12555" width="7.7109375" style="1405" customWidth="1"/>
    <col min="12556" max="12557" width="6.140625" style="1405" customWidth="1"/>
    <col min="12558" max="12558" width="6" style="1405" customWidth="1"/>
    <col min="12559" max="12559" width="6.42578125" style="1405" customWidth="1"/>
    <col min="12560" max="12560" width="6.140625" style="1405" customWidth="1"/>
    <col min="12561" max="12561" width="6.42578125" style="1405" customWidth="1"/>
    <col min="12562" max="12562" width="6.28515625" style="1405" customWidth="1"/>
    <col min="12563" max="12564" width="6.42578125" style="1405" customWidth="1"/>
    <col min="12565" max="12565" width="8.140625" style="1405" customWidth="1"/>
    <col min="12566" max="12800" width="11.42578125" style="1405"/>
    <col min="12801" max="12801" width="7.28515625" style="1405" customWidth="1"/>
    <col min="12802" max="12802" width="5.85546875" style="1405" customWidth="1"/>
    <col min="12803" max="12807" width="6.28515625" style="1405" customWidth="1"/>
    <col min="12808" max="12810" width="6" style="1405" customWidth="1"/>
    <col min="12811" max="12811" width="7.7109375" style="1405" customWidth="1"/>
    <col min="12812" max="12813" width="6.140625" style="1405" customWidth="1"/>
    <col min="12814" max="12814" width="6" style="1405" customWidth="1"/>
    <col min="12815" max="12815" width="6.42578125" style="1405" customWidth="1"/>
    <col min="12816" max="12816" width="6.140625" style="1405" customWidth="1"/>
    <col min="12817" max="12817" width="6.42578125" style="1405" customWidth="1"/>
    <col min="12818" max="12818" width="6.28515625" style="1405" customWidth="1"/>
    <col min="12819" max="12820" width="6.42578125" style="1405" customWidth="1"/>
    <col min="12821" max="12821" width="8.140625" style="1405" customWidth="1"/>
    <col min="12822" max="13056" width="11.42578125" style="1405"/>
    <col min="13057" max="13057" width="7.28515625" style="1405" customWidth="1"/>
    <col min="13058" max="13058" width="5.85546875" style="1405" customWidth="1"/>
    <col min="13059" max="13063" width="6.28515625" style="1405" customWidth="1"/>
    <col min="13064" max="13066" width="6" style="1405" customWidth="1"/>
    <col min="13067" max="13067" width="7.7109375" style="1405" customWidth="1"/>
    <col min="13068" max="13069" width="6.140625" style="1405" customWidth="1"/>
    <col min="13070" max="13070" width="6" style="1405" customWidth="1"/>
    <col min="13071" max="13071" width="6.42578125" style="1405" customWidth="1"/>
    <col min="13072" max="13072" width="6.140625" style="1405" customWidth="1"/>
    <col min="13073" max="13073" width="6.42578125" style="1405" customWidth="1"/>
    <col min="13074" max="13074" width="6.28515625" style="1405" customWidth="1"/>
    <col min="13075" max="13076" width="6.42578125" style="1405" customWidth="1"/>
    <col min="13077" max="13077" width="8.140625" style="1405" customWidth="1"/>
    <col min="13078" max="13312" width="11.42578125" style="1405"/>
    <col min="13313" max="13313" width="7.28515625" style="1405" customWidth="1"/>
    <col min="13314" max="13314" width="5.85546875" style="1405" customWidth="1"/>
    <col min="13315" max="13319" width="6.28515625" style="1405" customWidth="1"/>
    <col min="13320" max="13322" width="6" style="1405" customWidth="1"/>
    <col min="13323" max="13323" width="7.7109375" style="1405" customWidth="1"/>
    <col min="13324" max="13325" width="6.140625" style="1405" customWidth="1"/>
    <col min="13326" max="13326" width="6" style="1405" customWidth="1"/>
    <col min="13327" max="13327" width="6.42578125" style="1405" customWidth="1"/>
    <col min="13328" max="13328" width="6.140625" style="1405" customWidth="1"/>
    <col min="13329" max="13329" width="6.42578125" style="1405" customWidth="1"/>
    <col min="13330" max="13330" width="6.28515625" style="1405" customWidth="1"/>
    <col min="13331" max="13332" width="6.42578125" style="1405" customWidth="1"/>
    <col min="13333" max="13333" width="8.140625" style="1405" customWidth="1"/>
    <col min="13334" max="13568" width="11.42578125" style="1405"/>
    <col min="13569" max="13569" width="7.28515625" style="1405" customWidth="1"/>
    <col min="13570" max="13570" width="5.85546875" style="1405" customWidth="1"/>
    <col min="13571" max="13575" width="6.28515625" style="1405" customWidth="1"/>
    <col min="13576" max="13578" width="6" style="1405" customWidth="1"/>
    <col min="13579" max="13579" width="7.7109375" style="1405" customWidth="1"/>
    <col min="13580" max="13581" width="6.140625" style="1405" customWidth="1"/>
    <col min="13582" max="13582" width="6" style="1405" customWidth="1"/>
    <col min="13583" max="13583" width="6.42578125" style="1405" customWidth="1"/>
    <col min="13584" max="13584" width="6.140625" style="1405" customWidth="1"/>
    <col min="13585" max="13585" width="6.42578125" style="1405" customWidth="1"/>
    <col min="13586" max="13586" width="6.28515625" style="1405" customWidth="1"/>
    <col min="13587" max="13588" width="6.42578125" style="1405" customWidth="1"/>
    <col min="13589" max="13589" width="8.140625" style="1405" customWidth="1"/>
    <col min="13590" max="13824" width="11.42578125" style="1405"/>
    <col min="13825" max="13825" width="7.28515625" style="1405" customWidth="1"/>
    <col min="13826" max="13826" width="5.85546875" style="1405" customWidth="1"/>
    <col min="13827" max="13831" width="6.28515625" style="1405" customWidth="1"/>
    <col min="13832" max="13834" width="6" style="1405" customWidth="1"/>
    <col min="13835" max="13835" width="7.7109375" style="1405" customWidth="1"/>
    <col min="13836" max="13837" width="6.140625" style="1405" customWidth="1"/>
    <col min="13838" max="13838" width="6" style="1405" customWidth="1"/>
    <col min="13839" max="13839" width="6.42578125" style="1405" customWidth="1"/>
    <col min="13840" max="13840" width="6.140625" style="1405" customWidth="1"/>
    <col min="13841" max="13841" width="6.42578125" style="1405" customWidth="1"/>
    <col min="13842" max="13842" width="6.28515625" style="1405" customWidth="1"/>
    <col min="13843" max="13844" width="6.42578125" style="1405" customWidth="1"/>
    <col min="13845" max="13845" width="8.140625" style="1405" customWidth="1"/>
    <col min="13846" max="14080" width="11.42578125" style="1405"/>
    <col min="14081" max="14081" width="7.28515625" style="1405" customWidth="1"/>
    <col min="14082" max="14082" width="5.85546875" style="1405" customWidth="1"/>
    <col min="14083" max="14087" width="6.28515625" style="1405" customWidth="1"/>
    <col min="14088" max="14090" width="6" style="1405" customWidth="1"/>
    <col min="14091" max="14091" width="7.7109375" style="1405" customWidth="1"/>
    <col min="14092" max="14093" width="6.140625" style="1405" customWidth="1"/>
    <col min="14094" max="14094" width="6" style="1405" customWidth="1"/>
    <col min="14095" max="14095" width="6.42578125" style="1405" customWidth="1"/>
    <col min="14096" max="14096" width="6.140625" style="1405" customWidth="1"/>
    <col min="14097" max="14097" width="6.42578125" style="1405" customWidth="1"/>
    <col min="14098" max="14098" width="6.28515625" style="1405" customWidth="1"/>
    <col min="14099" max="14100" width="6.42578125" style="1405" customWidth="1"/>
    <col min="14101" max="14101" width="8.140625" style="1405" customWidth="1"/>
    <col min="14102" max="14336" width="11.42578125" style="1405"/>
    <col min="14337" max="14337" width="7.28515625" style="1405" customWidth="1"/>
    <col min="14338" max="14338" width="5.85546875" style="1405" customWidth="1"/>
    <col min="14339" max="14343" width="6.28515625" style="1405" customWidth="1"/>
    <col min="14344" max="14346" width="6" style="1405" customWidth="1"/>
    <col min="14347" max="14347" width="7.7109375" style="1405" customWidth="1"/>
    <col min="14348" max="14349" width="6.140625" style="1405" customWidth="1"/>
    <col min="14350" max="14350" width="6" style="1405" customWidth="1"/>
    <col min="14351" max="14351" width="6.42578125" style="1405" customWidth="1"/>
    <col min="14352" max="14352" width="6.140625" style="1405" customWidth="1"/>
    <col min="14353" max="14353" width="6.42578125" style="1405" customWidth="1"/>
    <col min="14354" max="14354" width="6.28515625" style="1405" customWidth="1"/>
    <col min="14355" max="14356" width="6.42578125" style="1405" customWidth="1"/>
    <col min="14357" max="14357" width="8.140625" style="1405" customWidth="1"/>
    <col min="14358" max="14592" width="11.42578125" style="1405"/>
    <col min="14593" max="14593" width="7.28515625" style="1405" customWidth="1"/>
    <col min="14594" max="14594" width="5.85546875" style="1405" customWidth="1"/>
    <col min="14595" max="14599" width="6.28515625" style="1405" customWidth="1"/>
    <col min="14600" max="14602" width="6" style="1405" customWidth="1"/>
    <col min="14603" max="14603" width="7.7109375" style="1405" customWidth="1"/>
    <col min="14604" max="14605" width="6.140625" style="1405" customWidth="1"/>
    <col min="14606" max="14606" width="6" style="1405" customWidth="1"/>
    <col min="14607" max="14607" width="6.42578125" style="1405" customWidth="1"/>
    <col min="14608" max="14608" width="6.140625" style="1405" customWidth="1"/>
    <col min="14609" max="14609" width="6.42578125" style="1405" customWidth="1"/>
    <col min="14610" max="14610" width="6.28515625" style="1405" customWidth="1"/>
    <col min="14611" max="14612" width="6.42578125" style="1405" customWidth="1"/>
    <col min="14613" max="14613" width="8.140625" style="1405" customWidth="1"/>
    <col min="14614" max="14848" width="11.42578125" style="1405"/>
    <col min="14849" max="14849" width="7.28515625" style="1405" customWidth="1"/>
    <col min="14850" max="14850" width="5.85546875" style="1405" customWidth="1"/>
    <col min="14851" max="14855" width="6.28515625" style="1405" customWidth="1"/>
    <col min="14856" max="14858" width="6" style="1405" customWidth="1"/>
    <col min="14859" max="14859" width="7.7109375" style="1405" customWidth="1"/>
    <col min="14860" max="14861" width="6.140625" style="1405" customWidth="1"/>
    <col min="14862" max="14862" width="6" style="1405" customWidth="1"/>
    <col min="14863" max="14863" width="6.42578125" style="1405" customWidth="1"/>
    <col min="14864" max="14864" width="6.140625" style="1405" customWidth="1"/>
    <col min="14865" max="14865" width="6.42578125" style="1405" customWidth="1"/>
    <col min="14866" max="14866" width="6.28515625" style="1405" customWidth="1"/>
    <col min="14867" max="14868" width="6.42578125" style="1405" customWidth="1"/>
    <col min="14869" max="14869" width="8.140625" style="1405" customWidth="1"/>
    <col min="14870" max="15104" width="11.42578125" style="1405"/>
    <col min="15105" max="15105" width="7.28515625" style="1405" customWidth="1"/>
    <col min="15106" max="15106" width="5.85546875" style="1405" customWidth="1"/>
    <col min="15107" max="15111" width="6.28515625" style="1405" customWidth="1"/>
    <col min="15112" max="15114" width="6" style="1405" customWidth="1"/>
    <col min="15115" max="15115" width="7.7109375" style="1405" customWidth="1"/>
    <col min="15116" max="15117" width="6.140625" style="1405" customWidth="1"/>
    <col min="15118" max="15118" width="6" style="1405" customWidth="1"/>
    <col min="15119" max="15119" width="6.42578125" style="1405" customWidth="1"/>
    <col min="15120" max="15120" width="6.140625" style="1405" customWidth="1"/>
    <col min="15121" max="15121" width="6.42578125" style="1405" customWidth="1"/>
    <col min="15122" max="15122" width="6.28515625" style="1405" customWidth="1"/>
    <col min="15123" max="15124" width="6.42578125" style="1405" customWidth="1"/>
    <col min="15125" max="15125" width="8.140625" style="1405" customWidth="1"/>
    <col min="15126" max="15360" width="11.42578125" style="1405"/>
    <col min="15361" max="15361" width="7.28515625" style="1405" customWidth="1"/>
    <col min="15362" max="15362" width="5.85546875" style="1405" customWidth="1"/>
    <col min="15363" max="15367" width="6.28515625" style="1405" customWidth="1"/>
    <col min="15368" max="15370" width="6" style="1405" customWidth="1"/>
    <col min="15371" max="15371" width="7.7109375" style="1405" customWidth="1"/>
    <col min="15372" max="15373" width="6.140625" style="1405" customWidth="1"/>
    <col min="15374" max="15374" width="6" style="1405" customWidth="1"/>
    <col min="15375" max="15375" width="6.42578125" style="1405" customWidth="1"/>
    <col min="15376" max="15376" width="6.140625" style="1405" customWidth="1"/>
    <col min="15377" max="15377" width="6.42578125" style="1405" customWidth="1"/>
    <col min="15378" max="15378" width="6.28515625" style="1405" customWidth="1"/>
    <col min="15379" max="15380" width="6.42578125" style="1405" customWidth="1"/>
    <col min="15381" max="15381" width="8.140625" style="1405" customWidth="1"/>
    <col min="15382" max="15616" width="11.42578125" style="1405"/>
    <col min="15617" max="15617" width="7.28515625" style="1405" customWidth="1"/>
    <col min="15618" max="15618" width="5.85546875" style="1405" customWidth="1"/>
    <col min="15619" max="15623" width="6.28515625" style="1405" customWidth="1"/>
    <col min="15624" max="15626" width="6" style="1405" customWidth="1"/>
    <col min="15627" max="15627" width="7.7109375" style="1405" customWidth="1"/>
    <col min="15628" max="15629" width="6.140625" style="1405" customWidth="1"/>
    <col min="15630" max="15630" width="6" style="1405" customWidth="1"/>
    <col min="15631" max="15631" width="6.42578125" style="1405" customWidth="1"/>
    <col min="15632" max="15632" width="6.140625" style="1405" customWidth="1"/>
    <col min="15633" max="15633" width="6.42578125" style="1405" customWidth="1"/>
    <col min="15634" max="15634" width="6.28515625" style="1405" customWidth="1"/>
    <col min="15635" max="15636" width="6.42578125" style="1405" customWidth="1"/>
    <col min="15637" max="15637" width="8.140625" style="1405" customWidth="1"/>
    <col min="15638" max="15872" width="11.42578125" style="1405"/>
    <col min="15873" max="15873" width="7.28515625" style="1405" customWidth="1"/>
    <col min="15874" max="15874" width="5.85546875" style="1405" customWidth="1"/>
    <col min="15875" max="15879" width="6.28515625" style="1405" customWidth="1"/>
    <col min="15880" max="15882" width="6" style="1405" customWidth="1"/>
    <col min="15883" max="15883" width="7.7109375" style="1405" customWidth="1"/>
    <col min="15884" max="15885" width="6.140625" style="1405" customWidth="1"/>
    <col min="15886" max="15886" width="6" style="1405" customWidth="1"/>
    <col min="15887" max="15887" width="6.42578125" style="1405" customWidth="1"/>
    <col min="15888" max="15888" width="6.140625" style="1405" customWidth="1"/>
    <col min="15889" max="15889" width="6.42578125" style="1405" customWidth="1"/>
    <col min="15890" max="15890" width="6.28515625" style="1405" customWidth="1"/>
    <col min="15891" max="15892" width="6.42578125" style="1405" customWidth="1"/>
    <col min="15893" max="15893" width="8.140625" style="1405" customWidth="1"/>
    <col min="15894" max="16128" width="11.42578125" style="1405"/>
    <col min="16129" max="16129" width="7.28515625" style="1405" customWidth="1"/>
    <col min="16130" max="16130" width="5.85546875" style="1405" customWidth="1"/>
    <col min="16131" max="16135" width="6.28515625" style="1405" customWidth="1"/>
    <col min="16136" max="16138" width="6" style="1405" customWidth="1"/>
    <col min="16139" max="16139" width="7.7109375" style="1405" customWidth="1"/>
    <col min="16140" max="16141" width="6.140625" style="1405" customWidth="1"/>
    <col min="16142" max="16142" width="6" style="1405" customWidth="1"/>
    <col min="16143" max="16143" width="6.42578125" style="1405" customWidth="1"/>
    <col min="16144" max="16144" width="6.140625" style="1405" customWidth="1"/>
    <col min="16145" max="16145" width="6.42578125" style="1405" customWidth="1"/>
    <col min="16146" max="16146" width="6.28515625" style="1405" customWidth="1"/>
    <col min="16147" max="16148" width="6.42578125" style="1405" customWidth="1"/>
    <col min="16149" max="16149" width="8.140625" style="1405" customWidth="1"/>
    <col min="16150" max="16384" width="11.42578125" style="1405"/>
  </cols>
  <sheetData>
    <row r="1" spans="1:23" ht="6" customHeight="1"/>
    <row r="2" spans="1:23" ht="14.25">
      <c r="A2" s="378" t="s">
        <v>1842</v>
      </c>
    </row>
    <row r="3" spans="1:23" ht="15">
      <c r="A3" s="1933" t="s">
        <v>1831</v>
      </c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</row>
    <row r="4" spans="1:23" ht="15">
      <c r="A4" s="1918" t="s">
        <v>2497</v>
      </c>
      <c r="B4" s="1918"/>
      <c r="C4" s="1918"/>
      <c r="D4" s="1918"/>
      <c r="E4" s="1918"/>
      <c r="F4" s="1918"/>
      <c r="G4" s="1918"/>
      <c r="H4" s="1918"/>
      <c r="I4" s="1918"/>
      <c r="J4" s="1918"/>
      <c r="K4" s="1918"/>
      <c r="L4" s="1918"/>
      <c r="M4" s="1918"/>
      <c r="N4" s="1918"/>
      <c r="O4" s="1918"/>
      <c r="P4" s="1918"/>
      <c r="Q4" s="1918"/>
      <c r="R4" s="1918"/>
      <c r="S4" s="1918"/>
      <c r="T4" s="1918"/>
      <c r="U4" s="1918"/>
    </row>
    <row r="5" spans="1:23">
      <c r="A5" s="1929"/>
      <c r="B5" s="1930"/>
      <c r="C5" s="1930"/>
      <c r="D5" s="1930"/>
      <c r="E5" s="1930"/>
      <c r="F5" s="1930"/>
      <c r="G5" s="1930"/>
      <c r="H5" s="1930"/>
      <c r="I5" s="1930"/>
      <c r="J5" s="1930"/>
      <c r="K5" s="1930"/>
      <c r="L5" s="1930"/>
      <c r="M5" s="1930"/>
      <c r="N5" s="1930"/>
      <c r="O5" s="1930"/>
      <c r="P5" s="1930"/>
      <c r="Q5" s="1930"/>
      <c r="R5" s="1930"/>
      <c r="S5" s="1930"/>
      <c r="T5" s="1930"/>
      <c r="U5" s="1930"/>
      <c r="W5" s="1406"/>
    </row>
    <row r="6" spans="1:23" ht="30" customHeight="1">
      <c r="A6" s="1931" t="s">
        <v>6</v>
      </c>
      <c r="B6" s="1932" t="s">
        <v>1832</v>
      </c>
      <c r="C6" s="1932"/>
      <c r="D6" s="1932"/>
      <c r="E6" s="1932"/>
      <c r="F6" s="1932"/>
      <c r="G6" s="1932"/>
      <c r="H6" s="1932"/>
      <c r="I6" s="1932"/>
      <c r="J6" s="1932"/>
      <c r="K6" s="1932"/>
      <c r="L6" s="1932" t="s">
        <v>1833</v>
      </c>
      <c r="M6" s="1932"/>
      <c r="N6" s="1932"/>
      <c r="O6" s="1932"/>
      <c r="P6" s="1932"/>
      <c r="Q6" s="1932"/>
      <c r="R6" s="1932"/>
      <c r="S6" s="1932"/>
      <c r="T6" s="1932"/>
      <c r="U6" s="1932"/>
      <c r="W6" s="1113" t="s">
        <v>675</v>
      </c>
    </row>
    <row r="7" spans="1:23" ht="29.25" customHeight="1">
      <c r="A7" s="1931"/>
      <c r="B7" s="1407" t="s">
        <v>1825</v>
      </c>
      <c r="C7" s="1407" t="s">
        <v>1826</v>
      </c>
      <c r="D7" s="1407" t="s">
        <v>1834</v>
      </c>
      <c r="E7" s="1407" t="s">
        <v>1835</v>
      </c>
      <c r="F7" s="1407" t="s">
        <v>1836</v>
      </c>
      <c r="G7" s="1407" t="s">
        <v>1837</v>
      </c>
      <c r="H7" s="1407" t="s">
        <v>1838</v>
      </c>
      <c r="I7" s="1407" t="s">
        <v>1839</v>
      </c>
      <c r="J7" s="1407" t="s">
        <v>1840</v>
      </c>
      <c r="K7" s="1407" t="s">
        <v>1841</v>
      </c>
      <c r="L7" s="1407" t="s">
        <v>1825</v>
      </c>
      <c r="M7" s="1407" t="s">
        <v>1826</v>
      </c>
      <c r="N7" s="1407" t="s">
        <v>1834</v>
      </c>
      <c r="O7" s="1407" t="s">
        <v>1835</v>
      </c>
      <c r="P7" s="1407" t="s">
        <v>1836</v>
      </c>
      <c r="Q7" s="1407" t="s">
        <v>1837</v>
      </c>
      <c r="R7" s="1407" t="s">
        <v>1838</v>
      </c>
      <c r="S7" s="1407" t="s">
        <v>1839</v>
      </c>
      <c r="T7" s="1407" t="s">
        <v>1840</v>
      </c>
      <c r="U7" s="1407" t="s">
        <v>1841</v>
      </c>
    </row>
    <row r="8" spans="1:23" ht="12" customHeight="1">
      <c r="A8" s="1408">
        <v>2000</v>
      </c>
      <c r="B8" s="1409">
        <v>1112</v>
      </c>
      <c r="C8" s="1409">
        <v>51102</v>
      </c>
      <c r="D8" s="1409">
        <v>88574</v>
      </c>
      <c r="E8" s="1409">
        <v>67179</v>
      </c>
      <c r="F8" s="1409">
        <v>44564</v>
      </c>
      <c r="G8" s="1409">
        <v>24932</v>
      </c>
      <c r="H8" s="1409">
        <v>8344</v>
      </c>
      <c r="I8" s="1409">
        <v>1506</v>
      </c>
      <c r="J8" s="1410">
        <v>0</v>
      </c>
      <c r="K8" s="1409">
        <v>8836</v>
      </c>
      <c r="L8" s="1411">
        <v>67.805755395683448</v>
      </c>
      <c r="M8" s="1411">
        <v>69.22038276388399</v>
      </c>
      <c r="N8" s="1411">
        <v>71.291801205771449</v>
      </c>
      <c r="O8" s="1411">
        <v>73.176141353696849</v>
      </c>
      <c r="P8" s="1411">
        <v>72.852526703168479</v>
      </c>
      <c r="Q8" s="1411">
        <v>67.403337076849041</v>
      </c>
      <c r="R8" s="1411">
        <v>56.004314477468839</v>
      </c>
      <c r="S8" s="1411">
        <v>40.438247011952186</v>
      </c>
      <c r="T8" s="1412">
        <v>0</v>
      </c>
      <c r="U8" s="1411">
        <v>80.092802172928927</v>
      </c>
    </row>
    <row r="9" spans="1:23" ht="12" customHeight="1">
      <c r="A9" s="1408">
        <v>2001</v>
      </c>
      <c r="B9" s="1409">
        <v>994</v>
      </c>
      <c r="C9" s="1409">
        <v>48047</v>
      </c>
      <c r="D9" s="1409">
        <v>84415</v>
      </c>
      <c r="E9" s="1409">
        <v>62136</v>
      </c>
      <c r="F9" s="1409">
        <v>42479</v>
      </c>
      <c r="G9" s="1409">
        <v>23237</v>
      </c>
      <c r="H9" s="1409">
        <v>8165</v>
      </c>
      <c r="I9" s="1409">
        <v>1274</v>
      </c>
      <c r="J9" s="1410">
        <v>0</v>
      </c>
      <c r="K9" s="1409">
        <v>7423</v>
      </c>
      <c r="L9" s="1411">
        <v>70.321931589537229</v>
      </c>
      <c r="M9" s="1411">
        <v>70.612108976627056</v>
      </c>
      <c r="N9" s="1411">
        <v>71.781081561333878</v>
      </c>
      <c r="O9" s="1411">
        <v>73.765610917986351</v>
      </c>
      <c r="P9" s="1411">
        <v>73.233833188163572</v>
      </c>
      <c r="Q9" s="1411">
        <v>68.550157077075355</v>
      </c>
      <c r="R9" s="1411">
        <v>56.582976117575015</v>
      </c>
      <c r="S9" s="1411">
        <v>41.522762951334379</v>
      </c>
      <c r="T9" s="1412">
        <v>0</v>
      </c>
      <c r="U9" s="1411">
        <v>71.817324531860436</v>
      </c>
    </row>
    <row r="10" spans="1:23" ht="12" customHeight="1">
      <c r="A10" s="1408">
        <v>2002</v>
      </c>
      <c r="B10" s="1409">
        <v>1140</v>
      </c>
      <c r="C10" s="1409">
        <v>49024</v>
      </c>
      <c r="D10" s="1409">
        <v>84291</v>
      </c>
      <c r="E10" s="1409">
        <v>61024</v>
      </c>
      <c r="F10" s="1409">
        <v>40915</v>
      </c>
      <c r="G10" s="1409">
        <v>22712</v>
      </c>
      <c r="H10" s="1409">
        <v>7966</v>
      </c>
      <c r="I10" s="1409">
        <v>1222</v>
      </c>
      <c r="J10" s="1410">
        <v>0</v>
      </c>
      <c r="K10" s="1409">
        <v>7006</v>
      </c>
      <c r="L10" s="1411">
        <v>73.859649122807014</v>
      </c>
      <c r="M10" s="1411">
        <v>73.066253263707566</v>
      </c>
      <c r="N10" s="1411">
        <v>73.782491606458578</v>
      </c>
      <c r="O10" s="1411">
        <v>75.768550078657583</v>
      </c>
      <c r="P10" s="1411">
        <v>75.473542710497384</v>
      </c>
      <c r="Q10" s="1411">
        <v>70.469355406833387</v>
      </c>
      <c r="R10" s="1411">
        <v>59.829274416269143</v>
      </c>
      <c r="S10" s="1411">
        <v>43.126022913256953</v>
      </c>
      <c r="T10" s="1412">
        <v>0</v>
      </c>
      <c r="U10" s="1411">
        <v>80.359691692834716</v>
      </c>
    </row>
    <row r="11" spans="1:23" ht="12" customHeight="1">
      <c r="A11" s="1408">
        <v>2003</v>
      </c>
      <c r="B11" s="1409">
        <v>1129</v>
      </c>
      <c r="C11" s="1409">
        <v>47628</v>
      </c>
      <c r="D11" s="1409">
        <v>79509</v>
      </c>
      <c r="E11" s="1409">
        <v>57429</v>
      </c>
      <c r="F11" s="1409">
        <v>38595</v>
      </c>
      <c r="G11" s="1409">
        <v>21421</v>
      </c>
      <c r="H11" s="1409">
        <v>7502</v>
      </c>
      <c r="I11" s="1409">
        <v>1193</v>
      </c>
      <c r="J11" s="1410">
        <v>0</v>
      </c>
      <c r="K11" s="1409">
        <v>7598</v>
      </c>
      <c r="L11" s="1411">
        <v>70.682019486271045</v>
      </c>
      <c r="M11" s="1411">
        <v>74.4037121021248</v>
      </c>
      <c r="N11" s="1411">
        <v>75.319775119797754</v>
      </c>
      <c r="O11" s="1411">
        <v>77.379024534642767</v>
      </c>
      <c r="P11" s="1411">
        <v>76.898561989895057</v>
      </c>
      <c r="Q11" s="1411">
        <v>72.536296157975826</v>
      </c>
      <c r="R11" s="1411">
        <v>60.303918954945345</v>
      </c>
      <c r="S11" s="1411">
        <v>43.419949706621964</v>
      </c>
      <c r="T11" s="1412">
        <v>0</v>
      </c>
      <c r="U11" s="1411">
        <v>78.323242958673333</v>
      </c>
    </row>
    <row r="12" spans="1:23" ht="12" customHeight="1">
      <c r="A12" s="1408">
        <v>2004</v>
      </c>
      <c r="B12" s="1409">
        <v>1114</v>
      </c>
      <c r="C12" s="1409">
        <v>46300</v>
      </c>
      <c r="D12" s="1409">
        <v>76682</v>
      </c>
      <c r="E12" s="1409">
        <v>56190</v>
      </c>
      <c r="F12" s="1409">
        <v>37070</v>
      </c>
      <c r="G12" s="1409">
        <v>20238</v>
      </c>
      <c r="H12" s="1409">
        <v>7409</v>
      </c>
      <c r="I12" s="1409">
        <v>1056</v>
      </c>
      <c r="J12" s="1410">
        <v>0</v>
      </c>
      <c r="K12" s="1409">
        <v>8303</v>
      </c>
      <c r="L12" s="1411">
        <v>74.596050269299823</v>
      </c>
      <c r="M12" s="1411">
        <v>76.550755939524834</v>
      </c>
      <c r="N12" s="1411">
        <v>76.242142875772672</v>
      </c>
      <c r="O12" s="1411">
        <v>78.978465919202705</v>
      </c>
      <c r="P12" s="1411">
        <v>77.9848934448341</v>
      </c>
      <c r="Q12" s="1411">
        <v>73.945053859076978</v>
      </c>
      <c r="R12" s="1411">
        <v>62.613038196787699</v>
      </c>
      <c r="S12" s="1411">
        <v>50.757575757575758</v>
      </c>
      <c r="T12" s="1412">
        <v>0</v>
      </c>
      <c r="U12" s="1411">
        <v>74.768156088160907</v>
      </c>
    </row>
    <row r="13" spans="1:23" ht="12" customHeight="1">
      <c r="A13" s="1408">
        <v>2005</v>
      </c>
      <c r="B13" s="1409">
        <v>1043</v>
      </c>
      <c r="C13" s="1409">
        <v>46390</v>
      </c>
      <c r="D13" s="1409">
        <v>75302</v>
      </c>
      <c r="E13" s="1409">
        <v>57708</v>
      </c>
      <c r="F13" s="1409">
        <v>36591</v>
      </c>
      <c r="G13" s="1409">
        <v>20551</v>
      </c>
      <c r="H13" s="1409">
        <v>7086</v>
      </c>
      <c r="I13" s="1409">
        <v>1153</v>
      </c>
      <c r="J13" s="1410">
        <v>0</v>
      </c>
      <c r="K13" s="1409">
        <v>6901</v>
      </c>
      <c r="L13" s="1411">
        <v>77.660594439117929</v>
      </c>
      <c r="M13" s="1411">
        <v>78.006035783574049</v>
      </c>
      <c r="N13" s="1411">
        <v>78.541074606252153</v>
      </c>
      <c r="O13" s="1411">
        <v>80.307756290289049</v>
      </c>
      <c r="P13" s="1411">
        <v>80.126260555874396</v>
      </c>
      <c r="Q13" s="1411">
        <v>76.152012067539289</v>
      </c>
      <c r="R13" s="1411">
        <v>65.509455263900648</v>
      </c>
      <c r="S13" s="1411">
        <v>50.303555941023411</v>
      </c>
      <c r="T13" s="1412">
        <v>0</v>
      </c>
      <c r="U13" s="1411">
        <v>84.596435299231999</v>
      </c>
    </row>
    <row r="14" spans="1:23" ht="12" customHeight="1">
      <c r="A14" s="1408">
        <v>2006</v>
      </c>
      <c r="B14" s="1409">
        <v>1356</v>
      </c>
      <c r="C14" s="1409">
        <v>51834</v>
      </c>
      <c r="D14" s="1409">
        <v>82962</v>
      </c>
      <c r="E14" s="1409">
        <v>64078</v>
      </c>
      <c r="F14" s="1409">
        <v>40340</v>
      </c>
      <c r="G14" s="1409">
        <v>22007</v>
      </c>
      <c r="H14" s="1409">
        <v>7195</v>
      </c>
      <c r="I14" s="1409">
        <v>1232</v>
      </c>
      <c r="J14" s="1410">
        <v>0</v>
      </c>
      <c r="K14" s="1409">
        <v>7587</v>
      </c>
      <c r="L14" s="1411">
        <v>80.162241887905608</v>
      </c>
      <c r="M14" s="1411">
        <v>79.627271674962387</v>
      </c>
      <c r="N14" s="1411">
        <v>80.290976591692583</v>
      </c>
      <c r="O14" s="1411">
        <v>82.268485283560651</v>
      </c>
      <c r="P14" s="1411">
        <v>82.312840852751606</v>
      </c>
      <c r="Q14" s="1411">
        <v>78.170582087517602</v>
      </c>
      <c r="R14" s="1411">
        <v>67.838776928422519</v>
      </c>
      <c r="S14" s="1411">
        <v>52.110389610389603</v>
      </c>
      <c r="T14" s="1412">
        <v>0</v>
      </c>
      <c r="U14" s="1411">
        <v>89.468828258863837</v>
      </c>
    </row>
    <row r="15" spans="1:23" ht="12" customHeight="1">
      <c r="A15" s="1408">
        <v>2007</v>
      </c>
      <c r="B15" s="1409">
        <v>1570</v>
      </c>
      <c r="C15" s="1409">
        <v>54653</v>
      </c>
      <c r="D15" s="1409">
        <v>84147</v>
      </c>
      <c r="E15" s="1409">
        <v>65105</v>
      </c>
      <c r="F15" s="1409">
        <v>40592</v>
      </c>
      <c r="G15" s="1409">
        <v>22124</v>
      </c>
      <c r="H15" s="1409">
        <v>7183</v>
      </c>
      <c r="I15" s="1409">
        <v>1087</v>
      </c>
      <c r="J15" s="1410">
        <v>0</v>
      </c>
      <c r="K15" s="1409">
        <v>7523</v>
      </c>
      <c r="L15" s="1411">
        <v>81.019108280254784</v>
      </c>
      <c r="M15" s="1411">
        <v>81.510621557828472</v>
      </c>
      <c r="N15" s="1411">
        <v>81.74028782963147</v>
      </c>
      <c r="O15" s="1411">
        <v>83.661777129252741</v>
      </c>
      <c r="P15" s="1411">
        <v>83.001576665352786</v>
      </c>
      <c r="Q15" s="1411">
        <v>79.745977219309353</v>
      </c>
      <c r="R15" s="1411">
        <v>70.165668940554085</v>
      </c>
      <c r="S15" s="1411">
        <v>54.737810487580496</v>
      </c>
      <c r="T15" s="1412">
        <v>0</v>
      </c>
      <c r="U15" s="1411">
        <v>90.814834507510298</v>
      </c>
    </row>
    <row r="16" spans="1:23" ht="12" customHeight="1">
      <c r="A16" s="1408">
        <v>2008</v>
      </c>
      <c r="B16" s="1409">
        <v>1759</v>
      </c>
      <c r="C16" s="1409">
        <v>57416</v>
      </c>
      <c r="D16" s="1409">
        <v>85270</v>
      </c>
      <c r="E16" s="1409">
        <v>66157</v>
      </c>
      <c r="F16" s="1409">
        <v>42591</v>
      </c>
      <c r="G16" s="1409">
        <v>22287</v>
      </c>
      <c r="H16" s="1409">
        <v>7206</v>
      </c>
      <c r="I16" s="1409">
        <v>1009</v>
      </c>
      <c r="J16" s="1410">
        <v>0</v>
      </c>
      <c r="K16" s="1409">
        <v>7360</v>
      </c>
      <c r="L16" s="1411">
        <v>85.275724843661166</v>
      </c>
      <c r="M16" s="1411">
        <v>83.016929079002367</v>
      </c>
      <c r="N16" s="1411">
        <v>83.769203705875455</v>
      </c>
      <c r="O16" s="1411">
        <v>85.662892815575077</v>
      </c>
      <c r="P16" s="1411">
        <v>85.84677514028786</v>
      </c>
      <c r="Q16" s="1411">
        <v>82.393323462107958</v>
      </c>
      <c r="R16" s="1411">
        <v>72.453510963086316</v>
      </c>
      <c r="S16" s="1411">
        <v>53.914767096134788</v>
      </c>
      <c r="T16" s="1412">
        <v>0</v>
      </c>
      <c r="U16" s="1411">
        <v>87.078804347826093</v>
      </c>
    </row>
    <row r="17" spans="1:21" ht="12" customHeight="1">
      <c r="A17" s="1408">
        <v>2009</v>
      </c>
      <c r="B17" s="1409">
        <v>2083</v>
      </c>
      <c r="C17" s="1409">
        <v>60623</v>
      </c>
      <c r="D17" s="1409">
        <v>86853</v>
      </c>
      <c r="E17" s="1409">
        <v>67565</v>
      </c>
      <c r="F17" s="1409">
        <v>44351</v>
      </c>
      <c r="G17" s="1409">
        <v>23134</v>
      </c>
      <c r="H17" s="1409">
        <v>7112</v>
      </c>
      <c r="I17" s="1409">
        <v>901</v>
      </c>
      <c r="J17" s="1410">
        <v>0</v>
      </c>
      <c r="K17" s="1409">
        <v>5715</v>
      </c>
      <c r="L17" s="1411">
        <v>85.837734037445983</v>
      </c>
      <c r="M17" s="1411">
        <v>84.929812117513166</v>
      </c>
      <c r="N17" s="1411">
        <v>85.522664732363879</v>
      </c>
      <c r="O17" s="1411">
        <v>87.181232886849699</v>
      </c>
      <c r="P17" s="1411">
        <v>87.364433721900298</v>
      </c>
      <c r="Q17" s="1411">
        <v>84.058096308463732</v>
      </c>
      <c r="R17" s="1411">
        <v>76.546681664791905</v>
      </c>
      <c r="S17" s="1411">
        <v>60.155382907880131</v>
      </c>
      <c r="T17" s="1412">
        <v>0</v>
      </c>
      <c r="U17" s="1411">
        <v>85.056867891513562</v>
      </c>
    </row>
    <row r="18" spans="1:21" ht="12" customHeight="1">
      <c r="A18" s="1408">
        <v>2010</v>
      </c>
      <c r="B18" s="1409">
        <v>2123</v>
      </c>
      <c r="C18" s="1409">
        <v>59282</v>
      </c>
      <c r="D18" s="1409">
        <v>83652</v>
      </c>
      <c r="E18" s="1409">
        <v>67023</v>
      </c>
      <c r="F18" s="1409">
        <v>45537</v>
      </c>
      <c r="G18" s="1409">
        <v>22962</v>
      </c>
      <c r="H18" s="1409">
        <v>6857</v>
      </c>
      <c r="I18" s="1409">
        <v>834</v>
      </c>
      <c r="J18" s="1410">
        <v>0</v>
      </c>
      <c r="K18" s="1409">
        <v>4105</v>
      </c>
      <c r="L18" s="1411">
        <v>86.245878473857758</v>
      </c>
      <c r="M18" s="1411">
        <v>86.570965891839009</v>
      </c>
      <c r="N18" s="1411">
        <v>87.339214842442502</v>
      </c>
      <c r="O18" s="1411">
        <v>88.83069990898646</v>
      </c>
      <c r="P18" s="1411">
        <v>89.230735445901132</v>
      </c>
      <c r="Q18" s="1411">
        <v>86.312167929622845</v>
      </c>
      <c r="R18" s="1411">
        <v>78.955811579407907</v>
      </c>
      <c r="S18" s="1411">
        <v>64.02877697841727</v>
      </c>
      <c r="T18" s="1412">
        <v>0</v>
      </c>
      <c r="U18" s="1411">
        <v>85.164433617539586</v>
      </c>
    </row>
    <row r="19" spans="1:21" ht="12" customHeight="1">
      <c r="A19" s="1408">
        <v>2011</v>
      </c>
      <c r="B19" s="1409">
        <v>2171</v>
      </c>
      <c r="C19" s="1409">
        <v>60331</v>
      </c>
      <c r="D19" s="1409">
        <v>85437</v>
      </c>
      <c r="E19" s="1409">
        <v>69113</v>
      </c>
      <c r="F19" s="1409">
        <v>47841</v>
      </c>
      <c r="G19" s="1409">
        <v>23955</v>
      </c>
      <c r="H19" s="1409">
        <v>7099</v>
      </c>
      <c r="I19" s="1409">
        <v>749</v>
      </c>
      <c r="J19" s="1410">
        <v>0</v>
      </c>
      <c r="K19" s="1409">
        <v>4410</v>
      </c>
      <c r="L19" s="1411">
        <v>90.971902349147854</v>
      </c>
      <c r="M19" s="1411">
        <v>89.231075234953835</v>
      </c>
      <c r="N19" s="1411">
        <v>89.387501901986255</v>
      </c>
      <c r="O19" s="1411">
        <v>90.914878532258768</v>
      </c>
      <c r="P19" s="1411">
        <v>90.938734558224127</v>
      </c>
      <c r="Q19" s="1411">
        <v>89.104571070757672</v>
      </c>
      <c r="R19" s="1411">
        <v>82.687702493308919</v>
      </c>
      <c r="S19" s="1411">
        <v>65.420560747663544</v>
      </c>
      <c r="T19" s="1412">
        <v>0</v>
      </c>
      <c r="U19" s="1411">
        <v>85.736961451247168</v>
      </c>
    </row>
    <row r="20" spans="1:21" ht="12" customHeight="1">
      <c r="A20" s="1408">
        <v>2012</v>
      </c>
      <c r="B20" s="1409">
        <v>2394</v>
      </c>
      <c r="C20" s="1409">
        <v>61105</v>
      </c>
      <c r="D20" s="1409">
        <v>82498</v>
      </c>
      <c r="E20" s="1409">
        <v>67297</v>
      </c>
      <c r="F20" s="1409">
        <v>48191</v>
      </c>
      <c r="G20" s="1409">
        <v>24102</v>
      </c>
      <c r="H20" s="1409">
        <v>6988</v>
      </c>
      <c r="I20" s="1409">
        <v>698</v>
      </c>
      <c r="J20" s="1410">
        <v>0</v>
      </c>
      <c r="K20" s="1409">
        <v>4036</v>
      </c>
      <c r="L20" s="1411">
        <v>89.557226399331654</v>
      </c>
      <c r="M20" s="1411">
        <v>91.2854921855822</v>
      </c>
      <c r="N20" s="1411">
        <v>91.672525394555009</v>
      </c>
      <c r="O20" s="1411">
        <v>92.433540871064096</v>
      </c>
      <c r="P20" s="1411">
        <v>93.065095142246477</v>
      </c>
      <c r="Q20" s="1411">
        <v>90.83063646170443</v>
      </c>
      <c r="R20" s="1411">
        <v>86.219232970807099</v>
      </c>
      <c r="S20" s="1411">
        <v>70.200573065902589</v>
      </c>
      <c r="T20" s="1412">
        <v>0</v>
      </c>
      <c r="U20" s="1411">
        <v>88.676907829534187</v>
      </c>
    </row>
    <row r="21" spans="1:21" ht="12" customHeight="1">
      <c r="A21" s="1408">
        <v>2013</v>
      </c>
      <c r="B21" s="1409">
        <v>1967</v>
      </c>
      <c r="C21" s="1409">
        <v>53754</v>
      </c>
      <c r="D21" s="1409">
        <v>76407</v>
      </c>
      <c r="E21" s="1409">
        <v>63678</v>
      </c>
      <c r="F21" s="1409">
        <v>46780</v>
      </c>
      <c r="G21" s="1409">
        <v>23948</v>
      </c>
      <c r="H21" s="1409">
        <v>7449</v>
      </c>
      <c r="I21" s="1409">
        <v>749</v>
      </c>
      <c r="J21" s="1410">
        <v>0</v>
      </c>
      <c r="K21" s="1409">
        <v>2888</v>
      </c>
      <c r="L21" s="1411">
        <v>93.238434163701072</v>
      </c>
      <c r="M21" s="1411">
        <v>93.235852215649075</v>
      </c>
      <c r="N21" s="1411">
        <v>93.207428638737284</v>
      </c>
      <c r="O21" s="1411">
        <v>94.03247589434342</v>
      </c>
      <c r="P21" s="1411">
        <v>94.170585720393333</v>
      </c>
      <c r="Q21" s="1411">
        <v>92.725906129948214</v>
      </c>
      <c r="R21" s="1411">
        <v>88.830715532286206</v>
      </c>
      <c r="S21" s="1411">
        <v>74.89986648865154</v>
      </c>
      <c r="T21" s="1412">
        <v>0</v>
      </c>
      <c r="U21" s="1411">
        <v>89.50831024930747</v>
      </c>
    </row>
    <row r="22" spans="1:21" ht="12" customHeight="1">
      <c r="A22" s="1408" t="s">
        <v>1829</v>
      </c>
      <c r="B22" s="1409">
        <v>1515</v>
      </c>
      <c r="C22" s="1409">
        <v>41451</v>
      </c>
      <c r="D22" s="1409">
        <v>62086</v>
      </c>
      <c r="E22" s="1409">
        <v>54236</v>
      </c>
      <c r="F22" s="1409">
        <v>40735</v>
      </c>
      <c r="G22" s="1409">
        <v>22190</v>
      </c>
      <c r="H22" s="1409">
        <v>6499</v>
      </c>
      <c r="I22" s="1409">
        <v>580</v>
      </c>
      <c r="J22" s="1410">
        <v>0</v>
      </c>
      <c r="K22" s="1409">
        <v>184</v>
      </c>
      <c r="L22" s="1413">
        <v>96.633663366336634</v>
      </c>
      <c r="M22" s="1413">
        <v>95.949434271790793</v>
      </c>
      <c r="N22" s="1413">
        <v>96.003930032535507</v>
      </c>
      <c r="O22" s="1413">
        <v>96.942989896010033</v>
      </c>
      <c r="P22" s="1413">
        <v>96.860193936418312</v>
      </c>
      <c r="Q22" s="1413">
        <v>96.430824695808923</v>
      </c>
      <c r="R22" s="1413">
        <v>93.675950146176334</v>
      </c>
      <c r="S22" s="1413">
        <v>87.586206896551715</v>
      </c>
      <c r="T22" s="1412">
        <v>0</v>
      </c>
      <c r="U22" s="1413">
        <v>63.04347826086957</v>
      </c>
    </row>
    <row r="23" spans="1:21" s="1415" customFormat="1" ht="11.25">
      <c r="A23" s="1927" t="s">
        <v>2152</v>
      </c>
      <c r="B23" s="1927"/>
      <c r="C23" s="1927"/>
      <c r="D23" s="1927"/>
      <c r="E23" s="1927"/>
      <c r="F23" s="1927"/>
      <c r="G23" s="1927"/>
      <c r="H23" s="1927"/>
      <c r="I23" s="1927"/>
      <c r="J23" s="1927"/>
      <c r="K23" s="1927"/>
      <c r="L23" s="1927"/>
      <c r="M23" s="1927"/>
      <c r="N23" s="1927"/>
      <c r="O23" s="1927"/>
      <c r="P23" s="1927"/>
      <c r="Q23" s="1927"/>
      <c r="R23" s="1927"/>
      <c r="S23" s="1927"/>
      <c r="T23" s="1927"/>
      <c r="U23" s="1927"/>
    </row>
    <row r="24" spans="1:21" s="1415" customFormat="1" ht="11.25">
      <c r="A24" s="1928" t="s">
        <v>2153</v>
      </c>
      <c r="B24" s="1928"/>
      <c r="C24" s="1928"/>
      <c r="D24" s="1928"/>
      <c r="E24" s="1928"/>
      <c r="F24" s="1928"/>
      <c r="G24" s="1928"/>
      <c r="H24" s="1928"/>
      <c r="I24" s="1928"/>
      <c r="J24" s="1928"/>
      <c r="K24" s="1928"/>
      <c r="L24" s="1928"/>
      <c r="M24" s="1928"/>
      <c r="N24" s="1928"/>
      <c r="O24" s="1928"/>
      <c r="P24" s="1928"/>
      <c r="Q24" s="1928"/>
      <c r="R24" s="1928"/>
      <c r="S24" s="1928"/>
      <c r="T24" s="1928"/>
      <c r="U24" s="1928"/>
    </row>
    <row r="25" spans="1:21" s="1415" customFormat="1" ht="11.25">
      <c r="A25" s="1928" t="s">
        <v>2154</v>
      </c>
      <c r="B25" s="1928"/>
      <c r="C25" s="1928"/>
      <c r="D25" s="1928"/>
      <c r="E25" s="1928"/>
      <c r="F25" s="1928"/>
      <c r="G25" s="1928"/>
      <c r="H25" s="1928"/>
      <c r="I25" s="1928"/>
      <c r="J25" s="1928"/>
      <c r="K25" s="1928"/>
      <c r="L25" s="1928"/>
      <c r="M25" s="1928"/>
      <c r="N25" s="1928"/>
      <c r="O25" s="1928"/>
      <c r="P25" s="1928"/>
      <c r="Q25" s="1928"/>
      <c r="R25" s="1928"/>
      <c r="S25" s="1928"/>
      <c r="T25" s="1928"/>
      <c r="U25" s="1928"/>
    </row>
    <row r="26" spans="1:21" s="1415" customFormat="1" ht="11.25">
      <c r="A26" s="1928" t="s">
        <v>2155</v>
      </c>
      <c r="B26" s="1928"/>
      <c r="C26" s="1928"/>
      <c r="D26" s="1928"/>
      <c r="E26" s="1928"/>
      <c r="F26" s="1928"/>
      <c r="G26" s="1928"/>
      <c r="H26" s="1928"/>
      <c r="I26" s="1928"/>
      <c r="J26" s="1928"/>
      <c r="K26" s="1928"/>
      <c r="L26" s="1928"/>
      <c r="M26" s="1928"/>
      <c r="N26" s="1928"/>
      <c r="O26" s="1928"/>
      <c r="P26" s="1928"/>
      <c r="Q26" s="1928"/>
      <c r="R26" s="1928"/>
      <c r="S26" s="1928"/>
      <c r="T26" s="1928"/>
      <c r="U26" s="1928"/>
    </row>
    <row r="27" spans="1:21" s="1415" customFormat="1" ht="11.25">
      <c r="A27" s="1928" t="s">
        <v>2156</v>
      </c>
      <c r="B27" s="1928"/>
      <c r="C27" s="1928"/>
      <c r="D27" s="1928"/>
      <c r="E27" s="1928"/>
      <c r="F27" s="1928"/>
      <c r="G27" s="1928"/>
      <c r="H27" s="1928"/>
      <c r="I27" s="1928"/>
      <c r="J27" s="1928"/>
      <c r="K27" s="1928"/>
      <c r="L27" s="1928"/>
      <c r="M27" s="1928"/>
      <c r="N27" s="1928"/>
      <c r="O27" s="1928"/>
      <c r="P27" s="1928"/>
      <c r="Q27" s="1928"/>
      <c r="R27" s="1928"/>
      <c r="S27" s="1928"/>
      <c r="T27" s="1928"/>
      <c r="U27" s="1928"/>
    </row>
    <row r="29" spans="1:21">
      <c r="B29" s="1414"/>
    </row>
    <row r="30" spans="1:21">
      <c r="B30" s="1414"/>
    </row>
    <row r="31" spans="1:21">
      <c r="B31" s="1414"/>
    </row>
    <row r="32" spans="1:21">
      <c r="B32" s="1414"/>
    </row>
    <row r="33" spans="2:2">
      <c r="B33" s="1414"/>
    </row>
  </sheetData>
  <mergeCells count="11">
    <mergeCell ref="A5:U5"/>
    <mergeCell ref="A6:A7"/>
    <mergeCell ref="B6:K6"/>
    <mergeCell ref="L6:U6"/>
    <mergeCell ref="A3:U3"/>
    <mergeCell ref="A4:U4"/>
    <mergeCell ref="A23:U23"/>
    <mergeCell ref="A24:U24"/>
    <mergeCell ref="A25:U25"/>
    <mergeCell ref="A26:U26"/>
    <mergeCell ref="A27:U27"/>
  </mergeCells>
  <hyperlinks>
    <hyperlink ref="W6" location="ÍNDICE!A23" display="ÍNDICE"/>
  </hyperlinks>
  <printOptions horizontalCentered="1"/>
  <pageMargins left="0.19685039370078741" right="0.19685039370078741" top="1.1811023622047245" bottom="0" header="0.19685039370078741" footer="0.19685039370078741"/>
  <pageSetup firstPageNumber="33" orientation="landscape" useFirstPageNumber="1" r:id="rId1"/>
  <headerFooter scaleWithDoc="0">
    <oddHeader>&amp;C&amp;G</oddHeader>
    <oddFooter>&amp;C&amp;"Arial,Normal"&amp;8&amp;P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topLeftCell="F1" zoomScale="90" zoomScaleNormal="90" workbookViewId="0">
      <selection activeCell="L7" sqref="L7"/>
    </sheetView>
  </sheetViews>
  <sheetFormatPr baseColWidth="10" defaultRowHeight="14.25"/>
  <cols>
    <col min="1" max="1" width="39.85546875" style="378" customWidth="1"/>
    <col min="2" max="10" width="16.5703125" style="1280" customWidth="1"/>
    <col min="11" max="243" width="11.42578125" style="378"/>
    <col min="244" max="244" width="20.7109375" style="378" customWidth="1"/>
    <col min="245" max="245" width="12.85546875" style="378" customWidth="1"/>
    <col min="246" max="246" width="9.140625" style="378" customWidth="1"/>
    <col min="247" max="247" width="8.7109375" style="378" customWidth="1"/>
    <col min="248" max="248" width="13.7109375" style="378" customWidth="1"/>
    <col min="249" max="249" width="16.85546875" style="378" customWidth="1"/>
    <col min="250" max="250" width="14.5703125" style="378" customWidth="1"/>
    <col min="251" max="251" width="15" style="378" customWidth="1"/>
    <col min="252" max="252" width="14.85546875" style="378" customWidth="1"/>
    <col min="253" max="254" width="6.5703125" style="378" bestFit="1" customWidth="1"/>
    <col min="255" max="16384" width="11.42578125" style="378"/>
  </cols>
  <sheetData>
    <row r="1" spans="1:12" ht="6" customHeight="1"/>
    <row r="2" spans="1:12">
      <c r="A2" s="378" t="s">
        <v>5</v>
      </c>
    </row>
    <row r="3" spans="1:12" ht="15">
      <c r="A3" s="1936" t="s">
        <v>1761</v>
      </c>
      <c r="B3" s="1936"/>
      <c r="C3" s="1936"/>
      <c r="D3" s="1936"/>
      <c r="E3" s="1936"/>
      <c r="F3" s="1936"/>
      <c r="G3" s="1936"/>
      <c r="H3" s="1936"/>
      <c r="I3" s="1936"/>
      <c r="J3" s="1936"/>
    </row>
    <row r="4" spans="1:12" ht="15">
      <c r="A4" s="1918" t="s">
        <v>2497</v>
      </c>
      <c r="B4" s="1918"/>
      <c r="C4" s="1918"/>
      <c r="D4" s="1918"/>
      <c r="E4" s="1918"/>
      <c r="F4" s="1918"/>
      <c r="G4" s="1918"/>
      <c r="H4" s="1918"/>
      <c r="I4" s="1918"/>
      <c r="J4" s="1918"/>
    </row>
    <row r="5" spans="1:12" ht="15.75" customHeight="1">
      <c r="A5" s="1937" t="s">
        <v>454</v>
      </c>
      <c r="B5" s="1937"/>
      <c r="C5" s="1937"/>
      <c r="D5" s="1937"/>
      <c r="E5" s="1937"/>
      <c r="F5" s="1937"/>
      <c r="G5" s="1937"/>
      <c r="H5" s="1937"/>
      <c r="I5" s="1937"/>
      <c r="J5" s="1937"/>
    </row>
    <row r="6" spans="1:12" ht="15.75" customHeight="1">
      <c r="A6" s="857"/>
      <c r="B6" s="858"/>
      <c r="C6" s="858"/>
      <c r="D6" s="858"/>
      <c r="E6" s="858"/>
      <c r="F6" s="858"/>
      <c r="G6" s="858"/>
      <c r="H6" s="858"/>
      <c r="I6" s="858"/>
      <c r="J6" s="858"/>
    </row>
    <row r="7" spans="1:12" s="1281" customFormat="1" ht="15.75" customHeight="1">
      <c r="A7" s="1938" t="s">
        <v>6</v>
      </c>
      <c r="B7" s="1939" t="s">
        <v>43</v>
      </c>
      <c r="C7" s="1940"/>
      <c r="D7" s="1940"/>
      <c r="E7" s="1940"/>
      <c r="F7" s="1941"/>
      <c r="G7" s="1942" t="s">
        <v>44</v>
      </c>
      <c r="H7" s="1942"/>
      <c r="I7" s="1943" t="s">
        <v>50</v>
      </c>
      <c r="J7" s="1921" t="s">
        <v>51</v>
      </c>
      <c r="L7" s="1113" t="s">
        <v>675</v>
      </c>
    </row>
    <row r="8" spans="1:12" s="1283" customFormat="1" ht="52.9" customHeight="1">
      <c r="A8" s="1938"/>
      <c r="B8" s="1269" t="s">
        <v>45</v>
      </c>
      <c r="C8" s="1269" t="s">
        <v>46</v>
      </c>
      <c r="D8" s="1269" t="s">
        <v>47</v>
      </c>
      <c r="E8" s="1269" t="s">
        <v>48</v>
      </c>
      <c r="F8" s="1269" t="s">
        <v>49</v>
      </c>
      <c r="G8" s="1269" t="s">
        <v>1762</v>
      </c>
      <c r="H8" s="1282" t="s">
        <v>1763</v>
      </c>
      <c r="I8" s="1944"/>
      <c r="J8" s="1921"/>
    </row>
    <row r="9" spans="1:12">
      <c r="A9" s="834">
        <v>2000</v>
      </c>
      <c r="B9" s="301">
        <v>56420</v>
      </c>
      <c r="C9" s="301">
        <v>31966</v>
      </c>
      <c r="D9" s="301">
        <v>24454</v>
      </c>
      <c r="E9" s="301">
        <v>5480</v>
      </c>
      <c r="F9" s="301">
        <v>232</v>
      </c>
      <c r="G9" s="425">
        <v>4.5023585112690636</v>
      </c>
      <c r="H9" s="392">
        <v>15.459438720816078</v>
      </c>
      <c r="I9" s="375">
        <v>65.448718672068068</v>
      </c>
      <c r="J9" s="301">
        <v>354476</v>
      </c>
      <c r="K9" s="1284"/>
    </row>
    <row r="10" spans="1:12">
      <c r="A10" s="834">
        <v>2001</v>
      </c>
      <c r="B10" s="301">
        <v>55214</v>
      </c>
      <c r="C10" s="301">
        <v>31255</v>
      </c>
      <c r="D10" s="301">
        <v>23959</v>
      </c>
      <c r="E10" s="301">
        <v>4800</v>
      </c>
      <c r="F10" s="301">
        <v>186</v>
      </c>
      <c r="G10" s="425">
        <v>4.3087117775851311</v>
      </c>
      <c r="H10" s="392">
        <v>13.581728048532041</v>
      </c>
      <c r="I10" s="375">
        <v>52.629196188061663</v>
      </c>
      <c r="J10" s="301">
        <v>353416</v>
      </c>
      <c r="K10" s="1284"/>
    </row>
    <row r="11" spans="1:12">
      <c r="A11" s="834">
        <v>2002</v>
      </c>
      <c r="B11" s="301">
        <v>55549</v>
      </c>
      <c r="C11" s="301">
        <v>31054</v>
      </c>
      <c r="D11" s="301">
        <v>24045</v>
      </c>
      <c r="E11" s="301">
        <v>4530</v>
      </c>
      <c r="F11" s="301">
        <v>149</v>
      </c>
      <c r="G11" s="425">
        <v>4.2424779816775118</v>
      </c>
      <c r="H11" s="392">
        <v>12.856279284929773</v>
      </c>
      <c r="I11" s="375">
        <v>42.286658133654221</v>
      </c>
      <c r="J11" s="301">
        <v>352357</v>
      </c>
      <c r="K11" s="1284"/>
    </row>
    <row r="12" spans="1:12">
      <c r="A12" s="834">
        <v>2003</v>
      </c>
      <c r="B12" s="301">
        <v>53521</v>
      </c>
      <c r="C12" s="301">
        <v>30366</v>
      </c>
      <c r="D12" s="301">
        <v>23155</v>
      </c>
      <c r="E12" s="301">
        <v>3985</v>
      </c>
      <c r="F12" s="301">
        <v>138</v>
      </c>
      <c r="G12" s="425">
        <v>4.0182213021061104</v>
      </c>
      <c r="H12" s="392">
        <v>11.343613275301097</v>
      </c>
      <c r="I12" s="375">
        <v>39.282776210578454</v>
      </c>
      <c r="J12" s="301">
        <v>351299</v>
      </c>
      <c r="K12" s="1284"/>
    </row>
    <row r="13" spans="1:12">
      <c r="A13" s="834">
        <v>2004</v>
      </c>
      <c r="B13" s="301">
        <v>54729</v>
      </c>
      <c r="C13" s="301">
        <v>31292</v>
      </c>
      <c r="D13" s="301">
        <v>23437</v>
      </c>
      <c r="E13" s="301">
        <v>3942</v>
      </c>
      <c r="F13" s="301">
        <v>129</v>
      </c>
      <c r="G13" s="425">
        <v>4.0384817599040721</v>
      </c>
      <c r="H13" s="392">
        <v>11.254914388988343</v>
      </c>
      <c r="I13" s="375">
        <v>36.8311505880136</v>
      </c>
      <c r="J13" s="301">
        <v>350247</v>
      </c>
      <c r="K13" s="1284"/>
    </row>
    <row r="14" spans="1:12">
      <c r="A14" s="834">
        <v>2005</v>
      </c>
      <c r="B14" s="301">
        <v>56825</v>
      </c>
      <c r="C14" s="301">
        <v>32621</v>
      </c>
      <c r="D14" s="301">
        <v>24204</v>
      </c>
      <c r="E14" s="301">
        <v>3717</v>
      </c>
      <c r="F14" s="301">
        <v>143</v>
      </c>
      <c r="G14" s="425">
        <v>4.1413723498587638</v>
      </c>
      <c r="H14" s="392">
        <v>10.644360379038886</v>
      </c>
      <c r="I14" s="375">
        <v>40.950861829501228</v>
      </c>
      <c r="J14" s="301">
        <v>349199</v>
      </c>
      <c r="K14" s="1284"/>
    </row>
    <row r="15" spans="1:12">
      <c r="A15" s="834">
        <v>2006</v>
      </c>
      <c r="B15" s="301">
        <v>57940</v>
      </c>
      <c r="C15" s="301">
        <v>32775</v>
      </c>
      <c r="D15" s="301">
        <v>25165</v>
      </c>
      <c r="E15" s="301">
        <v>3715</v>
      </c>
      <c r="F15" s="301">
        <v>135</v>
      </c>
      <c r="G15" s="425">
        <v>4.1490608471159156</v>
      </c>
      <c r="H15" s="392">
        <v>10.670595973609304</v>
      </c>
      <c r="I15" s="375">
        <v>38.776055354973245</v>
      </c>
      <c r="J15" s="301">
        <v>348153</v>
      </c>
      <c r="K15" s="1284"/>
    </row>
    <row r="16" spans="1:12">
      <c r="A16" s="834">
        <v>2007</v>
      </c>
      <c r="B16" s="301">
        <v>58016</v>
      </c>
      <c r="C16" s="301">
        <v>33103</v>
      </c>
      <c r="D16" s="301">
        <v>24913</v>
      </c>
      <c r="E16" s="301">
        <v>3529</v>
      </c>
      <c r="F16" s="301">
        <v>176</v>
      </c>
      <c r="G16" s="425">
        <v>4.0813277146604898</v>
      </c>
      <c r="H16" s="392">
        <v>10.166805911670652</v>
      </c>
      <c r="I16" s="375">
        <v>50.704387658091093</v>
      </c>
      <c r="J16" s="301">
        <v>347110</v>
      </c>
      <c r="K16" s="1284"/>
    </row>
    <row r="17" spans="1:11">
      <c r="A17" s="834">
        <v>2008</v>
      </c>
      <c r="B17" s="301">
        <v>60023</v>
      </c>
      <c r="C17" s="301">
        <v>34509</v>
      </c>
      <c r="D17" s="301">
        <v>25514</v>
      </c>
      <c r="E17" s="301">
        <v>3380</v>
      </c>
      <c r="F17" s="301">
        <v>165</v>
      </c>
      <c r="G17" s="425">
        <v>4.1472737874373458</v>
      </c>
      <c r="H17" s="392">
        <v>9.7668101829109712</v>
      </c>
      <c r="I17" s="375">
        <v>47.678215389950012</v>
      </c>
      <c r="J17" s="301">
        <v>346070</v>
      </c>
      <c r="K17" s="1284"/>
    </row>
    <row r="18" spans="1:11">
      <c r="A18" s="834">
        <v>2009</v>
      </c>
      <c r="B18" s="301">
        <v>59714</v>
      </c>
      <c r="C18" s="301">
        <v>33868</v>
      </c>
      <c r="D18" s="301">
        <v>25846</v>
      </c>
      <c r="E18" s="301">
        <v>3279</v>
      </c>
      <c r="F18" s="301">
        <v>208</v>
      </c>
      <c r="G18" s="425">
        <v>4.0515733245617316</v>
      </c>
      <c r="H18" s="392">
        <v>9.5034112580209484</v>
      </c>
      <c r="I18" s="375">
        <v>60.283914049050232</v>
      </c>
      <c r="J18" s="301">
        <v>345034</v>
      </c>
      <c r="K18" s="1284"/>
    </row>
    <row r="19" spans="1:11">
      <c r="A19" s="834">
        <v>2010</v>
      </c>
      <c r="B19" s="301">
        <v>61681</v>
      </c>
      <c r="C19" s="301">
        <v>34895</v>
      </c>
      <c r="D19" s="301">
        <v>26786</v>
      </c>
      <c r="E19" s="301">
        <v>3204</v>
      </c>
      <c r="F19" s="301">
        <v>203</v>
      </c>
      <c r="G19" s="425">
        <v>4.1087172403723153</v>
      </c>
      <c r="H19" s="392">
        <v>9.3177997894479709</v>
      </c>
      <c r="I19" s="375">
        <v>59.035997417538631</v>
      </c>
      <c r="J19" s="301">
        <v>343858</v>
      </c>
      <c r="K19" s="1284"/>
    </row>
    <row r="20" spans="1:11">
      <c r="A20" s="834">
        <v>2011</v>
      </c>
      <c r="B20" s="301">
        <v>62304</v>
      </c>
      <c r="C20" s="301">
        <v>35274</v>
      </c>
      <c r="D20" s="301">
        <v>27030</v>
      </c>
      <c r="E20" s="301">
        <v>3046</v>
      </c>
      <c r="F20" s="301">
        <v>241</v>
      </c>
      <c r="G20" s="425">
        <v>4.08111103374456</v>
      </c>
      <c r="H20" s="392">
        <v>8.9024240546654436</v>
      </c>
      <c r="I20" s="375">
        <v>70.436119408219696</v>
      </c>
      <c r="J20" s="301">
        <v>342154</v>
      </c>
      <c r="K20" s="1284"/>
    </row>
    <row r="21" spans="1:11">
      <c r="A21" s="834">
        <v>2012</v>
      </c>
      <c r="B21" s="301">
        <v>63511</v>
      </c>
      <c r="C21" s="301">
        <v>35314</v>
      </c>
      <c r="D21" s="301">
        <v>28197</v>
      </c>
      <c r="E21" s="301">
        <v>3002</v>
      </c>
      <c r="F21" s="301">
        <v>204</v>
      </c>
      <c r="G21" s="425">
        <v>4.091947070586361</v>
      </c>
      <c r="H21" s="392">
        <v>8.8150484211020856</v>
      </c>
      <c r="I21" s="375">
        <v>59.902394333938226</v>
      </c>
      <c r="J21" s="301">
        <v>340554</v>
      </c>
      <c r="K21" s="1284"/>
    </row>
    <row r="22" spans="1:11" s="260" customFormat="1">
      <c r="A22" s="1285">
        <v>2013</v>
      </c>
      <c r="B22" s="301">
        <v>63104</v>
      </c>
      <c r="C22" s="301">
        <v>34911</v>
      </c>
      <c r="D22" s="301">
        <v>28193</v>
      </c>
      <c r="E22" s="301">
        <v>2928</v>
      </c>
      <c r="F22" s="301">
        <v>155</v>
      </c>
      <c r="G22" s="425">
        <v>4.0003172158238467</v>
      </c>
      <c r="H22" s="375">
        <v>8.6356397097858775</v>
      </c>
      <c r="I22" s="392">
        <v>45.714622780628794</v>
      </c>
      <c r="J22" s="301">
        <v>339060</v>
      </c>
      <c r="K22" s="1284"/>
    </row>
    <row r="23" spans="1:11" s="260" customFormat="1" ht="15" thickBot="1">
      <c r="A23" s="935">
        <v>2014</v>
      </c>
      <c r="B23" s="936">
        <v>62981</v>
      </c>
      <c r="C23" s="936">
        <v>34778</v>
      </c>
      <c r="D23" s="936">
        <v>28203</v>
      </c>
      <c r="E23" s="936">
        <v>2821</v>
      </c>
      <c r="F23" s="936">
        <v>166</v>
      </c>
      <c r="G23" s="937">
        <v>3.9295669072079145</v>
      </c>
      <c r="H23" s="938">
        <v>8.353568255848387</v>
      </c>
      <c r="I23" s="939">
        <v>49.156055670713648</v>
      </c>
      <c r="J23" s="936">
        <v>337700</v>
      </c>
      <c r="K23" s="1284"/>
    </row>
    <row r="24" spans="1:11" ht="15">
      <c r="A24" s="932" t="s">
        <v>9</v>
      </c>
      <c r="B24" s="1286">
        <v>28370</v>
      </c>
      <c r="C24" s="1286">
        <v>14973</v>
      </c>
      <c r="D24" s="1286">
        <v>13397</v>
      </c>
      <c r="E24" s="1286">
        <v>1339</v>
      </c>
      <c r="F24" s="1287">
        <v>62</v>
      </c>
      <c r="G24" s="933">
        <v>3.9372384484310579</v>
      </c>
      <c r="H24" s="1288">
        <v>9.2076219030002129</v>
      </c>
      <c r="I24" s="934">
        <v>42.634246302166787</v>
      </c>
      <c r="J24" s="1286">
        <v>145423</v>
      </c>
    </row>
    <row r="25" spans="1:11">
      <c r="A25" s="1251" t="s">
        <v>10</v>
      </c>
      <c r="B25" s="301">
        <v>3358</v>
      </c>
      <c r="C25" s="301">
        <v>1753</v>
      </c>
      <c r="D25" s="301">
        <v>1605</v>
      </c>
      <c r="E25" s="301">
        <v>138</v>
      </c>
      <c r="F25" s="301">
        <v>3</v>
      </c>
      <c r="G25" s="425">
        <v>4.2176974988978468</v>
      </c>
      <c r="H25" s="375">
        <v>8.778625954198473</v>
      </c>
      <c r="I25" s="424">
        <v>19.083969465648856</v>
      </c>
      <c r="J25" s="301">
        <v>15720</v>
      </c>
    </row>
    <row r="26" spans="1:11">
      <c r="A26" s="834" t="s">
        <v>11</v>
      </c>
      <c r="B26" s="301">
        <v>982</v>
      </c>
      <c r="C26" s="301">
        <v>516</v>
      </c>
      <c r="D26" s="301">
        <v>466</v>
      </c>
      <c r="E26" s="301">
        <v>50</v>
      </c>
      <c r="F26" s="301">
        <v>3</v>
      </c>
      <c r="G26" s="425">
        <v>4.9187061098143712</v>
      </c>
      <c r="H26" s="375">
        <v>10.938525486764384</v>
      </c>
      <c r="I26" s="424">
        <v>65.631152920586302</v>
      </c>
      <c r="J26" s="301">
        <v>4571</v>
      </c>
    </row>
    <row r="27" spans="1:11">
      <c r="A27" s="1251" t="s">
        <v>12</v>
      </c>
      <c r="B27" s="301">
        <v>1106</v>
      </c>
      <c r="C27" s="301">
        <v>552</v>
      </c>
      <c r="D27" s="301">
        <v>554</v>
      </c>
      <c r="E27" s="301">
        <v>30</v>
      </c>
      <c r="F27" s="301">
        <v>3</v>
      </c>
      <c r="G27" s="425">
        <v>4.3566805718044765</v>
      </c>
      <c r="H27" s="375">
        <v>5.3304904051172706</v>
      </c>
      <c r="I27" s="424">
        <v>53.304904051172706</v>
      </c>
      <c r="J27" s="301">
        <v>5628</v>
      </c>
    </row>
    <row r="28" spans="1:11">
      <c r="A28" s="1251" t="s">
        <v>13</v>
      </c>
      <c r="B28" s="301">
        <v>751</v>
      </c>
      <c r="C28" s="301">
        <v>410</v>
      </c>
      <c r="D28" s="301">
        <v>341</v>
      </c>
      <c r="E28" s="301">
        <v>36</v>
      </c>
      <c r="F28" s="301">
        <v>2</v>
      </c>
      <c r="G28" s="425">
        <v>4.2137037951388105</v>
      </c>
      <c r="H28" s="375">
        <v>10.48951048951049</v>
      </c>
      <c r="I28" s="424">
        <v>58.275058275058278</v>
      </c>
      <c r="J28" s="301">
        <v>3432</v>
      </c>
    </row>
    <row r="29" spans="1:11">
      <c r="A29" s="1251" t="s">
        <v>14</v>
      </c>
      <c r="B29" s="301">
        <v>1920</v>
      </c>
      <c r="C29" s="301">
        <v>1039</v>
      </c>
      <c r="D29" s="301">
        <v>881</v>
      </c>
      <c r="E29" s="301">
        <v>85</v>
      </c>
      <c r="F29" s="301">
        <v>4</v>
      </c>
      <c r="G29" s="425">
        <v>4.2579520581210462</v>
      </c>
      <c r="H29" s="375">
        <v>7.7364157640848275</v>
      </c>
      <c r="I29" s="424">
        <v>36.40666241922272</v>
      </c>
      <c r="J29" s="301">
        <v>10987</v>
      </c>
    </row>
    <row r="30" spans="1:11">
      <c r="A30" s="1251" t="s">
        <v>15</v>
      </c>
      <c r="B30" s="301">
        <v>2468</v>
      </c>
      <c r="C30" s="301">
        <v>1267</v>
      </c>
      <c r="D30" s="301">
        <v>1201</v>
      </c>
      <c r="E30" s="301">
        <v>121</v>
      </c>
      <c r="F30" s="301">
        <v>6</v>
      </c>
      <c r="G30" s="425">
        <v>4.9684439389211557</v>
      </c>
      <c r="H30" s="375">
        <v>11.292580494633691</v>
      </c>
      <c r="I30" s="424">
        <v>55.996266915538961</v>
      </c>
      <c r="J30" s="301">
        <v>10715</v>
      </c>
    </row>
    <row r="31" spans="1:11" ht="16.5" customHeight="1">
      <c r="A31" s="1251" t="s">
        <v>16</v>
      </c>
      <c r="B31" s="301">
        <v>1875</v>
      </c>
      <c r="C31" s="301">
        <v>980</v>
      </c>
      <c r="D31" s="301">
        <v>895</v>
      </c>
      <c r="E31" s="301">
        <v>78</v>
      </c>
      <c r="F31" s="301">
        <v>6</v>
      </c>
      <c r="G31" s="425">
        <v>4.2723552412114811</v>
      </c>
      <c r="H31" s="375">
        <v>7.6194197518804332</v>
      </c>
      <c r="I31" s="424">
        <v>58.61092116831103</v>
      </c>
      <c r="J31" s="301">
        <v>10237</v>
      </c>
    </row>
    <row r="32" spans="1:11">
      <c r="A32" s="1251" t="s">
        <v>17</v>
      </c>
      <c r="B32" s="301">
        <v>2057</v>
      </c>
      <c r="C32" s="301">
        <v>1105</v>
      </c>
      <c r="D32" s="301">
        <v>952</v>
      </c>
      <c r="E32" s="301">
        <v>53</v>
      </c>
      <c r="F32" s="301">
        <v>6</v>
      </c>
      <c r="G32" s="425">
        <v>4.1976250869828728</v>
      </c>
      <c r="H32" s="375">
        <v>5.1813471502590671</v>
      </c>
      <c r="I32" s="424">
        <v>58.656760191612086</v>
      </c>
      <c r="J32" s="301">
        <v>10229</v>
      </c>
    </row>
    <row r="33" spans="1:10">
      <c r="A33" s="1251" t="s">
        <v>18</v>
      </c>
      <c r="B33" s="301">
        <v>9833</v>
      </c>
      <c r="C33" s="301">
        <v>5156</v>
      </c>
      <c r="D33" s="301">
        <v>4677</v>
      </c>
      <c r="E33" s="301">
        <v>605</v>
      </c>
      <c r="F33" s="301">
        <v>20</v>
      </c>
      <c r="G33" s="425">
        <v>3.4006900291616171</v>
      </c>
      <c r="H33" s="375">
        <v>11.757161179991449</v>
      </c>
      <c r="I33" s="424">
        <v>38.86664852889735</v>
      </c>
      <c r="J33" s="301">
        <v>51458</v>
      </c>
    </row>
    <row r="34" spans="1:10">
      <c r="A34" s="1251" t="s">
        <v>19</v>
      </c>
      <c r="B34" s="301">
        <v>2531</v>
      </c>
      <c r="C34" s="301">
        <v>1325</v>
      </c>
      <c r="D34" s="301">
        <v>1206</v>
      </c>
      <c r="E34" s="301">
        <v>92</v>
      </c>
      <c r="F34" s="301">
        <v>4</v>
      </c>
      <c r="G34" s="425">
        <v>4.5948674005867485</v>
      </c>
      <c r="H34" s="375">
        <v>8.6677972489165267</v>
      </c>
      <c r="I34" s="424">
        <v>37.686074995289239</v>
      </c>
      <c r="J34" s="301">
        <v>10614</v>
      </c>
    </row>
    <row r="35" spans="1:10" s="36" customFormat="1">
      <c r="A35" s="1254" t="s">
        <v>20</v>
      </c>
      <c r="B35" s="301">
        <v>1489</v>
      </c>
      <c r="C35" s="301">
        <v>870</v>
      </c>
      <c r="D35" s="301">
        <v>619</v>
      </c>
      <c r="E35" s="301">
        <v>51</v>
      </c>
      <c r="F35" s="301">
        <v>5</v>
      </c>
      <c r="G35" s="425">
        <v>3.2455289514696428</v>
      </c>
      <c r="H35" s="375">
        <v>4.3103448275862064</v>
      </c>
      <c r="I35" s="424">
        <v>42.258282623394187</v>
      </c>
      <c r="J35" s="301">
        <v>11832</v>
      </c>
    </row>
    <row r="36" spans="1:10" ht="15">
      <c r="A36" s="1252" t="s">
        <v>21</v>
      </c>
      <c r="B36" s="931">
        <v>32120</v>
      </c>
      <c r="C36" s="931">
        <v>18277</v>
      </c>
      <c r="D36" s="931">
        <v>13843</v>
      </c>
      <c r="E36" s="931">
        <v>1318</v>
      </c>
      <c r="F36" s="931">
        <v>83</v>
      </c>
      <c r="G36" s="860">
        <v>4.0573521633885106</v>
      </c>
      <c r="H36" s="861">
        <v>7.8309280065594411</v>
      </c>
      <c r="I36" s="862">
        <v>49.314645261337915</v>
      </c>
      <c r="J36" s="931">
        <v>168307</v>
      </c>
    </row>
    <row r="37" spans="1:10">
      <c r="A37" s="1251" t="s">
        <v>22</v>
      </c>
      <c r="B37" s="301">
        <v>2596</v>
      </c>
      <c r="C37" s="301">
        <v>1490</v>
      </c>
      <c r="D37" s="301">
        <v>1106</v>
      </c>
      <c r="E37" s="301">
        <v>86</v>
      </c>
      <c r="F37" s="301">
        <v>8</v>
      </c>
      <c r="G37" s="425">
        <v>3.917479412860982</v>
      </c>
      <c r="H37" s="375">
        <v>6.6754637894900259</v>
      </c>
      <c r="I37" s="424">
        <v>62.097337576651398</v>
      </c>
      <c r="J37" s="301">
        <v>12883</v>
      </c>
    </row>
    <row r="38" spans="1:10">
      <c r="A38" s="1251" t="s">
        <v>23</v>
      </c>
      <c r="B38" s="301">
        <v>1676</v>
      </c>
      <c r="C38" s="301">
        <v>1007</v>
      </c>
      <c r="D38" s="301">
        <v>669</v>
      </c>
      <c r="E38" s="301">
        <v>72</v>
      </c>
      <c r="F38" s="301">
        <v>5</v>
      </c>
      <c r="G38" s="425">
        <v>3.0882225583970722</v>
      </c>
      <c r="H38" s="375">
        <v>5.3535578853446353</v>
      </c>
      <c r="I38" s="424">
        <v>37.177485314893303</v>
      </c>
      <c r="J38" s="301">
        <v>13449</v>
      </c>
    </row>
    <row r="39" spans="1:10">
      <c r="A39" s="1251" t="s">
        <v>24</v>
      </c>
      <c r="B39" s="301">
        <v>17103</v>
      </c>
      <c r="C39" s="301">
        <v>9565</v>
      </c>
      <c r="D39" s="301">
        <v>7538</v>
      </c>
      <c r="E39" s="301">
        <v>811</v>
      </c>
      <c r="F39" s="301">
        <v>38</v>
      </c>
      <c r="G39" s="425">
        <v>4.2492675026068785</v>
      </c>
      <c r="H39" s="375">
        <v>9.9731916672815366</v>
      </c>
      <c r="I39" s="424">
        <v>46.730121252367248</v>
      </c>
      <c r="J39" s="301">
        <v>81318</v>
      </c>
    </row>
    <row r="40" spans="1:10">
      <c r="A40" s="1251" t="s">
        <v>25</v>
      </c>
      <c r="B40" s="301">
        <v>3580</v>
      </c>
      <c r="C40" s="301">
        <v>2135</v>
      </c>
      <c r="D40" s="301">
        <v>1445</v>
      </c>
      <c r="E40" s="301">
        <v>113</v>
      </c>
      <c r="F40" s="301">
        <v>6</v>
      </c>
      <c r="G40" s="425">
        <v>4.1938937843682567</v>
      </c>
      <c r="H40" s="375">
        <v>5.735749454342419</v>
      </c>
      <c r="I40" s="424">
        <v>30.455306837216384</v>
      </c>
      <c r="J40" s="301">
        <v>19701</v>
      </c>
    </row>
    <row r="41" spans="1:10">
      <c r="A41" s="1251" t="s">
        <v>26</v>
      </c>
      <c r="B41" s="301">
        <v>5979</v>
      </c>
      <c r="C41" s="301">
        <v>3416</v>
      </c>
      <c r="D41" s="301">
        <v>2563</v>
      </c>
      <c r="E41" s="301">
        <v>175</v>
      </c>
      <c r="F41" s="301">
        <v>21</v>
      </c>
      <c r="G41" s="425">
        <v>4.0345762986355727</v>
      </c>
      <c r="H41" s="375">
        <v>5.4591964062889939</v>
      </c>
      <c r="I41" s="424">
        <v>65.510356875467934</v>
      </c>
      <c r="J41" s="301">
        <v>32056</v>
      </c>
    </row>
    <row r="42" spans="1:10">
      <c r="A42" s="1558" t="s">
        <v>27</v>
      </c>
      <c r="B42" s="929">
        <v>1186</v>
      </c>
      <c r="C42" s="929">
        <v>664</v>
      </c>
      <c r="D42" s="929">
        <v>522</v>
      </c>
      <c r="E42" s="929">
        <v>61</v>
      </c>
      <c r="F42" s="929">
        <v>5</v>
      </c>
      <c r="G42" s="1023">
        <v>3.3825408414712057</v>
      </c>
      <c r="H42" s="963">
        <v>6.8539325842696632</v>
      </c>
      <c r="I42" s="1021">
        <v>56.17977528089888</v>
      </c>
      <c r="J42" s="929">
        <v>8900</v>
      </c>
    </row>
    <row r="43" spans="1:10" ht="15">
      <c r="A43" s="835" t="s">
        <v>28</v>
      </c>
      <c r="B43" s="931">
        <v>2379</v>
      </c>
      <c r="C43" s="931">
        <v>1454</v>
      </c>
      <c r="D43" s="931">
        <v>925</v>
      </c>
      <c r="E43" s="931">
        <v>160</v>
      </c>
      <c r="F43" s="931">
        <v>21</v>
      </c>
      <c r="G43" s="860">
        <v>2.8330804718704523</v>
      </c>
      <c r="H43" s="861">
        <v>7.1282188363182746</v>
      </c>
      <c r="I43" s="862">
        <v>93.557872226677361</v>
      </c>
      <c r="J43" s="931">
        <v>22446</v>
      </c>
    </row>
    <row r="44" spans="1:10">
      <c r="A44" s="836" t="s">
        <v>29</v>
      </c>
      <c r="B44" s="301">
        <v>487</v>
      </c>
      <c r="C44" s="301">
        <v>304</v>
      </c>
      <c r="D44" s="301">
        <v>183</v>
      </c>
      <c r="E44" s="301">
        <v>38</v>
      </c>
      <c r="F44" s="301">
        <v>5</v>
      </c>
      <c r="G44" s="425">
        <v>2.852590761589016</v>
      </c>
      <c r="H44" s="375">
        <v>7.3973136071637144</v>
      </c>
      <c r="I44" s="424">
        <v>97.333073778469924</v>
      </c>
      <c r="J44" s="301">
        <v>5137</v>
      </c>
    </row>
    <row r="45" spans="1:10">
      <c r="A45" s="836" t="s">
        <v>30</v>
      </c>
      <c r="B45" s="301">
        <v>346</v>
      </c>
      <c r="C45" s="301">
        <v>207</v>
      </c>
      <c r="D45" s="301">
        <v>139</v>
      </c>
      <c r="E45" s="301">
        <v>26</v>
      </c>
      <c r="F45" s="301">
        <v>4</v>
      </c>
      <c r="G45" s="425">
        <v>2.9455582513940324</v>
      </c>
      <c r="H45" s="375">
        <v>7.8740157480314963</v>
      </c>
      <c r="I45" s="424">
        <v>121.13870381586916</v>
      </c>
      <c r="J45" s="301">
        <v>3302</v>
      </c>
    </row>
    <row r="46" spans="1:10">
      <c r="A46" s="836" t="s">
        <v>31</v>
      </c>
      <c r="B46" s="301">
        <v>258</v>
      </c>
      <c r="C46" s="301">
        <v>149</v>
      </c>
      <c r="D46" s="301">
        <v>109</v>
      </c>
      <c r="E46" s="301">
        <v>17</v>
      </c>
      <c r="F46" s="301">
        <v>2</v>
      </c>
      <c r="G46" s="425">
        <v>2.6572461454481786</v>
      </c>
      <c r="H46" s="375">
        <v>6.4638783269961975</v>
      </c>
      <c r="I46" s="424">
        <v>76.045627376425855</v>
      </c>
      <c r="J46" s="301">
        <v>2630</v>
      </c>
    </row>
    <row r="47" spans="1:10">
      <c r="A47" s="836" t="s">
        <v>32</v>
      </c>
      <c r="B47" s="301">
        <v>302</v>
      </c>
      <c r="C47" s="301">
        <v>172</v>
      </c>
      <c r="D47" s="301">
        <v>130</v>
      </c>
      <c r="E47" s="301">
        <v>15</v>
      </c>
      <c r="F47" s="301">
        <v>4</v>
      </c>
      <c r="G47" s="425">
        <v>2.8703677302234514</v>
      </c>
      <c r="H47" s="375">
        <v>5.3323853537148951</v>
      </c>
      <c r="I47" s="424">
        <v>142.19694276573054</v>
      </c>
      <c r="J47" s="301">
        <v>2813</v>
      </c>
    </row>
    <row r="48" spans="1:10">
      <c r="A48" s="836" t="s">
        <v>33</v>
      </c>
      <c r="B48" s="301">
        <v>608</v>
      </c>
      <c r="C48" s="301">
        <v>397</v>
      </c>
      <c r="D48" s="301">
        <v>211</v>
      </c>
      <c r="E48" s="301">
        <v>38</v>
      </c>
      <c r="F48" s="301">
        <v>2</v>
      </c>
      <c r="G48" s="425">
        <v>3.0300613986125509</v>
      </c>
      <c r="H48" s="375">
        <v>7.8415187783739162</v>
      </c>
      <c r="I48" s="424">
        <v>41.271151465125882</v>
      </c>
      <c r="J48" s="301">
        <v>4846</v>
      </c>
    </row>
    <row r="49" spans="1:10">
      <c r="A49" s="836" t="s">
        <v>34</v>
      </c>
      <c r="B49" s="301">
        <v>378</v>
      </c>
      <c r="C49" s="301">
        <v>225</v>
      </c>
      <c r="D49" s="301">
        <v>153</v>
      </c>
      <c r="E49" s="301">
        <v>26</v>
      </c>
      <c r="F49" s="301">
        <v>4</v>
      </c>
      <c r="G49" s="425">
        <v>2.5442038593822565</v>
      </c>
      <c r="H49" s="375">
        <v>6.9930069930069934</v>
      </c>
      <c r="I49" s="424">
        <v>107.58472296933834</v>
      </c>
      <c r="J49" s="301">
        <v>3718</v>
      </c>
    </row>
    <row r="50" spans="1:10" ht="15">
      <c r="A50" s="9" t="s">
        <v>1460</v>
      </c>
      <c r="B50" s="931">
        <v>44</v>
      </c>
      <c r="C50" s="931">
        <v>28</v>
      </c>
      <c r="D50" s="931">
        <v>16</v>
      </c>
      <c r="E50" s="931">
        <v>4</v>
      </c>
      <c r="F50" s="931" t="s">
        <v>192</v>
      </c>
      <c r="G50" s="860">
        <v>1.5317134303418505</v>
      </c>
      <c r="H50" s="861">
        <v>7.0298769771528997</v>
      </c>
      <c r="I50" s="859">
        <v>0</v>
      </c>
      <c r="J50" s="931">
        <v>569</v>
      </c>
    </row>
    <row r="51" spans="1:10">
      <c r="A51" s="10" t="s">
        <v>36</v>
      </c>
      <c r="B51" s="301">
        <v>44</v>
      </c>
      <c r="C51" s="301">
        <v>28</v>
      </c>
      <c r="D51" s="301">
        <v>16</v>
      </c>
      <c r="E51" s="301">
        <v>4</v>
      </c>
      <c r="F51" s="301" t="s">
        <v>192</v>
      </c>
      <c r="G51" s="425">
        <v>1.5317134303418505</v>
      </c>
      <c r="H51" s="375">
        <v>7.0298769771528997</v>
      </c>
      <c r="I51" s="825">
        <v>0</v>
      </c>
      <c r="J51" s="301">
        <v>569</v>
      </c>
    </row>
    <row r="52" spans="1:10" ht="15">
      <c r="A52" s="9" t="s">
        <v>37</v>
      </c>
      <c r="B52" s="931">
        <v>31</v>
      </c>
      <c r="C52" s="931">
        <v>20</v>
      </c>
      <c r="D52" s="931">
        <v>11</v>
      </c>
      <c r="E52" s="931" t="s">
        <v>192</v>
      </c>
      <c r="F52" s="931" t="s">
        <v>192</v>
      </c>
      <c r="G52" s="860">
        <v>0.83858576568290644</v>
      </c>
      <c r="H52" s="1639" t="s">
        <v>192</v>
      </c>
      <c r="I52" s="859">
        <v>0</v>
      </c>
      <c r="J52" s="931">
        <v>955</v>
      </c>
    </row>
    <row r="53" spans="1:10" ht="15">
      <c r="A53" s="9" t="s">
        <v>38</v>
      </c>
      <c r="B53" s="931">
        <v>37</v>
      </c>
      <c r="C53" s="931">
        <v>26</v>
      </c>
      <c r="D53" s="931">
        <v>11</v>
      </c>
      <c r="E53" s="931" t="s">
        <v>192</v>
      </c>
      <c r="F53" s="931" t="s">
        <v>192</v>
      </c>
      <c r="G53" s="860" t="s">
        <v>192</v>
      </c>
      <c r="H53" s="1639" t="s">
        <v>192</v>
      </c>
      <c r="I53" s="859" t="s">
        <v>192</v>
      </c>
      <c r="J53" s="931" t="s">
        <v>192</v>
      </c>
    </row>
    <row r="54" spans="1:10" s="863" customFormat="1" ht="12">
      <c r="A54" s="1555" t="s">
        <v>2157</v>
      </c>
      <c r="B54" s="1555"/>
      <c r="C54" s="1555"/>
      <c r="D54" s="1555"/>
      <c r="E54" s="1555"/>
      <c r="F54" s="1555"/>
      <c r="G54" s="1555"/>
      <c r="H54" s="1555"/>
      <c r="I54" s="1555"/>
      <c r="J54" s="1555"/>
    </row>
    <row r="55" spans="1:10" s="863" customFormat="1" ht="12">
      <c r="A55" s="1556" t="s">
        <v>2158</v>
      </c>
      <c r="B55" s="1556"/>
      <c r="C55" s="1556"/>
      <c r="D55" s="1556"/>
      <c r="E55" s="1556"/>
      <c r="F55" s="1556"/>
      <c r="G55" s="1556"/>
      <c r="H55" s="1556"/>
      <c r="I55" s="1556"/>
      <c r="J55" s="1556"/>
    </row>
    <row r="56" spans="1:10" s="863" customFormat="1" ht="12">
      <c r="A56" s="1556" t="s">
        <v>2159</v>
      </c>
      <c r="B56" s="1556"/>
      <c r="C56" s="1556"/>
      <c r="D56" s="1556"/>
      <c r="E56" s="1556"/>
      <c r="F56" s="1556"/>
      <c r="G56" s="1556"/>
      <c r="H56" s="1556"/>
      <c r="I56" s="1556"/>
      <c r="J56" s="1556"/>
    </row>
    <row r="57" spans="1:10" s="863" customFormat="1" ht="12">
      <c r="A57" s="1556" t="s">
        <v>2160</v>
      </c>
      <c r="B57" s="1556"/>
      <c r="C57" s="1556"/>
      <c r="D57" s="1556"/>
      <c r="E57" s="1556"/>
      <c r="F57" s="1556"/>
      <c r="G57" s="1556"/>
      <c r="H57" s="1556"/>
      <c r="I57" s="1556"/>
      <c r="J57" s="1556"/>
    </row>
    <row r="58" spans="1:10" s="863" customFormat="1" ht="12">
      <c r="A58" s="1557" t="s">
        <v>2138</v>
      </c>
      <c r="B58" s="1556"/>
      <c r="C58" s="1556"/>
      <c r="D58" s="1556"/>
      <c r="E58" s="1556"/>
      <c r="F58" s="1556"/>
      <c r="G58" s="1556"/>
      <c r="H58" s="1556"/>
      <c r="I58" s="1556"/>
      <c r="J58" s="1556"/>
    </row>
    <row r="59" spans="1:10" s="863" customFormat="1" ht="12">
      <c r="A59" s="1556" t="s">
        <v>2161</v>
      </c>
      <c r="B59" s="1556"/>
      <c r="C59" s="1556"/>
      <c r="D59" s="1556"/>
      <c r="E59" s="1556"/>
      <c r="F59" s="1556"/>
      <c r="G59" s="1556"/>
      <c r="H59" s="1556"/>
      <c r="I59" s="1556"/>
      <c r="J59" s="1556"/>
    </row>
    <row r="60" spans="1:10" s="863" customFormat="1" ht="12">
      <c r="A60" s="1556" t="s">
        <v>2162</v>
      </c>
      <c r="B60" s="1556"/>
      <c r="C60" s="1556"/>
      <c r="D60" s="1556"/>
      <c r="E60" s="1556"/>
      <c r="F60" s="1556"/>
      <c r="G60" s="1556"/>
      <c r="H60" s="1556"/>
      <c r="I60" s="1556"/>
      <c r="J60" s="1556"/>
    </row>
    <row r="61" spans="1:10" s="863" customFormat="1" ht="12">
      <c r="A61" s="1556" t="s">
        <v>2163</v>
      </c>
      <c r="B61" s="1556"/>
      <c r="C61" s="1556"/>
      <c r="D61" s="1556"/>
      <c r="E61" s="1556"/>
      <c r="F61" s="1556"/>
      <c r="G61" s="1556"/>
      <c r="H61" s="1556"/>
      <c r="I61" s="1556"/>
      <c r="J61" s="1556"/>
    </row>
    <row r="62" spans="1:10" s="863" customFormat="1" ht="12">
      <c r="A62" s="1556" t="s">
        <v>2379</v>
      </c>
      <c r="B62" s="1556"/>
      <c r="C62" s="1556"/>
      <c r="D62" s="1556"/>
      <c r="E62" s="1556"/>
      <c r="F62" s="1556"/>
      <c r="G62" s="1556"/>
      <c r="H62" s="1556"/>
      <c r="I62" s="1556"/>
      <c r="J62" s="1556"/>
    </row>
    <row r="63" spans="1:10" s="863" customFormat="1" ht="12">
      <c r="A63" s="1556" t="s">
        <v>2380</v>
      </c>
      <c r="B63" s="1556"/>
      <c r="C63" s="1556"/>
      <c r="D63" s="1556"/>
      <c r="E63" s="1556"/>
      <c r="F63" s="1556"/>
      <c r="G63" s="1556"/>
      <c r="H63" s="1556"/>
      <c r="I63" s="1556"/>
      <c r="J63" s="1556"/>
    </row>
    <row r="64" spans="1:10" ht="12.75" customHeight="1">
      <c r="A64" s="1289"/>
      <c r="B64" s="1290"/>
      <c r="C64" s="1290"/>
      <c r="D64" s="1290"/>
      <c r="E64" s="1290"/>
      <c r="F64" s="1290"/>
      <c r="G64" s="1290"/>
      <c r="H64" s="1290"/>
      <c r="I64" s="1290"/>
      <c r="J64" s="1290"/>
    </row>
    <row r="65" spans="1:10" ht="12.75" customHeight="1">
      <c r="A65" s="1289"/>
      <c r="B65" s="1290"/>
      <c r="C65" s="1290"/>
      <c r="D65" s="1290"/>
      <c r="E65" s="1290"/>
      <c r="F65" s="1290"/>
      <c r="G65" s="1290"/>
      <c r="H65" s="1290"/>
      <c r="I65" s="1290"/>
      <c r="J65" s="1290"/>
    </row>
    <row r="66" spans="1:10" ht="26.25" customHeight="1">
      <c r="A66" s="1934"/>
      <c r="B66" s="1934"/>
      <c r="C66" s="1934"/>
      <c r="D66" s="1934"/>
      <c r="E66" s="1934"/>
      <c r="F66" s="1934"/>
      <c r="G66" s="1934"/>
      <c r="H66" s="1934"/>
      <c r="I66" s="1934"/>
      <c r="J66" s="1934"/>
    </row>
    <row r="67" spans="1:10" ht="33" customHeight="1">
      <c r="A67" s="1935"/>
      <c r="B67" s="1935"/>
      <c r="C67" s="1935"/>
      <c r="D67" s="1935"/>
      <c r="E67" s="1935"/>
      <c r="F67" s="1935"/>
      <c r="G67" s="1935"/>
      <c r="H67" s="1935"/>
      <c r="I67" s="1935"/>
      <c r="J67" s="1935"/>
    </row>
    <row r="68" spans="1:10" ht="23.25" customHeight="1">
      <c r="A68" s="1935"/>
      <c r="B68" s="1935"/>
      <c r="C68" s="1935"/>
      <c r="D68" s="1935"/>
      <c r="E68" s="1935"/>
      <c r="F68" s="1935"/>
      <c r="G68" s="1935"/>
      <c r="H68" s="1935"/>
      <c r="I68" s="1935"/>
      <c r="J68" s="1935"/>
    </row>
    <row r="71" spans="1:10">
      <c r="A71" s="846"/>
    </row>
  </sheetData>
  <mergeCells count="10">
    <mergeCell ref="A66:J66"/>
    <mergeCell ref="A67:J68"/>
    <mergeCell ref="A4:J4"/>
    <mergeCell ref="A3:J3"/>
    <mergeCell ref="A5:J5"/>
    <mergeCell ref="A7:A8"/>
    <mergeCell ref="B7:F7"/>
    <mergeCell ref="G7:H7"/>
    <mergeCell ref="I7:I8"/>
    <mergeCell ref="J7:J8"/>
  </mergeCells>
  <hyperlinks>
    <hyperlink ref="L7" location="ÍNDICE!A27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Población y migración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zoomScale="90" zoomScaleNormal="90" workbookViewId="0">
      <selection activeCell="G6" sqref="G6"/>
    </sheetView>
  </sheetViews>
  <sheetFormatPr baseColWidth="10" defaultRowHeight="14.25"/>
  <cols>
    <col min="1" max="1" width="40.5703125" style="1425" customWidth="1"/>
    <col min="2" max="2" width="19" style="1416" customWidth="1"/>
    <col min="3" max="5" width="19.85546875" style="1416" customWidth="1"/>
    <col min="6" max="253" width="11.42578125" style="1416"/>
    <col min="254" max="254" width="12.5703125" style="1416" customWidth="1"/>
    <col min="255" max="256" width="11.7109375" style="1416" customWidth="1"/>
    <col min="257" max="257" width="14.7109375" style="1416" customWidth="1"/>
    <col min="258" max="258" width="15.7109375" style="1416" customWidth="1"/>
    <col min="259" max="259" width="9.7109375" style="1416" customWidth="1"/>
    <col min="260" max="260" width="8" style="1416" customWidth="1"/>
    <col min="261" max="261" width="13.5703125" style="1416" customWidth="1"/>
    <col min="262" max="509" width="11.42578125" style="1416"/>
    <col min="510" max="510" width="12.5703125" style="1416" customWidth="1"/>
    <col min="511" max="512" width="11.7109375" style="1416" customWidth="1"/>
    <col min="513" max="513" width="14.7109375" style="1416" customWidth="1"/>
    <col min="514" max="514" width="15.7109375" style="1416" customWidth="1"/>
    <col min="515" max="515" width="9.7109375" style="1416" customWidth="1"/>
    <col min="516" max="516" width="8" style="1416" customWidth="1"/>
    <col min="517" max="517" width="13.5703125" style="1416" customWidth="1"/>
    <col min="518" max="765" width="11.42578125" style="1416"/>
    <col min="766" max="766" width="12.5703125" style="1416" customWidth="1"/>
    <col min="767" max="768" width="11.7109375" style="1416" customWidth="1"/>
    <col min="769" max="769" width="14.7109375" style="1416" customWidth="1"/>
    <col min="770" max="770" width="15.7109375" style="1416" customWidth="1"/>
    <col min="771" max="771" width="9.7109375" style="1416" customWidth="1"/>
    <col min="772" max="772" width="8" style="1416" customWidth="1"/>
    <col min="773" max="773" width="13.5703125" style="1416" customWidth="1"/>
    <col min="774" max="1021" width="11.42578125" style="1416"/>
    <col min="1022" max="1022" width="12.5703125" style="1416" customWidth="1"/>
    <col min="1023" max="1024" width="11.7109375" style="1416" customWidth="1"/>
    <col min="1025" max="1025" width="14.7109375" style="1416" customWidth="1"/>
    <col min="1026" max="1026" width="15.7109375" style="1416" customWidth="1"/>
    <col min="1027" max="1027" width="9.7109375" style="1416" customWidth="1"/>
    <col min="1028" max="1028" width="8" style="1416" customWidth="1"/>
    <col min="1029" max="1029" width="13.5703125" style="1416" customWidth="1"/>
    <col min="1030" max="1277" width="11.42578125" style="1416"/>
    <col min="1278" max="1278" width="12.5703125" style="1416" customWidth="1"/>
    <col min="1279" max="1280" width="11.7109375" style="1416" customWidth="1"/>
    <col min="1281" max="1281" width="14.7109375" style="1416" customWidth="1"/>
    <col min="1282" max="1282" width="15.7109375" style="1416" customWidth="1"/>
    <col min="1283" max="1283" width="9.7109375" style="1416" customWidth="1"/>
    <col min="1284" max="1284" width="8" style="1416" customWidth="1"/>
    <col min="1285" max="1285" width="13.5703125" style="1416" customWidth="1"/>
    <col min="1286" max="1533" width="11.42578125" style="1416"/>
    <col min="1534" max="1534" width="12.5703125" style="1416" customWidth="1"/>
    <col min="1535" max="1536" width="11.7109375" style="1416" customWidth="1"/>
    <col min="1537" max="1537" width="14.7109375" style="1416" customWidth="1"/>
    <col min="1538" max="1538" width="15.7109375" style="1416" customWidth="1"/>
    <col min="1539" max="1539" width="9.7109375" style="1416" customWidth="1"/>
    <col min="1540" max="1540" width="8" style="1416" customWidth="1"/>
    <col min="1541" max="1541" width="13.5703125" style="1416" customWidth="1"/>
    <col min="1542" max="1789" width="11.42578125" style="1416"/>
    <col min="1790" max="1790" width="12.5703125" style="1416" customWidth="1"/>
    <col min="1791" max="1792" width="11.7109375" style="1416" customWidth="1"/>
    <col min="1793" max="1793" width="14.7109375" style="1416" customWidth="1"/>
    <col min="1794" max="1794" width="15.7109375" style="1416" customWidth="1"/>
    <col min="1795" max="1795" width="9.7109375" style="1416" customWidth="1"/>
    <col min="1796" max="1796" width="8" style="1416" customWidth="1"/>
    <col min="1797" max="1797" width="13.5703125" style="1416" customWidth="1"/>
    <col min="1798" max="2045" width="11.42578125" style="1416"/>
    <col min="2046" max="2046" width="12.5703125" style="1416" customWidth="1"/>
    <col min="2047" max="2048" width="11.7109375" style="1416" customWidth="1"/>
    <col min="2049" max="2049" width="14.7109375" style="1416" customWidth="1"/>
    <col min="2050" max="2050" width="15.7109375" style="1416" customWidth="1"/>
    <col min="2051" max="2051" width="9.7109375" style="1416" customWidth="1"/>
    <col min="2052" max="2052" width="8" style="1416" customWidth="1"/>
    <col min="2053" max="2053" width="13.5703125" style="1416" customWidth="1"/>
    <col min="2054" max="2301" width="11.42578125" style="1416"/>
    <col min="2302" max="2302" width="12.5703125" style="1416" customWidth="1"/>
    <col min="2303" max="2304" width="11.7109375" style="1416" customWidth="1"/>
    <col min="2305" max="2305" width="14.7109375" style="1416" customWidth="1"/>
    <col min="2306" max="2306" width="15.7109375" style="1416" customWidth="1"/>
    <col min="2307" max="2307" width="9.7109375" style="1416" customWidth="1"/>
    <col min="2308" max="2308" width="8" style="1416" customWidth="1"/>
    <col min="2309" max="2309" width="13.5703125" style="1416" customWidth="1"/>
    <col min="2310" max="2557" width="11.42578125" style="1416"/>
    <col min="2558" max="2558" width="12.5703125" style="1416" customWidth="1"/>
    <col min="2559" max="2560" width="11.7109375" style="1416" customWidth="1"/>
    <col min="2561" max="2561" width="14.7109375" style="1416" customWidth="1"/>
    <col min="2562" max="2562" width="15.7109375" style="1416" customWidth="1"/>
    <col min="2563" max="2563" width="9.7109375" style="1416" customWidth="1"/>
    <col min="2564" max="2564" width="8" style="1416" customWidth="1"/>
    <col min="2565" max="2565" width="13.5703125" style="1416" customWidth="1"/>
    <col min="2566" max="2813" width="11.42578125" style="1416"/>
    <col min="2814" max="2814" width="12.5703125" style="1416" customWidth="1"/>
    <col min="2815" max="2816" width="11.7109375" style="1416" customWidth="1"/>
    <col min="2817" max="2817" width="14.7109375" style="1416" customWidth="1"/>
    <col min="2818" max="2818" width="15.7109375" style="1416" customWidth="1"/>
    <col min="2819" max="2819" width="9.7109375" style="1416" customWidth="1"/>
    <col min="2820" max="2820" width="8" style="1416" customWidth="1"/>
    <col min="2821" max="2821" width="13.5703125" style="1416" customWidth="1"/>
    <col min="2822" max="3069" width="11.42578125" style="1416"/>
    <col min="3070" max="3070" width="12.5703125" style="1416" customWidth="1"/>
    <col min="3071" max="3072" width="11.7109375" style="1416" customWidth="1"/>
    <col min="3073" max="3073" width="14.7109375" style="1416" customWidth="1"/>
    <col min="3074" max="3074" width="15.7109375" style="1416" customWidth="1"/>
    <col min="3075" max="3075" width="9.7109375" style="1416" customWidth="1"/>
    <col min="3076" max="3076" width="8" style="1416" customWidth="1"/>
    <col min="3077" max="3077" width="13.5703125" style="1416" customWidth="1"/>
    <col min="3078" max="3325" width="11.42578125" style="1416"/>
    <col min="3326" max="3326" width="12.5703125" style="1416" customWidth="1"/>
    <col min="3327" max="3328" width="11.7109375" style="1416" customWidth="1"/>
    <col min="3329" max="3329" width="14.7109375" style="1416" customWidth="1"/>
    <col min="3330" max="3330" width="15.7109375" style="1416" customWidth="1"/>
    <col min="3331" max="3331" width="9.7109375" style="1416" customWidth="1"/>
    <col min="3332" max="3332" width="8" style="1416" customWidth="1"/>
    <col min="3333" max="3333" width="13.5703125" style="1416" customWidth="1"/>
    <col min="3334" max="3581" width="11.42578125" style="1416"/>
    <col min="3582" max="3582" width="12.5703125" style="1416" customWidth="1"/>
    <col min="3583" max="3584" width="11.7109375" style="1416" customWidth="1"/>
    <col min="3585" max="3585" width="14.7109375" style="1416" customWidth="1"/>
    <col min="3586" max="3586" width="15.7109375" style="1416" customWidth="1"/>
    <col min="3587" max="3587" width="9.7109375" style="1416" customWidth="1"/>
    <col min="3588" max="3588" width="8" style="1416" customWidth="1"/>
    <col min="3589" max="3589" width="13.5703125" style="1416" customWidth="1"/>
    <col min="3590" max="3837" width="11.42578125" style="1416"/>
    <col min="3838" max="3838" width="12.5703125" style="1416" customWidth="1"/>
    <col min="3839" max="3840" width="11.7109375" style="1416" customWidth="1"/>
    <col min="3841" max="3841" width="14.7109375" style="1416" customWidth="1"/>
    <col min="3842" max="3842" width="15.7109375" style="1416" customWidth="1"/>
    <col min="3843" max="3843" width="9.7109375" style="1416" customWidth="1"/>
    <col min="3844" max="3844" width="8" style="1416" customWidth="1"/>
    <col min="3845" max="3845" width="13.5703125" style="1416" customWidth="1"/>
    <col min="3846" max="4093" width="11.42578125" style="1416"/>
    <col min="4094" max="4094" width="12.5703125" style="1416" customWidth="1"/>
    <col min="4095" max="4096" width="11.7109375" style="1416" customWidth="1"/>
    <col min="4097" max="4097" width="14.7109375" style="1416" customWidth="1"/>
    <col min="4098" max="4098" width="15.7109375" style="1416" customWidth="1"/>
    <col min="4099" max="4099" width="9.7109375" style="1416" customWidth="1"/>
    <col min="4100" max="4100" width="8" style="1416" customWidth="1"/>
    <col min="4101" max="4101" width="13.5703125" style="1416" customWidth="1"/>
    <col min="4102" max="4349" width="11.42578125" style="1416"/>
    <col min="4350" max="4350" width="12.5703125" style="1416" customWidth="1"/>
    <col min="4351" max="4352" width="11.7109375" style="1416" customWidth="1"/>
    <col min="4353" max="4353" width="14.7109375" style="1416" customWidth="1"/>
    <col min="4354" max="4354" width="15.7109375" style="1416" customWidth="1"/>
    <col min="4355" max="4355" width="9.7109375" style="1416" customWidth="1"/>
    <col min="4356" max="4356" width="8" style="1416" customWidth="1"/>
    <col min="4357" max="4357" width="13.5703125" style="1416" customWidth="1"/>
    <col min="4358" max="4605" width="11.42578125" style="1416"/>
    <col min="4606" max="4606" width="12.5703125" style="1416" customWidth="1"/>
    <col min="4607" max="4608" width="11.7109375" style="1416" customWidth="1"/>
    <col min="4609" max="4609" width="14.7109375" style="1416" customWidth="1"/>
    <col min="4610" max="4610" width="15.7109375" style="1416" customWidth="1"/>
    <col min="4611" max="4611" width="9.7109375" style="1416" customWidth="1"/>
    <col min="4612" max="4612" width="8" style="1416" customWidth="1"/>
    <col min="4613" max="4613" width="13.5703125" style="1416" customWidth="1"/>
    <col min="4614" max="4861" width="11.42578125" style="1416"/>
    <col min="4862" max="4862" width="12.5703125" style="1416" customWidth="1"/>
    <col min="4863" max="4864" width="11.7109375" style="1416" customWidth="1"/>
    <col min="4865" max="4865" width="14.7109375" style="1416" customWidth="1"/>
    <col min="4866" max="4866" width="15.7109375" style="1416" customWidth="1"/>
    <col min="4867" max="4867" width="9.7109375" style="1416" customWidth="1"/>
    <col min="4868" max="4868" width="8" style="1416" customWidth="1"/>
    <col min="4869" max="4869" width="13.5703125" style="1416" customWidth="1"/>
    <col min="4870" max="5117" width="11.42578125" style="1416"/>
    <col min="5118" max="5118" width="12.5703125" style="1416" customWidth="1"/>
    <col min="5119" max="5120" width="11.7109375" style="1416" customWidth="1"/>
    <col min="5121" max="5121" width="14.7109375" style="1416" customWidth="1"/>
    <col min="5122" max="5122" width="15.7109375" style="1416" customWidth="1"/>
    <col min="5123" max="5123" width="9.7109375" style="1416" customWidth="1"/>
    <col min="5124" max="5124" width="8" style="1416" customWidth="1"/>
    <col min="5125" max="5125" width="13.5703125" style="1416" customWidth="1"/>
    <col min="5126" max="5373" width="11.42578125" style="1416"/>
    <col min="5374" max="5374" width="12.5703125" style="1416" customWidth="1"/>
    <col min="5375" max="5376" width="11.7109375" style="1416" customWidth="1"/>
    <col min="5377" max="5377" width="14.7109375" style="1416" customWidth="1"/>
    <col min="5378" max="5378" width="15.7109375" style="1416" customWidth="1"/>
    <col min="5379" max="5379" width="9.7109375" style="1416" customWidth="1"/>
    <col min="5380" max="5380" width="8" style="1416" customWidth="1"/>
    <col min="5381" max="5381" width="13.5703125" style="1416" customWidth="1"/>
    <col min="5382" max="5629" width="11.42578125" style="1416"/>
    <col min="5630" max="5630" width="12.5703125" style="1416" customWidth="1"/>
    <col min="5631" max="5632" width="11.7109375" style="1416" customWidth="1"/>
    <col min="5633" max="5633" width="14.7109375" style="1416" customWidth="1"/>
    <col min="5634" max="5634" width="15.7109375" style="1416" customWidth="1"/>
    <col min="5635" max="5635" width="9.7109375" style="1416" customWidth="1"/>
    <col min="5636" max="5636" width="8" style="1416" customWidth="1"/>
    <col min="5637" max="5637" width="13.5703125" style="1416" customWidth="1"/>
    <col min="5638" max="5885" width="11.42578125" style="1416"/>
    <col min="5886" max="5886" width="12.5703125" style="1416" customWidth="1"/>
    <col min="5887" max="5888" width="11.7109375" style="1416" customWidth="1"/>
    <col min="5889" max="5889" width="14.7109375" style="1416" customWidth="1"/>
    <col min="5890" max="5890" width="15.7109375" style="1416" customWidth="1"/>
    <col min="5891" max="5891" width="9.7109375" style="1416" customWidth="1"/>
    <col min="5892" max="5892" width="8" style="1416" customWidth="1"/>
    <col min="5893" max="5893" width="13.5703125" style="1416" customWidth="1"/>
    <col min="5894" max="6141" width="11.42578125" style="1416"/>
    <col min="6142" max="6142" width="12.5703125" style="1416" customWidth="1"/>
    <col min="6143" max="6144" width="11.7109375" style="1416" customWidth="1"/>
    <col min="6145" max="6145" width="14.7109375" style="1416" customWidth="1"/>
    <col min="6146" max="6146" width="15.7109375" style="1416" customWidth="1"/>
    <col min="6147" max="6147" width="9.7109375" style="1416" customWidth="1"/>
    <col min="6148" max="6148" width="8" style="1416" customWidth="1"/>
    <col min="6149" max="6149" width="13.5703125" style="1416" customWidth="1"/>
    <col min="6150" max="6397" width="11.42578125" style="1416"/>
    <col min="6398" max="6398" width="12.5703125" style="1416" customWidth="1"/>
    <col min="6399" max="6400" width="11.7109375" style="1416" customWidth="1"/>
    <col min="6401" max="6401" width="14.7109375" style="1416" customWidth="1"/>
    <col min="6402" max="6402" width="15.7109375" style="1416" customWidth="1"/>
    <col min="6403" max="6403" width="9.7109375" style="1416" customWidth="1"/>
    <col min="6404" max="6404" width="8" style="1416" customWidth="1"/>
    <col min="6405" max="6405" width="13.5703125" style="1416" customWidth="1"/>
    <col min="6406" max="6653" width="11.42578125" style="1416"/>
    <col min="6654" max="6654" width="12.5703125" style="1416" customWidth="1"/>
    <col min="6655" max="6656" width="11.7109375" style="1416" customWidth="1"/>
    <col min="6657" max="6657" width="14.7109375" style="1416" customWidth="1"/>
    <col min="6658" max="6658" width="15.7109375" style="1416" customWidth="1"/>
    <col min="6659" max="6659" width="9.7109375" style="1416" customWidth="1"/>
    <col min="6660" max="6660" width="8" style="1416" customWidth="1"/>
    <col min="6661" max="6661" width="13.5703125" style="1416" customWidth="1"/>
    <col min="6662" max="6909" width="11.42578125" style="1416"/>
    <col min="6910" max="6910" width="12.5703125" style="1416" customWidth="1"/>
    <col min="6911" max="6912" width="11.7109375" style="1416" customWidth="1"/>
    <col min="6913" max="6913" width="14.7109375" style="1416" customWidth="1"/>
    <col min="6914" max="6914" width="15.7109375" style="1416" customWidth="1"/>
    <col min="6915" max="6915" width="9.7109375" style="1416" customWidth="1"/>
    <col min="6916" max="6916" width="8" style="1416" customWidth="1"/>
    <col min="6917" max="6917" width="13.5703125" style="1416" customWidth="1"/>
    <col min="6918" max="7165" width="11.42578125" style="1416"/>
    <col min="7166" max="7166" width="12.5703125" style="1416" customWidth="1"/>
    <col min="7167" max="7168" width="11.7109375" style="1416" customWidth="1"/>
    <col min="7169" max="7169" width="14.7109375" style="1416" customWidth="1"/>
    <col min="7170" max="7170" width="15.7109375" style="1416" customWidth="1"/>
    <col min="7171" max="7171" width="9.7109375" style="1416" customWidth="1"/>
    <col min="7172" max="7172" width="8" style="1416" customWidth="1"/>
    <col min="7173" max="7173" width="13.5703125" style="1416" customWidth="1"/>
    <col min="7174" max="7421" width="11.42578125" style="1416"/>
    <col min="7422" max="7422" width="12.5703125" style="1416" customWidth="1"/>
    <col min="7423" max="7424" width="11.7109375" style="1416" customWidth="1"/>
    <col min="7425" max="7425" width="14.7109375" style="1416" customWidth="1"/>
    <col min="7426" max="7426" width="15.7109375" style="1416" customWidth="1"/>
    <col min="7427" max="7427" width="9.7109375" style="1416" customWidth="1"/>
    <col min="7428" max="7428" width="8" style="1416" customWidth="1"/>
    <col min="7429" max="7429" width="13.5703125" style="1416" customWidth="1"/>
    <col min="7430" max="7677" width="11.42578125" style="1416"/>
    <col min="7678" max="7678" width="12.5703125" style="1416" customWidth="1"/>
    <col min="7679" max="7680" width="11.7109375" style="1416" customWidth="1"/>
    <col min="7681" max="7681" width="14.7109375" style="1416" customWidth="1"/>
    <col min="7682" max="7682" width="15.7109375" style="1416" customWidth="1"/>
    <col min="7683" max="7683" width="9.7109375" style="1416" customWidth="1"/>
    <col min="7684" max="7684" width="8" style="1416" customWidth="1"/>
    <col min="7685" max="7685" width="13.5703125" style="1416" customWidth="1"/>
    <col min="7686" max="7933" width="11.42578125" style="1416"/>
    <col min="7934" max="7934" width="12.5703125" style="1416" customWidth="1"/>
    <col min="7935" max="7936" width="11.7109375" style="1416" customWidth="1"/>
    <col min="7937" max="7937" width="14.7109375" style="1416" customWidth="1"/>
    <col min="7938" max="7938" width="15.7109375" style="1416" customWidth="1"/>
    <col min="7939" max="7939" width="9.7109375" style="1416" customWidth="1"/>
    <col min="7940" max="7940" width="8" style="1416" customWidth="1"/>
    <col min="7941" max="7941" width="13.5703125" style="1416" customWidth="1"/>
    <col min="7942" max="8189" width="11.42578125" style="1416"/>
    <col min="8190" max="8190" width="12.5703125" style="1416" customWidth="1"/>
    <col min="8191" max="8192" width="11.7109375" style="1416" customWidth="1"/>
    <col min="8193" max="8193" width="14.7109375" style="1416" customWidth="1"/>
    <col min="8194" max="8194" width="15.7109375" style="1416" customWidth="1"/>
    <col min="8195" max="8195" width="9.7109375" style="1416" customWidth="1"/>
    <col min="8196" max="8196" width="8" style="1416" customWidth="1"/>
    <col min="8197" max="8197" width="13.5703125" style="1416" customWidth="1"/>
    <col min="8198" max="8445" width="11.42578125" style="1416"/>
    <col min="8446" max="8446" width="12.5703125" style="1416" customWidth="1"/>
    <col min="8447" max="8448" width="11.7109375" style="1416" customWidth="1"/>
    <col min="8449" max="8449" width="14.7109375" style="1416" customWidth="1"/>
    <col min="8450" max="8450" width="15.7109375" style="1416" customWidth="1"/>
    <col min="8451" max="8451" width="9.7109375" style="1416" customWidth="1"/>
    <col min="8452" max="8452" width="8" style="1416" customWidth="1"/>
    <col min="8453" max="8453" width="13.5703125" style="1416" customWidth="1"/>
    <col min="8454" max="8701" width="11.42578125" style="1416"/>
    <col min="8702" max="8702" width="12.5703125" style="1416" customWidth="1"/>
    <col min="8703" max="8704" width="11.7109375" style="1416" customWidth="1"/>
    <col min="8705" max="8705" width="14.7109375" style="1416" customWidth="1"/>
    <col min="8706" max="8706" width="15.7109375" style="1416" customWidth="1"/>
    <col min="8707" max="8707" width="9.7109375" style="1416" customWidth="1"/>
    <col min="8708" max="8708" width="8" style="1416" customWidth="1"/>
    <col min="8709" max="8709" width="13.5703125" style="1416" customWidth="1"/>
    <col min="8710" max="8957" width="11.42578125" style="1416"/>
    <col min="8958" max="8958" width="12.5703125" style="1416" customWidth="1"/>
    <col min="8959" max="8960" width="11.7109375" style="1416" customWidth="1"/>
    <col min="8961" max="8961" width="14.7109375" style="1416" customWidth="1"/>
    <col min="8962" max="8962" width="15.7109375" style="1416" customWidth="1"/>
    <col min="8963" max="8963" width="9.7109375" style="1416" customWidth="1"/>
    <col min="8964" max="8964" width="8" style="1416" customWidth="1"/>
    <col min="8965" max="8965" width="13.5703125" style="1416" customWidth="1"/>
    <col min="8966" max="9213" width="11.42578125" style="1416"/>
    <col min="9214" max="9214" width="12.5703125" style="1416" customWidth="1"/>
    <col min="9215" max="9216" width="11.7109375" style="1416" customWidth="1"/>
    <col min="9217" max="9217" width="14.7109375" style="1416" customWidth="1"/>
    <col min="9218" max="9218" width="15.7109375" style="1416" customWidth="1"/>
    <col min="9219" max="9219" width="9.7109375" style="1416" customWidth="1"/>
    <col min="9220" max="9220" width="8" style="1416" customWidth="1"/>
    <col min="9221" max="9221" width="13.5703125" style="1416" customWidth="1"/>
    <col min="9222" max="9469" width="11.42578125" style="1416"/>
    <col min="9470" max="9470" width="12.5703125" style="1416" customWidth="1"/>
    <col min="9471" max="9472" width="11.7109375" style="1416" customWidth="1"/>
    <col min="9473" max="9473" width="14.7109375" style="1416" customWidth="1"/>
    <col min="9474" max="9474" width="15.7109375" style="1416" customWidth="1"/>
    <col min="9475" max="9475" width="9.7109375" style="1416" customWidth="1"/>
    <col min="9476" max="9476" width="8" style="1416" customWidth="1"/>
    <col min="9477" max="9477" width="13.5703125" style="1416" customWidth="1"/>
    <col min="9478" max="9725" width="11.42578125" style="1416"/>
    <col min="9726" max="9726" width="12.5703125" style="1416" customWidth="1"/>
    <col min="9727" max="9728" width="11.7109375" style="1416" customWidth="1"/>
    <col min="9729" max="9729" width="14.7109375" style="1416" customWidth="1"/>
    <col min="9730" max="9730" width="15.7109375" style="1416" customWidth="1"/>
    <col min="9731" max="9731" width="9.7109375" style="1416" customWidth="1"/>
    <col min="9732" max="9732" width="8" style="1416" customWidth="1"/>
    <col min="9733" max="9733" width="13.5703125" style="1416" customWidth="1"/>
    <col min="9734" max="9981" width="11.42578125" style="1416"/>
    <col min="9982" max="9982" width="12.5703125" style="1416" customWidth="1"/>
    <col min="9983" max="9984" width="11.7109375" style="1416" customWidth="1"/>
    <col min="9985" max="9985" width="14.7109375" style="1416" customWidth="1"/>
    <col min="9986" max="9986" width="15.7109375" style="1416" customWidth="1"/>
    <col min="9987" max="9987" width="9.7109375" style="1416" customWidth="1"/>
    <col min="9988" max="9988" width="8" style="1416" customWidth="1"/>
    <col min="9989" max="9989" width="13.5703125" style="1416" customWidth="1"/>
    <col min="9990" max="10237" width="11.42578125" style="1416"/>
    <col min="10238" max="10238" width="12.5703125" style="1416" customWidth="1"/>
    <col min="10239" max="10240" width="11.7109375" style="1416" customWidth="1"/>
    <col min="10241" max="10241" width="14.7109375" style="1416" customWidth="1"/>
    <col min="10242" max="10242" width="15.7109375" style="1416" customWidth="1"/>
    <col min="10243" max="10243" width="9.7109375" style="1416" customWidth="1"/>
    <col min="10244" max="10244" width="8" style="1416" customWidth="1"/>
    <col min="10245" max="10245" width="13.5703125" style="1416" customWidth="1"/>
    <col min="10246" max="10493" width="11.42578125" style="1416"/>
    <col min="10494" max="10494" width="12.5703125" style="1416" customWidth="1"/>
    <col min="10495" max="10496" width="11.7109375" style="1416" customWidth="1"/>
    <col min="10497" max="10497" width="14.7109375" style="1416" customWidth="1"/>
    <col min="10498" max="10498" width="15.7109375" style="1416" customWidth="1"/>
    <col min="10499" max="10499" width="9.7109375" style="1416" customWidth="1"/>
    <col min="10500" max="10500" width="8" style="1416" customWidth="1"/>
    <col min="10501" max="10501" width="13.5703125" style="1416" customWidth="1"/>
    <col min="10502" max="10749" width="11.42578125" style="1416"/>
    <col min="10750" max="10750" width="12.5703125" style="1416" customWidth="1"/>
    <col min="10751" max="10752" width="11.7109375" style="1416" customWidth="1"/>
    <col min="10753" max="10753" width="14.7109375" style="1416" customWidth="1"/>
    <col min="10754" max="10754" width="15.7109375" style="1416" customWidth="1"/>
    <col min="10755" max="10755" width="9.7109375" style="1416" customWidth="1"/>
    <col min="10756" max="10756" width="8" style="1416" customWidth="1"/>
    <col min="10757" max="10757" width="13.5703125" style="1416" customWidth="1"/>
    <col min="10758" max="11005" width="11.42578125" style="1416"/>
    <col min="11006" max="11006" width="12.5703125" style="1416" customWidth="1"/>
    <col min="11007" max="11008" width="11.7109375" style="1416" customWidth="1"/>
    <col min="11009" max="11009" width="14.7109375" style="1416" customWidth="1"/>
    <col min="11010" max="11010" width="15.7109375" style="1416" customWidth="1"/>
    <col min="11011" max="11011" width="9.7109375" style="1416" customWidth="1"/>
    <col min="11012" max="11012" width="8" style="1416" customWidth="1"/>
    <col min="11013" max="11013" width="13.5703125" style="1416" customWidth="1"/>
    <col min="11014" max="11261" width="11.42578125" style="1416"/>
    <col min="11262" max="11262" width="12.5703125" style="1416" customWidth="1"/>
    <col min="11263" max="11264" width="11.7109375" style="1416" customWidth="1"/>
    <col min="11265" max="11265" width="14.7109375" style="1416" customWidth="1"/>
    <col min="11266" max="11266" width="15.7109375" style="1416" customWidth="1"/>
    <col min="11267" max="11267" width="9.7109375" style="1416" customWidth="1"/>
    <col min="11268" max="11268" width="8" style="1416" customWidth="1"/>
    <col min="11269" max="11269" width="13.5703125" style="1416" customWidth="1"/>
    <col min="11270" max="11517" width="11.42578125" style="1416"/>
    <col min="11518" max="11518" width="12.5703125" style="1416" customWidth="1"/>
    <col min="11519" max="11520" width="11.7109375" style="1416" customWidth="1"/>
    <col min="11521" max="11521" width="14.7109375" style="1416" customWidth="1"/>
    <col min="11522" max="11522" width="15.7109375" style="1416" customWidth="1"/>
    <col min="11523" max="11523" width="9.7109375" style="1416" customWidth="1"/>
    <col min="11524" max="11524" width="8" style="1416" customWidth="1"/>
    <col min="11525" max="11525" width="13.5703125" style="1416" customWidth="1"/>
    <col min="11526" max="11773" width="11.42578125" style="1416"/>
    <col min="11774" max="11774" width="12.5703125" style="1416" customWidth="1"/>
    <col min="11775" max="11776" width="11.7109375" style="1416" customWidth="1"/>
    <col min="11777" max="11777" width="14.7109375" style="1416" customWidth="1"/>
    <col min="11778" max="11778" width="15.7109375" style="1416" customWidth="1"/>
    <col min="11779" max="11779" width="9.7109375" style="1416" customWidth="1"/>
    <col min="11780" max="11780" width="8" style="1416" customWidth="1"/>
    <col min="11781" max="11781" width="13.5703125" style="1416" customWidth="1"/>
    <col min="11782" max="12029" width="11.42578125" style="1416"/>
    <col min="12030" max="12030" width="12.5703125" style="1416" customWidth="1"/>
    <col min="12031" max="12032" width="11.7109375" style="1416" customWidth="1"/>
    <col min="12033" max="12033" width="14.7109375" style="1416" customWidth="1"/>
    <col min="12034" max="12034" width="15.7109375" style="1416" customWidth="1"/>
    <col min="12035" max="12035" width="9.7109375" style="1416" customWidth="1"/>
    <col min="12036" max="12036" width="8" style="1416" customWidth="1"/>
    <col min="12037" max="12037" width="13.5703125" style="1416" customWidth="1"/>
    <col min="12038" max="12285" width="11.42578125" style="1416"/>
    <col min="12286" max="12286" width="12.5703125" style="1416" customWidth="1"/>
    <col min="12287" max="12288" width="11.7109375" style="1416" customWidth="1"/>
    <col min="12289" max="12289" width="14.7109375" style="1416" customWidth="1"/>
    <col min="12290" max="12290" width="15.7109375" style="1416" customWidth="1"/>
    <col min="12291" max="12291" width="9.7109375" style="1416" customWidth="1"/>
    <col min="12292" max="12292" width="8" style="1416" customWidth="1"/>
    <col min="12293" max="12293" width="13.5703125" style="1416" customWidth="1"/>
    <col min="12294" max="12541" width="11.42578125" style="1416"/>
    <col min="12542" max="12542" width="12.5703125" style="1416" customWidth="1"/>
    <col min="12543" max="12544" width="11.7109375" style="1416" customWidth="1"/>
    <col min="12545" max="12545" width="14.7109375" style="1416" customWidth="1"/>
    <col min="12546" max="12546" width="15.7109375" style="1416" customWidth="1"/>
    <col min="12547" max="12547" width="9.7109375" style="1416" customWidth="1"/>
    <col min="12548" max="12548" width="8" style="1416" customWidth="1"/>
    <col min="12549" max="12549" width="13.5703125" style="1416" customWidth="1"/>
    <col min="12550" max="12797" width="11.42578125" style="1416"/>
    <col min="12798" max="12798" width="12.5703125" style="1416" customWidth="1"/>
    <col min="12799" max="12800" width="11.7109375" style="1416" customWidth="1"/>
    <col min="12801" max="12801" width="14.7109375" style="1416" customWidth="1"/>
    <col min="12802" max="12802" width="15.7109375" style="1416" customWidth="1"/>
    <col min="12803" max="12803" width="9.7109375" style="1416" customWidth="1"/>
    <col min="12804" max="12804" width="8" style="1416" customWidth="1"/>
    <col min="12805" max="12805" width="13.5703125" style="1416" customWidth="1"/>
    <col min="12806" max="13053" width="11.42578125" style="1416"/>
    <col min="13054" max="13054" width="12.5703125" style="1416" customWidth="1"/>
    <col min="13055" max="13056" width="11.7109375" style="1416" customWidth="1"/>
    <col min="13057" max="13057" width="14.7109375" style="1416" customWidth="1"/>
    <col min="13058" max="13058" width="15.7109375" style="1416" customWidth="1"/>
    <col min="13059" max="13059" width="9.7109375" style="1416" customWidth="1"/>
    <col min="13060" max="13060" width="8" style="1416" customWidth="1"/>
    <col min="13061" max="13061" width="13.5703125" style="1416" customWidth="1"/>
    <col min="13062" max="13309" width="11.42578125" style="1416"/>
    <col min="13310" max="13310" width="12.5703125" style="1416" customWidth="1"/>
    <col min="13311" max="13312" width="11.7109375" style="1416" customWidth="1"/>
    <col min="13313" max="13313" width="14.7109375" style="1416" customWidth="1"/>
    <col min="13314" max="13314" width="15.7109375" style="1416" customWidth="1"/>
    <col min="13315" max="13315" width="9.7109375" style="1416" customWidth="1"/>
    <col min="13316" max="13316" width="8" style="1416" customWidth="1"/>
    <col min="13317" max="13317" width="13.5703125" style="1416" customWidth="1"/>
    <col min="13318" max="13565" width="11.42578125" style="1416"/>
    <col min="13566" max="13566" width="12.5703125" style="1416" customWidth="1"/>
    <col min="13567" max="13568" width="11.7109375" style="1416" customWidth="1"/>
    <col min="13569" max="13569" width="14.7109375" style="1416" customWidth="1"/>
    <col min="13570" max="13570" width="15.7109375" style="1416" customWidth="1"/>
    <col min="13571" max="13571" width="9.7109375" style="1416" customWidth="1"/>
    <col min="13572" max="13572" width="8" style="1416" customWidth="1"/>
    <col min="13573" max="13573" width="13.5703125" style="1416" customWidth="1"/>
    <col min="13574" max="13821" width="11.42578125" style="1416"/>
    <col min="13822" max="13822" width="12.5703125" style="1416" customWidth="1"/>
    <col min="13823" max="13824" width="11.7109375" style="1416" customWidth="1"/>
    <col min="13825" max="13825" width="14.7109375" style="1416" customWidth="1"/>
    <col min="13826" max="13826" width="15.7109375" style="1416" customWidth="1"/>
    <col min="13827" max="13827" width="9.7109375" style="1416" customWidth="1"/>
    <col min="13828" max="13828" width="8" style="1416" customWidth="1"/>
    <col min="13829" max="13829" width="13.5703125" style="1416" customWidth="1"/>
    <col min="13830" max="14077" width="11.42578125" style="1416"/>
    <col min="14078" max="14078" width="12.5703125" style="1416" customWidth="1"/>
    <col min="14079" max="14080" width="11.7109375" style="1416" customWidth="1"/>
    <col min="14081" max="14081" width="14.7109375" style="1416" customWidth="1"/>
    <col min="14082" max="14082" width="15.7109375" style="1416" customWidth="1"/>
    <col min="14083" max="14083" width="9.7109375" style="1416" customWidth="1"/>
    <col min="14084" max="14084" width="8" style="1416" customWidth="1"/>
    <col min="14085" max="14085" width="13.5703125" style="1416" customWidth="1"/>
    <col min="14086" max="14333" width="11.42578125" style="1416"/>
    <col min="14334" max="14334" width="12.5703125" style="1416" customWidth="1"/>
    <col min="14335" max="14336" width="11.7109375" style="1416" customWidth="1"/>
    <col min="14337" max="14337" width="14.7109375" style="1416" customWidth="1"/>
    <col min="14338" max="14338" width="15.7109375" style="1416" customWidth="1"/>
    <col min="14339" max="14339" width="9.7109375" style="1416" customWidth="1"/>
    <col min="14340" max="14340" width="8" style="1416" customWidth="1"/>
    <col min="14341" max="14341" width="13.5703125" style="1416" customWidth="1"/>
    <col min="14342" max="14589" width="11.42578125" style="1416"/>
    <col min="14590" max="14590" width="12.5703125" style="1416" customWidth="1"/>
    <col min="14591" max="14592" width="11.7109375" style="1416" customWidth="1"/>
    <col min="14593" max="14593" width="14.7109375" style="1416" customWidth="1"/>
    <col min="14594" max="14594" width="15.7109375" style="1416" customWidth="1"/>
    <col min="14595" max="14595" width="9.7109375" style="1416" customWidth="1"/>
    <col min="14596" max="14596" width="8" style="1416" customWidth="1"/>
    <col min="14597" max="14597" width="13.5703125" style="1416" customWidth="1"/>
    <col min="14598" max="14845" width="11.42578125" style="1416"/>
    <col min="14846" max="14846" width="12.5703125" style="1416" customWidth="1"/>
    <col min="14847" max="14848" width="11.7109375" style="1416" customWidth="1"/>
    <col min="14849" max="14849" width="14.7109375" style="1416" customWidth="1"/>
    <col min="14850" max="14850" width="15.7109375" style="1416" customWidth="1"/>
    <col min="14851" max="14851" width="9.7109375" style="1416" customWidth="1"/>
    <col min="14852" max="14852" width="8" style="1416" customWidth="1"/>
    <col min="14853" max="14853" width="13.5703125" style="1416" customWidth="1"/>
    <col min="14854" max="15101" width="11.42578125" style="1416"/>
    <col min="15102" max="15102" width="12.5703125" style="1416" customWidth="1"/>
    <col min="15103" max="15104" width="11.7109375" style="1416" customWidth="1"/>
    <col min="15105" max="15105" width="14.7109375" style="1416" customWidth="1"/>
    <col min="15106" max="15106" width="15.7109375" style="1416" customWidth="1"/>
    <col min="15107" max="15107" width="9.7109375" style="1416" customWidth="1"/>
    <col min="15108" max="15108" width="8" style="1416" customWidth="1"/>
    <col min="15109" max="15109" width="13.5703125" style="1416" customWidth="1"/>
    <col min="15110" max="15357" width="11.42578125" style="1416"/>
    <col min="15358" max="15358" width="12.5703125" style="1416" customWidth="1"/>
    <col min="15359" max="15360" width="11.7109375" style="1416" customWidth="1"/>
    <col min="15361" max="15361" width="14.7109375" style="1416" customWidth="1"/>
    <col min="15362" max="15362" width="15.7109375" style="1416" customWidth="1"/>
    <col min="15363" max="15363" width="9.7109375" style="1416" customWidth="1"/>
    <col min="15364" max="15364" width="8" style="1416" customWidth="1"/>
    <col min="15365" max="15365" width="13.5703125" style="1416" customWidth="1"/>
    <col min="15366" max="15613" width="11.42578125" style="1416"/>
    <col min="15614" max="15614" width="12.5703125" style="1416" customWidth="1"/>
    <col min="15615" max="15616" width="11.7109375" style="1416" customWidth="1"/>
    <col min="15617" max="15617" width="14.7109375" style="1416" customWidth="1"/>
    <col min="15618" max="15618" width="15.7109375" style="1416" customWidth="1"/>
    <col min="15619" max="15619" width="9.7109375" style="1416" customWidth="1"/>
    <col min="15620" max="15620" width="8" style="1416" customWidth="1"/>
    <col min="15621" max="15621" width="13.5703125" style="1416" customWidth="1"/>
    <col min="15622" max="15869" width="11.42578125" style="1416"/>
    <col min="15870" max="15870" width="12.5703125" style="1416" customWidth="1"/>
    <col min="15871" max="15872" width="11.7109375" style="1416" customWidth="1"/>
    <col min="15873" max="15873" width="14.7109375" style="1416" customWidth="1"/>
    <col min="15874" max="15874" width="15.7109375" style="1416" customWidth="1"/>
    <col min="15875" max="15875" width="9.7109375" style="1416" customWidth="1"/>
    <col min="15876" max="15876" width="8" style="1416" customWidth="1"/>
    <col min="15877" max="15877" width="13.5703125" style="1416" customWidth="1"/>
    <col min="15878" max="16125" width="11.42578125" style="1416"/>
    <col min="16126" max="16126" width="12.5703125" style="1416" customWidth="1"/>
    <col min="16127" max="16128" width="11.7109375" style="1416" customWidth="1"/>
    <col min="16129" max="16129" width="14.7109375" style="1416" customWidth="1"/>
    <col min="16130" max="16130" width="15.7109375" style="1416" customWidth="1"/>
    <col min="16131" max="16131" width="9.7109375" style="1416" customWidth="1"/>
    <col min="16132" max="16132" width="8" style="1416" customWidth="1"/>
    <col min="16133" max="16133" width="13.5703125" style="1416" customWidth="1"/>
    <col min="16134" max="16384" width="11.42578125" style="1416"/>
  </cols>
  <sheetData>
    <row r="1" spans="1:10" ht="6" customHeight="1"/>
    <row r="2" spans="1:10">
      <c r="A2" s="378" t="s">
        <v>1848</v>
      </c>
    </row>
    <row r="3" spans="1:10" ht="15">
      <c r="A3" s="1948" t="s">
        <v>1845</v>
      </c>
      <c r="B3" s="1948"/>
      <c r="C3" s="1948"/>
      <c r="D3" s="1948"/>
      <c r="E3" s="1948"/>
    </row>
    <row r="4" spans="1:10" ht="15">
      <c r="A4" s="1918" t="s">
        <v>2497</v>
      </c>
      <c r="B4" s="1918"/>
      <c r="C4" s="1918"/>
      <c r="D4" s="1918"/>
      <c r="E4" s="1918"/>
      <c r="F4" s="1364"/>
      <c r="G4" s="1364"/>
      <c r="H4" s="1364"/>
      <c r="I4" s="1364"/>
      <c r="J4" s="1364"/>
    </row>
    <row r="5" spans="1:10" ht="15">
      <c r="A5" s="1949"/>
      <c r="B5" s="1949"/>
      <c r="C5" s="1949"/>
      <c r="D5" s="1949"/>
      <c r="E5" s="1949"/>
      <c r="G5" s="1417"/>
    </row>
    <row r="6" spans="1:10" ht="30" customHeight="1">
      <c r="A6" s="1950" t="s">
        <v>6</v>
      </c>
      <c r="B6" s="1951" t="s">
        <v>1846</v>
      </c>
      <c r="C6" s="1952" t="s">
        <v>152</v>
      </c>
      <c r="D6" s="1952"/>
      <c r="E6" s="1952"/>
      <c r="G6" s="1113" t="s">
        <v>675</v>
      </c>
    </row>
    <row r="7" spans="1:10" ht="30" customHeight="1">
      <c r="A7" s="1950"/>
      <c r="B7" s="1951"/>
      <c r="C7" s="1666" t="s">
        <v>174</v>
      </c>
      <c r="D7" s="1666" t="s">
        <v>175</v>
      </c>
      <c r="E7" s="1666" t="s">
        <v>1847</v>
      </c>
    </row>
    <row r="8" spans="1:10">
      <c r="A8" s="1418">
        <v>2000</v>
      </c>
      <c r="B8" s="1419">
        <v>2824</v>
      </c>
      <c r="C8" s="1419">
        <v>1587</v>
      </c>
      <c r="D8" s="1419">
        <v>1237</v>
      </c>
      <c r="E8" s="1420">
        <v>0</v>
      </c>
    </row>
    <row r="9" spans="1:10">
      <c r="A9" s="1418">
        <v>2001</v>
      </c>
      <c r="B9" s="1419">
        <v>1507</v>
      </c>
      <c r="C9" s="1419">
        <v>833</v>
      </c>
      <c r="D9" s="1419">
        <v>674</v>
      </c>
      <c r="E9" s="1420">
        <v>0</v>
      </c>
    </row>
    <row r="10" spans="1:10">
      <c r="A10" s="1418">
        <v>2002</v>
      </c>
      <c r="B10" s="1419">
        <v>2685</v>
      </c>
      <c r="C10" s="1419">
        <v>1487</v>
      </c>
      <c r="D10" s="1419">
        <v>1198</v>
      </c>
      <c r="E10" s="1420">
        <v>0</v>
      </c>
    </row>
    <row r="11" spans="1:10">
      <c r="A11" s="1418">
        <v>2003</v>
      </c>
      <c r="B11" s="1419">
        <v>2298</v>
      </c>
      <c r="C11" s="1419">
        <v>1238</v>
      </c>
      <c r="D11" s="1419">
        <v>1060</v>
      </c>
      <c r="E11" s="1420">
        <v>0</v>
      </c>
    </row>
    <row r="12" spans="1:10">
      <c r="A12" s="1418">
        <v>2004</v>
      </c>
      <c r="B12" s="1419">
        <v>2098</v>
      </c>
      <c r="C12" s="1419">
        <v>1144</v>
      </c>
      <c r="D12" s="1419">
        <v>954</v>
      </c>
      <c r="E12" s="1420">
        <v>0</v>
      </c>
    </row>
    <row r="13" spans="1:10">
      <c r="A13" s="1418">
        <v>2005</v>
      </c>
      <c r="B13" s="1419">
        <v>1972</v>
      </c>
      <c r="C13" s="1419">
        <v>1105</v>
      </c>
      <c r="D13" s="1419">
        <v>867</v>
      </c>
      <c r="E13" s="1420">
        <v>0</v>
      </c>
    </row>
    <row r="14" spans="1:10">
      <c r="A14" s="1418">
        <v>2006</v>
      </c>
      <c r="B14" s="1419">
        <v>2248</v>
      </c>
      <c r="C14" s="1419">
        <v>1265</v>
      </c>
      <c r="D14" s="1419">
        <v>983</v>
      </c>
      <c r="E14" s="1420">
        <v>0</v>
      </c>
    </row>
    <row r="15" spans="1:10">
      <c r="A15" s="1418">
        <v>2007</v>
      </c>
      <c r="B15" s="1419">
        <v>2151</v>
      </c>
      <c r="C15" s="1419">
        <v>1195</v>
      </c>
      <c r="D15" s="1419">
        <v>956</v>
      </c>
      <c r="E15" s="1420">
        <v>0</v>
      </c>
    </row>
    <row r="16" spans="1:10">
      <c r="A16" s="1418">
        <v>2008</v>
      </c>
      <c r="B16" s="1419">
        <v>2006</v>
      </c>
      <c r="C16" s="1419">
        <v>1135</v>
      </c>
      <c r="D16" s="1419">
        <v>871</v>
      </c>
      <c r="E16" s="1420">
        <v>0</v>
      </c>
    </row>
    <row r="17" spans="1:5">
      <c r="A17" s="1418">
        <v>2009</v>
      </c>
      <c r="B17" s="1419">
        <v>1916</v>
      </c>
      <c r="C17" s="1419">
        <v>1028</v>
      </c>
      <c r="D17" s="1419">
        <v>888</v>
      </c>
      <c r="E17" s="1420">
        <v>0</v>
      </c>
    </row>
    <row r="18" spans="1:5">
      <c r="A18" s="1418">
        <v>2010</v>
      </c>
      <c r="B18" s="1419">
        <v>1815</v>
      </c>
      <c r="C18" s="1419">
        <v>998</v>
      </c>
      <c r="D18" s="1419">
        <v>817</v>
      </c>
      <c r="E18" s="1420">
        <v>0</v>
      </c>
    </row>
    <row r="19" spans="1:5">
      <c r="A19" s="1418">
        <v>2011</v>
      </c>
      <c r="B19" s="1419">
        <v>1672</v>
      </c>
      <c r="C19" s="1419">
        <v>968</v>
      </c>
      <c r="D19" s="1419">
        <v>704</v>
      </c>
      <c r="E19" s="1420">
        <v>0</v>
      </c>
    </row>
    <row r="20" spans="1:5">
      <c r="A20" s="1418">
        <v>2012</v>
      </c>
      <c r="B20" s="1419">
        <v>1717</v>
      </c>
      <c r="C20" s="1419">
        <v>952</v>
      </c>
      <c r="D20" s="1419">
        <v>765</v>
      </c>
      <c r="E20" s="1420">
        <v>0</v>
      </c>
    </row>
    <row r="21" spans="1:5">
      <c r="A21" s="1418">
        <v>2013</v>
      </c>
      <c r="B21" s="1419">
        <v>1643</v>
      </c>
      <c r="C21" s="1419">
        <v>924</v>
      </c>
      <c r="D21" s="1419">
        <v>719</v>
      </c>
      <c r="E21" s="1420">
        <v>0</v>
      </c>
    </row>
    <row r="22" spans="1:5">
      <c r="A22" s="1570">
        <v>2014</v>
      </c>
      <c r="B22" s="1571">
        <v>1613</v>
      </c>
      <c r="C22" s="1572">
        <v>891</v>
      </c>
      <c r="D22" s="1572">
        <v>711</v>
      </c>
      <c r="E22" s="1573">
        <v>11</v>
      </c>
    </row>
    <row r="23" spans="1:5" ht="15">
      <c r="A23" s="1673" t="s">
        <v>9</v>
      </c>
      <c r="B23" s="1421">
        <v>795</v>
      </c>
      <c r="C23" s="1421">
        <v>430</v>
      </c>
      <c r="D23" s="1421">
        <v>355</v>
      </c>
      <c r="E23" s="1422">
        <v>10</v>
      </c>
    </row>
    <row r="24" spans="1:5">
      <c r="A24" s="1674" t="s">
        <v>10</v>
      </c>
      <c r="B24" s="1421">
        <v>71</v>
      </c>
      <c r="C24" s="1421">
        <v>31</v>
      </c>
      <c r="D24" s="1421">
        <v>40</v>
      </c>
      <c r="E24" s="1422">
        <v>0</v>
      </c>
    </row>
    <row r="25" spans="1:5">
      <c r="A25" s="834" t="s">
        <v>11</v>
      </c>
      <c r="B25" s="1421">
        <v>23</v>
      </c>
      <c r="C25" s="1421">
        <v>12</v>
      </c>
      <c r="D25" s="1421">
        <v>11</v>
      </c>
      <c r="E25" s="1422">
        <v>0</v>
      </c>
    </row>
    <row r="26" spans="1:5">
      <c r="A26" s="1674" t="s">
        <v>12</v>
      </c>
      <c r="B26" s="1421">
        <v>19</v>
      </c>
      <c r="C26" s="1421">
        <v>10</v>
      </c>
      <c r="D26" s="1421">
        <v>9</v>
      </c>
      <c r="E26" s="1422">
        <v>0</v>
      </c>
    </row>
    <row r="27" spans="1:5">
      <c r="A27" s="1674" t="s">
        <v>13</v>
      </c>
      <c r="B27" s="1421">
        <v>30</v>
      </c>
      <c r="C27" s="1421">
        <v>20</v>
      </c>
      <c r="D27" s="1421">
        <v>10</v>
      </c>
      <c r="E27" s="1422">
        <v>0</v>
      </c>
    </row>
    <row r="28" spans="1:5">
      <c r="A28" s="1674" t="s">
        <v>14</v>
      </c>
      <c r="B28" s="1421">
        <v>46</v>
      </c>
      <c r="C28" s="1421">
        <v>30</v>
      </c>
      <c r="D28" s="1421">
        <v>16</v>
      </c>
      <c r="E28" s="1422">
        <v>0</v>
      </c>
    </row>
    <row r="29" spans="1:5">
      <c r="A29" s="1674" t="s">
        <v>15</v>
      </c>
      <c r="B29" s="1421">
        <v>42</v>
      </c>
      <c r="C29" s="1421">
        <v>22</v>
      </c>
      <c r="D29" s="1421">
        <v>20</v>
      </c>
      <c r="E29" s="1422">
        <v>0</v>
      </c>
    </row>
    <row r="30" spans="1:5">
      <c r="A30" s="1674" t="s">
        <v>16</v>
      </c>
      <c r="B30" s="1421">
        <v>35</v>
      </c>
      <c r="C30" s="1421">
        <v>17</v>
      </c>
      <c r="D30" s="1421">
        <v>17</v>
      </c>
      <c r="E30" s="1422">
        <v>1</v>
      </c>
    </row>
    <row r="31" spans="1:5">
      <c r="A31" s="1674" t="s">
        <v>17</v>
      </c>
      <c r="B31" s="1421">
        <v>56</v>
      </c>
      <c r="C31" s="1421">
        <v>22</v>
      </c>
      <c r="D31" s="1421">
        <v>33</v>
      </c>
      <c r="E31" s="1422">
        <v>1</v>
      </c>
    </row>
    <row r="32" spans="1:5">
      <c r="A32" s="1674" t="s">
        <v>18</v>
      </c>
      <c r="B32" s="1421">
        <v>397</v>
      </c>
      <c r="C32" s="1421">
        <v>221</v>
      </c>
      <c r="D32" s="1421">
        <v>168</v>
      </c>
      <c r="E32" s="1422">
        <v>8</v>
      </c>
    </row>
    <row r="33" spans="1:5">
      <c r="A33" s="1674" t="s">
        <v>19</v>
      </c>
      <c r="B33" s="1421">
        <v>42</v>
      </c>
      <c r="C33" s="1421">
        <v>24</v>
      </c>
      <c r="D33" s="1421">
        <v>18</v>
      </c>
      <c r="E33" s="1422">
        <v>0</v>
      </c>
    </row>
    <row r="34" spans="1:5">
      <c r="A34" s="1675" t="s">
        <v>20</v>
      </c>
      <c r="B34" s="1421">
        <v>34</v>
      </c>
      <c r="C34" s="1421">
        <v>21</v>
      </c>
      <c r="D34" s="1421">
        <v>13</v>
      </c>
      <c r="E34" s="1422">
        <v>0</v>
      </c>
    </row>
    <row r="35" spans="1:5" ht="15">
      <c r="A35" s="1673" t="s">
        <v>21</v>
      </c>
      <c r="B35" s="1421">
        <v>761</v>
      </c>
      <c r="C35" s="1421">
        <v>437</v>
      </c>
      <c r="D35" s="1421">
        <v>323</v>
      </c>
      <c r="E35" s="1422">
        <v>1</v>
      </c>
    </row>
    <row r="36" spans="1:5">
      <c r="A36" s="1674" t="s">
        <v>22</v>
      </c>
      <c r="B36" s="1421">
        <v>47</v>
      </c>
      <c r="C36" s="1421">
        <v>23</v>
      </c>
      <c r="D36" s="1421">
        <v>24</v>
      </c>
      <c r="E36" s="1422">
        <v>0</v>
      </c>
    </row>
    <row r="37" spans="1:5">
      <c r="A37" s="1674" t="s">
        <v>23</v>
      </c>
      <c r="B37" s="1421">
        <v>15</v>
      </c>
      <c r="C37" s="1421">
        <v>10</v>
      </c>
      <c r="D37" s="1421">
        <v>5</v>
      </c>
      <c r="E37" s="1422">
        <v>0</v>
      </c>
    </row>
    <row r="38" spans="1:5">
      <c r="A38" s="1674" t="s">
        <v>24</v>
      </c>
      <c r="B38" s="1421">
        <v>528</v>
      </c>
      <c r="C38" s="1421">
        <v>303</v>
      </c>
      <c r="D38" s="1421">
        <v>224</v>
      </c>
      <c r="E38" s="1422">
        <v>1</v>
      </c>
    </row>
    <row r="39" spans="1:5">
      <c r="A39" s="1674" t="s">
        <v>25</v>
      </c>
      <c r="B39" s="1421">
        <v>70</v>
      </c>
      <c r="C39" s="1421">
        <v>39</v>
      </c>
      <c r="D39" s="1421">
        <v>31</v>
      </c>
      <c r="E39" s="1422">
        <v>0</v>
      </c>
    </row>
    <row r="40" spans="1:5">
      <c r="A40" s="1674" t="s">
        <v>26</v>
      </c>
      <c r="B40" s="1421">
        <v>75</v>
      </c>
      <c r="C40" s="1421">
        <v>43</v>
      </c>
      <c r="D40" s="1421">
        <v>32</v>
      </c>
      <c r="E40" s="1422">
        <v>0</v>
      </c>
    </row>
    <row r="41" spans="1:5">
      <c r="A41" s="1674" t="s">
        <v>27</v>
      </c>
      <c r="B41" s="1421">
        <v>26</v>
      </c>
      <c r="C41" s="1421">
        <v>19</v>
      </c>
      <c r="D41" s="1421">
        <v>7</v>
      </c>
      <c r="E41" s="1422">
        <v>0</v>
      </c>
    </row>
    <row r="42" spans="1:5" ht="15">
      <c r="A42" s="835" t="s">
        <v>28</v>
      </c>
      <c r="B42" s="1421">
        <v>56</v>
      </c>
      <c r="C42" s="1421">
        <v>23</v>
      </c>
      <c r="D42" s="1421">
        <v>33</v>
      </c>
      <c r="E42" s="1422">
        <v>0</v>
      </c>
    </row>
    <row r="43" spans="1:5">
      <c r="A43" s="836" t="s">
        <v>29</v>
      </c>
      <c r="B43" s="1421">
        <v>9</v>
      </c>
      <c r="C43" s="1421">
        <v>2</v>
      </c>
      <c r="D43" s="1421">
        <v>7</v>
      </c>
      <c r="E43" s="1422">
        <v>0</v>
      </c>
    </row>
    <row r="44" spans="1:5">
      <c r="A44" s="836" t="s">
        <v>30</v>
      </c>
      <c r="B44" s="1421">
        <v>7</v>
      </c>
      <c r="C44" s="1421">
        <v>3</v>
      </c>
      <c r="D44" s="1421">
        <v>4</v>
      </c>
      <c r="E44" s="1422">
        <v>0</v>
      </c>
    </row>
    <row r="45" spans="1:5">
      <c r="A45" s="836" t="s">
        <v>31</v>
      </c>
      <c r="B45" s="1421">
        <v>13</v>
      </c>
      <c r="C45" s="1421">
        <v>6</v>
      </c>
      <c r="D45" s="1421">
        <v>7</v>
      </c>
      <c r="E45" s="1422">
        <v>0</v>
      </c>
    </row>
    <row r="46" spans="1:5">
      <c r="A46" s="836" t="s">
        <v>32</v>
      </c>
      <c r="B46" s="1421">
        <v>11</v>
      </c>
      <c r="C46" s="1421">
        <v>5</v>
      </c>
      <c r="D46" s="1421">
        <v>6</v>
      </c>
      <c r="E46" s="1422">
        <v>0</v>
      </c>
    </row>
    <row r="47" spans="1:5">
      <c r="A47" s="836" t="s">
        <v>33</v>
      </c>
      <c r="B47" s="1421">
        <v>6</v>
      </c>
      <c r="C47" s="1421">
        <v>2</v>
      </c>
      <c r="D47" s="1421">
        <v>4</v>
      </c>
      <c r="E47" s="1422">
        <v>0</v>
      </c>
    </row>
    <row r="48" spans="1:5">
      <c r="A48" s="836" t="s">
        <v>34</v>
      </c>
      <c r="B48" s="1421">
        <v>10</v>
      </c>
      <c r="C48" s="1421">
        <v>5</v>
      </c>
      <c r="D48" s="1421">
        <v>5</v>
      </c>
      <c r="E48" s="1422">
        <v>0</v>
      </c>
    </row>
    <row r="49" spans="1:5" ht="15">
      <c r="A49" s="945" t="s">
        <v>35</v>
      </c>
      <c r="B49" s="1421">
        <v>1</v>
      </c>
      <c r="C49" s="1421">
        <v>1</v>
      </c>
      <c r="D49" s="1421">
        <v>0</v>
      </c>
      <c r="E49" s="1422">
        <v>0</v>
      </c>
    </row>
    <row r="50" spans="1:5">
      <c r="A50" s="1423" t="s">
        <v>36</v>
      </c>
      <c r="B50" s="1421">
        <v>1</v>
      </c>
      <c r="C50" s="1421">
        <v>1</v>
      </c>
      <c r="D50" s="1421">
        <v>0</v>
      </c>
      <c r="E50" s="1422">
        <v>0</v>
      </c>
    </row>
    <row r="51" spans="1:5" s="1424" customFormat="1" ht="12">
      <c r="A51" s="1945" t="s">
        <v>2169</v>
      </c>
      <c r="B51" s="1945"/>
      <c r="C51" s="1945"/>
      <c r="D51" s="1945"/>
      <c r="E51" s="1945"/>
    </row>
    <row r="52" spans="1:5" s="1424" customFormat="1" ht="12" customHeight="1">
      <c r="A52" s="1946" t="s">
        <v>2170</v>
      </c>
      <c r="B52" s="1947"/>
      <c r="C52" s="1947"/>
      <c r="D52" s="1947"/>
      <c r="E52" s="1947"/>
    </row>
    <row r="53" spans="1:5" s="1424" customFormat="1" ht="12" customHeight="1">
      <c r="A53" s="1946" t="s">
        <v>2171</v>
      </c>
      <c r="B53" s="1947"/>
      <c r="C53" s="1947"/>
      <c r="D53" s="1947"/>
      <c r="E53" s="1947"/>
    </row>
    <row r="54" spans="1:5" s="1424" customFormat="1" ht="12" customHeight="1">
      <c r="A54" s="1946" t="s">
        <v>2172</v>
      </c>
      <c r="B54" s="1947"/>
      <c r="C54" s="1947"/>
      <c r="D54" s="1947"/>
      <c r="E54" s="1947"/>
    </row>
  </sheetData>
  <mergeCells count="10">
    <mergeCell ref="A51:E51"/>
    <mergeCell ref="A52:E52"/>
    <mergeCell ref="A53:E53"/>
    <mergeCell ref="A54:E54"/>
    <mergeCell ref="A3:E3"/>
    <mergeCell ref="A4:E4"/>
    <mergeCell ref="A5:E5"/>
    <mergeCell ref="A6:A7"/>
    <mergeCell ref="B6:B7"/>
    <mergeCell ref="C6:E6"/>
  </mergeCells>
  <hyperlinks>
    <hyperlink ref="G6" location="ÍNDICE!A28" display="ÍNDICE"/>
  </hyperlinks>
  <printOptions horizontalCentered="1"/>
  <pageMargins left="0.19685039370078741" right="0.19685039370078741" top="1.1811023622047245" bottom="0.39370078740157483" header="0.19685039370078741" footer="0.19685039370078741"/>
  <pageSetup firstPageNumber="60" orientation="landscape" useFirstPageNumber="1" horizontalDpi="300" r:id="rId1"/>
  <headerFooter scaleWithDoc="0">
    <oddHeader>&amp;C&amp;G</oddHeader>
    <oddFooter>&amp;C&amp;P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activeCell="G10" sqref="G10"/>
    </sheetView>
  </sheetViews>
  <sheetFormatPr baseColWidth="10" defaultColWidth="7.42578125" defaultRowHeight="11.25"/>
  <cols>
    <col min="1" max="1" width="23.140625" style="1440" customWidth="1"/>
    <col min="2" max="2" width="74.7109375" style="1435" bestFit="1" customWidth="1"/>
    <col min="3" max="3" width="10.7109375" style="1435" bestFit="1" customWidth="1"/>
    <col min="4" max="4" width="8.7109375" style="1435" customWidth="1"/>
    <col min="5" max="5" width="11.5703125" style="1427" customWidth="1"/>
    <col min="6" max="6" width="6.85546875" style="1427" customWidth="1"/>
    <col min="7" max="7" width="8.42578125" style="1427" customWidth="1"/>
    <col min="8" max="246" width="11.42578125" style="1427" customWidth="1"/>
    <col min="247" max="247" width="1" style="1427" customWidth="1"/>
    <col min="248" max="248" width="11.85546875" style="1427" customWidth="1"/>
    <col min="249" max="249" width="5.140625" style="1427" customWidth="1"/>
    <col min="250" max="250" width="7.7109375" style="1427" customWidth="1"/>
    <col min="251" max="251" width="11.140625" style="1427" customWidth="1"/>
    <col min="252" max="252" width="60.7109375" style="1427" customWidth="1"/>
    <col min="253" max="253" width="7.42578125" style="1427"/>
    <col min="254" max="254" width="11.85546875" style="1427" customWidth="1"/>
    <col min="255" max="255" width="9.42578125" style="1427" customWidth="1"/>
    <col min="256" max="256" width="11.85546875" style="1427" customWidth="1"/>
    <col min="257" max="257" width="23.140625" style="1427" customWidth="1"/>
    <col min="258" max="258" width="56.42578125" style="1427" customWidth="1"/>
    <col min="259" max="259" width="8.5703125" style="1427" customWidth="1"/>
    <col min="260" max="260" width="8.7109375" style="1427" customWidth="1"/>
    <col min="261" max="261" width="11.5703125" style="1427" customWidth="1"/>
    <col min="262" max="262" width="6.85546875" style="1427" customWidth="1"/>
    <col min="263" max="263" width="4.42578125" style="1427" customWidth="1"/>
    <col min="264" max="502" width="11.42578125" style="1427" customWidth="1"/>
    <col min="503" max="503" width="1" style="1427" customWidth="1"/>
    <col min="504" max="504" width="11.85546875" style="1427" customWidth="1"/>
    <col min="505" max="505" width="5.140625" style="1427" customWidth="1"/>
    <col min="506" max="506" width="7.7109375" style="1427" customWidth="1"/>
    <col min="507" max="507" width="11.140625" style="1427" customWidth="1"/>
    <col min="508" max="508" width="60.7109375" style="1427" customWidth="1"/>
    <col min="509" max="509" width="7.42578125" style="1427"/>
    <col min="510" max="510" width="11.85546875" style="1427" customWidth="1"/>
    <col min="511" max="511" width="9.42578125" style="1427" customWidth="1"/>
    <col min="512" max="512" width="11.85546875" style="1427" customWidth="1"/>
    <col min="513" max="513" width="23.140625" style="1427" customWidth="1"/>
    <col min="514" max="514" width="56.42578125" style="1427" customWidth="1"/>
    <col min="515" max="515" width="8.5703125" style="1427" customWidth="1"/>
    <col min="516" max="516" width="8.7109375" style="1427" customWidth="1"/>
    <col min="517" max="517" width="11.5703125" style="1427" customWidth="1"/>
    <col min="518" max="518" width="6.85546875" style="1427" customWidth="1"/>
    <col min="519" max="519" width="4.42578125" style="1427" customWidth="1"/>
    <col min="520" max="758" width="11.42578125" style="1427" customWidth="1"/>
    <col min="759" max="759" width="1" style="1427" customWidth="1"/>
    <col min="760" max="760" width="11.85546875" style="1427" customWidth="1"/>
    <col min="761" max="761" width="5.140625" style="1427" customWidth="1"/>
    <col min="762" max="762" width="7.7109375" style="1427" customWidth="1"/>
    <col min="763" max="763" width="11.140625" style="1427" customWidth="1"/>
    <col min="764" max="764" width="60.7109375" style="1427" customWidth="1"/>
    <col min="765" max="765" width="7.42578125" style="1427"/>
    <col min="766" max="766" width="11.85546875" style="1427" customWidth="1"/>
    <col min="767" max="767" width="9.42578125" style="1427" customWidth="1"/>
    <col min="768" max="768" width="11.85546875" style="1427" customWidth="1"/>
    <col min="769" max="769" width="23.140625" style="1427" customWidth="1"/>
    <col min="770" max="770" width="56.42578125" style="1427" customWidth="1"/>
    <col min="771" max="771" width="8.5703125" style="1427" customWidth="1"/>
    <col min="772" max="772" width="8.7109375" style="1427" customWidth="1"/>
    <col min="773" max="773" width="11.5703125" style="1427" customWidth="1"/>
    <col min="774" max="774" width="6.85546875" style="1427" customWidth="1"/>
    <col min="775" max="775" width="4.42578125" style="1427" customWidth="1"/>
    <col min="776" max="1014" width="11.42578125" style="1427" customWidth="1"/>
    <col min="1015" max="1015" width="1" style="1427" customWidth="1"/>
    <col min="1016" max="1016" width="11.85546875" style="1427" customWidth="1"/>
    <col min="1017" max="1017" width="5.140625" style="1427" customWidth="1"/>
    <col min="1018" max="1018" width="7.7109375" style="1427" customWidth="1"/>
    <col min="1019" max="1019" width="11.140625" style="1427" customWidth="1"/>
    <col min="1020" max="1020" width="60.7109375" style="1427" customWidth="1"/>
    <col min="1021" max="1021" width="7.42578125" style="1427"/>
    <col min="1022" max="1022" width="11.85546875" style="1427" customWidth="1"/>
    <col min="1023" max="1023" width="9.42578125" style="1427" customWidth="1"/>
    <col min="1024" max="1024" width="11.85546875" style="1427" customWidth="1"/>
    <col min="1025" max="1025" width="23.140625" style="1427" customWidth="1"/>
    <col min="1026" max="1026" width="56.42578125" style="1427" customWidth="1"/>
    <col min="1027" max="1027" width="8.5703125" style="1427" customWidth="1"/>
    <col min="1028" max="1028" width="8.7109375" style="1427" customWidth="1"/>
    <col min="1029" max="1029" width="11.5703125" style="1427" customWidth="1"/>
    <col min="1030" max="1030" width="6.85546875" style="1427" customWidth="1"/>
    <col min="1031" max="1031" width="4.42578125" style="1427" customWidth="1"/>
    <col min="1032" max="1270" width="11.42578125" style="1427" customWidth="1"/>
    <col min="1271" max="1271" width="1" style="1427" customWidth="1"/>
    <col min="1272" max="1272" width="11.85546875" style="1427" customWidth="1"/>
    <col min="1273" max="1273" width="5.140625" style="1427" customWidth="1"/>
    <col min="1274" max="1274" width="7.7109375" style="1427" customWidth="1"/>
    <col min="1275" max="1275" width="11.140625" style="1427" customWidth="1"/>
    <col min="1276" max="1276" width="60.7109375" style="1427" customWidth="1"/>
    <col min="1277" max="1277" width="7.42578125" style="1427"/>
    <col min="1278" max="1278" width="11.85546875" style="1427" customWidth="1"/>
    <col min="1279" max="1279" width="9.42578125" style="1427" customWidth="1"/>
    <col min="1280" max="1280" width="11.85546875" style="1427" customWidth="1"/>
    <col min="1281" max="1281" width="23.140625" style="1427" customWidth="1"/>
    <col min="1282" max="1282" width="56.42578125" style="1427" customWidth="1"/>
    <col min="1283" max="1283" width="8.5703125" style="1427" customWidth="1"/>
    <col min="1284" max="1284" width="8.7109375" style="1427" customWidth="1"/>
    <col min="1285" max="1285" width="11.5703125" style="1427" customWidth="1"/>
    <col min="1286" max="1286" width="6.85546875" style="1427" customWidth="1"/>
    <col min="1287" max="1287" width="4.42578125" style="1427" customWidth="1"/>
    <col min="1288" max="1526" width="11.42578125" style="1427" customWidth="1"/>
    <col min="1527" max="1527" width="1" style="1427" customWidth="1"/>
    <col min="1528" max="1528" width="11.85546875" style="1427" customWidth="1"/>
    <col min="1529" max="1529" width="5.140625" style="1427" customWidth="1"/>
    <col min="1530" max="1530" width="7.7109375" style="1427" customWidth="1"/>
    <col min="1531" max="1531" width="11.140625" style="1427" customWidth="1"/>
    <col min="1532" max="1532" width="60.7109375" style="1427" customWidth="1"/>
    <col min="1533" max="1533" width="7.42578125" style="1427"/>
    <col min="1534" max="1534" width="11.85546875" style="1427" customWidth="1"/>
    <col min="1535" max="1535" width="9.42578125" style="1427" customWidth="1"/>
    <col min="1536" max="1536" width="11.85546875" style="1427" customWidth="1"/>
    <col min="1537" max="1537" width="23.140625" style="1427" customWidth="1"/>
    <col min="1538" max="1538" width="56.42578125" style="1427" customWidth="1"/>
    <col min="1539" max="1539" width="8.5703125" style="1427" customWidth="1"/>
    <col min="1540" max="1540" width="8.7109375" style="1427" customWidth="1"/>
    <col min="1541" max="1541" width="11.5703125" style="1427" customWidth="1"/>
    <col min="1542" max="1542" width="6.85546875" style="1427" customWidth="1"/>
    <col min="1543" max="1543" width="4.42578125" style="1427" customWidth="1"/>
    <col min="1544" max="1782" width="11.42578125" style="1427" customWidth="1"/>
    <col min="1783" max="1783" width="1" style="1427" customWidth="1"/>
    <col min="1784" max="1784" width="11.85546875" style="1427" customWidth="1"/>
    <col min="1785" max="1785" width="5.140625" style="1427" customWidth="1"/>
    <col min="1786" max="1786" width="7.7109375" style="1427" customWidth="1"/>
    <col min="1787" max="1787" width="11.140625" style="1427" customWidth="1"/>
    <col min="1788" max="1788" width="60.7109375" style="1427" customWidth="1"/>
    <col min="1789" max="1789" width="7.42578125" style="1427"/>
    <col min="1790" max="1790" width="11.85546875" style="1427" customWidth="1"/>
    <col min="1791" max="1791" width="9.42578125" style="1427" customWidth="1"/>
    <col min="1792" max="1792" width="11.85546875" style="1427" customWidth="1"/>
    <col min="1793" max="1793" width="23.140625" style="1427" customWidth="1"/>
    <col min="1794" max="1794" width="56.42578125" style="1427" customWidth="1"/>
    <col min="1795" max="1795" width="8.5703125" style="1427" customWidth="1"/>
    <col min="1796" max="1796" width="8.7109375" style="1427" customWidth="1"/>
    <col min="1797" max="1797" width="11.5703125" style="1427" customWidth="1"/>
    <col min="1798" max="1798" width="6.85546875" style="1427" customWidth="1"/>
    <col min="1799" max="1799" width="4.42578125" style="1427" customWidth="1"/>
    <col min="1800" max="2038" width="11.42578125" style="1427" customWidth="1"/>
    <col min="2039" max="2039" width="1" style="1427" customWidth="1"/>
    <col min="2040" max="2040" width="11.85546875" style="1427" customWidth="1"/>
    <col min="2041" max="2041" width="5.140625" style="1427" customWidth="1"/>
    <col min="2042" max="2042" width="7.7109375" style="1427" customWidth="1"/>
    <col min="2043" max="2043" width="11.140625" style="1427" customWidth="1"/>
    <col min="2044" max="2044" width="60.7109375" style="1427" customWidth="1"/>
    <col min="2045" max="2045" width="7.42578125" style="1427"/>
    <col min="2046" max="2046" width="11.85546875" style="1427" customWidth="1"/>
    <col min="2047" max="2047" width="9.42578125" style="1427" customWidth="1"/>
    <col min="2048" max="2048" width="11.85546875" style="1427" customWidth="1"/>
    <col min="2049" max="2049" width="23.140625" style="1427" customWidth="1"/>
    <col min="2050" max="2050" width="56.42578125" style="1427" customWidth="1"/>
    <col min="2051" max="2051" width="8.5703125" style="1427" customWidth="1"/>
    <col min="2052" max="2052" width="8.7109375" style="1427" customWidth="1"/>
    <col min="2053" max="2053" width="11.5703125" style="1427" customWidth="1"/>
    <col min="2054" max="2054" width="6.85546875" style="1427" customWidth="1"/>
    <col min="2055" max="2055" width="4.42578125" style="1427" customWidth="1"/>
    <col min="2056" max="2294" width="11.42578125" style="1427" customWidth="1"/>
    <col min="2295" max="2295" width="1" style="1427" customWidth="1"/>
    <col min="2296" max="2296" width="11.85546875" style="1427" customWidth="1"/>
    <col min="2297" max="2297" width="5.140625" style="1427" customWidth="1"/>
    <col min="2298" max="2298" width="7.7109375" style="1427" customWidth="1"/>
    <col min="2299" max="2299" width="11.140625" style="1427" customWidth="1"/>
    <col min="2300" max="2300" width="60.7109375" style="1427" customWidth="1"/>
    <col min="2301" max="2301" width="7.42578125" style="1427"/>
    <col min="2302" max="2302" width="11.85546875" style="1427" customWidth="1"/>
    <col min="2303" max="2303" width="9.42578125" style="1427" customWidth="1"/>
    <col min="2304" max="2304" width="11.85546875" style="1427" customWidth="1"/>
    <col min="2305" max="2305" width="23.140625" style="1427" customWidth="1"/>
    <col min="2306" max="2306" width="56.42578125" style="1427" customWidth="1"/>
    <col min="2307" max="2307" width="8.5703125" style="1427" customWidth="1"/>
    <col min="2308" max="2308" width="8.7109375" style="1427" customWidth="1"/>
    <col min="2309" max="2309" width="11.5703125" style="1427" customWidth="1"/>
    <col min="2310" max="2310" width="6.85546875" style="1427" customWidth="1"/>
    <col min="2311" max="2311" width="4.42578125" style="1427" customWidth="1"/>
    <col min="2312" max="2550" width="11.42578125" style="1427" customWidth="1"/>
    <col min="2551" max="2551" width="1" style="1427" customWidth="1"/>
    <col min="2552" max="2552" width="11.85546875" style="1427" customWidth="1"/>
    <col min="2553" max="2553" width="5.140625" style="1427" customWidth="1"/>
    <col min="2554" max="2554" width="7.7109375" style="1427" customWidth="1"/>
    <col min="2555" max="2555" width="11.140625" style="1427" customWidth="1"/>
    <col min="2556" max="2556" width="60.7109375" style="1427" customWidth="1"/>
    <col min="2557" max="2557" width="7.42578125" style="1427"/>
    <col min="2558" max="2558" width="11.85546875" style="1427" customWidth="1"/>
    <col min="2559" max="2559" width="9.42578125" style="1427" customWidth="1"/>
    <col min="2560" max="2560" width="11.85546875" style="1427" customWidth="1"/>
    <col min="2561" max="2561" width="23.140625" style="1427" customWidth="1"/>
    <col min="2562" max="2562" width="56.42578125" style="1427" customWidth="1"/>
    <col min="2563" max="2563" width="8.5703125" style="1427" customWidth="1"/>
    <col min="2564" max="2564" width="8.7109375" style="1427" customWidth="1"/>
    <col min="2565" max="2565" width="11.5703125" style="1427" customWidth="1"/>
    <col min="2566" max="2566" width="6.85546875" style="1427" customWidth="1"/>
    <col min="2567" max="2567" width="4.42578125" style="1427" customWidth="1"/>
    <col min="2568" max="2806" width="11.42578125" style="1427" customWidth="1"/>
    <col min="2807" max="2807" width="1" style="1427" customWidth="1"/>
    <col min="2808" max="2808" width="11.85546875" style="1427" customWidth="1"/>
    <col min="2809" max="2809" width="5.140625" style="1427" customWidth="1"/>
    <col min="2810" max="2810" width="7.7109375" style="1427" customWidth="1"/>
    <col min="2811" max="2811" width="11.140625" style="1427" customWidth="1"/>
    <col min="2812" max="2812" width="60.7109375" style="1427" customWidth="1"/>
    <col min="2813" max="2813" width="7.42578125" style="1427"/>
    <col min="2814" max="2814" width="11.85546875" style="1427" customWidth="1"/>
    <col min="2815" max="2815" width="9.42578125" style="1427" customWidth="1"/>
    <col min="2816" max="2816" width="11.85546875" style="1427" customWidth="1"/>
    <col min="2817" max="2817" width="23.140625" style="1427" customWidth="1"/>
    <col min="2818" max="2818" width="56.42578125" style="1427" customWidth="1"/>
    <col min="2819" max="2819" width="8.5703125" style="1427" customWidth="1"/>
    <col min="2820" max="2820" width="8.7109375" style="1427" customWidth="1"/>
    <col min="2821" max="2821" width="11.5703125" style="1427" customWidth="1"/>
    <col min="2822" max="2822" width="6.85546875" style="1427" customWidth="1"/>
    <col min="2823" max="2823" width="4.42578125" style="1427" customWidth="1"/>
    <col min="2824" max="3062" width="11.42578125" style="1427" customWidth="1"/>
    <col min="3063" max="3063" width="1" style="1427" customWidth="1"/>
    <col min="3064" max="3064" width="11.85546875" style="1427" customWidth="1"/>
    <col min="3065" max="3065" width="5.140625" style="1427" customWidth="1"/>
    <col min="3066" max="3066" width="7.7109375" style="1427" customWidth="1"/>
    <col min="3067" max="3067" width="11.140625" style="1427" customWidth="1"/>
    <col min="3068" max="3068" width="60.7109375" style="1427" customWidth="1"/>
    <col min="3069" max="3069" width="7.42578125" style="1427"/>
    <col min="3070" max="3070" width="11.85546875" style="1427" customWidth="1"/>
    <col min="3071" max="3071" width="9.42578125" style="1427" customWidth="1"/>
    <col min="3072" max="3072" width="11.85546875" style="1427" customWidth="1"/>
    <col min="3073" max="3073" width="23.140625" style="1427" customWidth="1"/>
    <col min="3074" max="3074" width="56.42578125" style="1427" customWidth="1"/>
    <col min="3075" max="3075" width="8.5703125" style="1427" customWidth="1"/>
    <col min="3076" max="3076" width="8.7109375" style="1427" customWidth="1"/>
    <col min="3077" max="3077" width="11.5703125" style="1427" customWidth="1"/>
    <col min="3078" max="3078" width="6.85546875" style="1427" customWidth="1"/>
    <col min="3079" max="3079" width="4.42578125" style="1427" customWidth="1"/>
    <col min="3080" max="3318" width="11.42578125" style="1427" customWidth="1"/>
    <col min="3319" max="3319" width="1" style="1427" customWidth="1"/>
    <col min="3320" max="3320" width="11.85546875" style="1427" customWidth="1"/>
    <col min="3321" max="3321" width="5.140625" style="1427" customWidth="1"/>
    <col min="3322" max="3322" width="7.7109375" style="1427" customWidth="1"/>
    <col min="3323" max="3323" width="11.140625" style="1427" customWidth="1"/>
    <col min="3324" max="3324" width="60.7109375" style="1427" customWidth="1"/>
    <col min="3325" max="3325" width="7.42578125" style="1427"/>
    <col min="3326" max="3326" width="11.85546875" style="1427" customWidth="1"/>
    <col min="3327" max="3327" width="9.42578125" style="1427" customWidth="1"/>
    <col min="3328" max="3328" width="11.85546875" style="1427" customWidth="1"/>
    <col min="3329" max="3329" width="23.140625" style="1427" customWidth="1"/>
    <col min="3330" max="3330" width="56.42578125" style="1427" customWidth="1"/>
    <col min="3331" max="3331" width="8.5703125" style="1427" customWidth="1"/>
    <col min="3332" max="3332" width="8.7109375" style="1427" customWidth="1"/>
    <col min="3333" max="3333" width="11.5703125" style="1427" customWidth="1"/>
    <col min="3334" max="3334" width="6.85546875" style="1427" customWidth="1"/>
    <col min="3335" max="3335" width="4.42578125" style="1427" customWidth="1"/>
    <col min="3336" max="3574" width="11.42578125" style="1427" customWidth="1"/>
    <col min="3575" max="3575" width="1" style="1427" customWidth="1"/>
    <col min="3576" max="3576" width="11.85546875" style="1427" customWidth="1"/>
    <col min="3577" max="3577" width="5.140625" style="1427" customWidth="1"/>
    <col min="3578" max="3578" width="7.7109375" style="1427" customWidth="1"/>
    <col min="3579" max="3579" width="11.140625" style="1427" customWidth="1"/>
    <col min="3580" max="3580" width="60.7109375" style="1427" customWidth="1"/>
    <col min="3581" max="3581" width="7.42578125" style="1427"/>
    <col min="3582" max="3582" width="11.85546875" style="1427" customWidth="1"/>
    <col min="3583" max="3583" width="9.42578125" style="1427" customWidth="1"/>
    <col min="3584" max="3584" width="11.85546875" style="1427" customWidth="1"/>
    <col min="3585" max="3585" width="23.140625" style="1427" customWidth="1"/>
    <col min="3586" max="3586" width="56.42578125" style="1427" customWidth="1"/>
    <col min="3587" max="3587" width="8.5703125" style="1427" customWidth="1"/>
    <col min="3588" max="3588" width="8.7109375" style="1427" customWidth="1"/>
    <col min="3589" max="3589" width="11.5703125" style="1427" customWidth="1"/>
    <col min="3590" max="3590" width="6.85546875" style="1427" customWidth="1"/>
    <col min="3591" max="3591" width="4.42578125" style="1427" customWidth="1"/>
    <col min="3592" max="3830" width="11.42578125" style="1427" customWidth="1"/>
    <col min="3831" max="3831" width="1" style="1427" customWidth="1"/>
    <col min="3832" max="3832" width="11.85546875" style="1427" customWidth="1"/>
    <col min="3833" max="3833" width="5.140625" style="1427" customWidth="1"/>
    <col min="3834" max="3834" width="7.7109375" style="1427" customWidth="1"/>
    <col min="3835" max="3835" width="11.140625" style="1427" customWidth="1"/>
    <col min="3836" max="3836" width="60.7109375" style="1427" customWidth="1"/>
    <col min="3837" max="3837" width="7.42578125" style="1427"/>
    <col min="3838" max="3838" width="11.85546875" style="1427" customWidth="1"/>
    <col min="3839" max="3839" width="9.42578125" style="1427" customWidth="1"/>
    <col min="3840" max="3840" width="11.85546875" style="1427" customWidth="1"/>
    <col min="3841" max="3841" width="23.140625" style="1427" customWidth="1"/>
    <col min="3842" max="3842" width="56.42578125" style="1427" customWidth="1"/>
    <col min="3843" max="3843" width="8.5703125" style="1427" customWidth="1"/>
    <col min="3844" max="3844" width="8.7109375" style="1427" customWidth="1"/>
    <col min="3845" max="3845" width="11.5703125" style="1427" customWidth="1"/>
    <col min="3846" max="3846" width="6.85546875" style="1427" customWidth="1"/>
    <col min="3847" max="3847" width="4.42578125" style="1427" customWidth="1"/>
    <col min="3848" max="4086" width="11.42578125" style="1427" customWidth="1"/>
    <col min="4087" max="4087" width="1" style="1427" customWidth="1"/>
    <col min="4088" max="4088" width="11.85546875" style="1427" customWidth="1"/>
    <col min="4089" max="4089" width="5.140625" style="1427" customWidth="1"/>
    <col min="4090" max="4090" width="7.7109375" style="1427" customWidth="1"/>
    <col min="4091" max="4091" width="11.140625" style="1427" customWidth="1"/>
    <col min="4092" max="4092" width="60.7109375" style="1427" customWidth="1"/>
    <col min="4093" max="4093" width="7.42578125" style="1427"/>
    <col min="4094" max="4094" width="11.85546875" style="1427" customWidth="1"/>
    <col min="4095" max="4095" width="9.42578125" style="1427" customWidth="1"/>
    <col min="4096" max="4096" width="11.85546875" style="1427" customWidth="1"/>
    <col min="4097" max="4097" width="23.140625" style="1427" customWidth="1"/>
    <col min="4098" max="4098" width="56.42578125" style="1427" customWidth="1"/>
    <col min="4099" max="4099" width="8.5703125" style="1427" customWidth="1"/>
    <col min="4100" max="4100" width="8.7109375" style="1427" customWidth="1"/>
    <col min="4101" max="4101" width="11.5703125" style="1427" customWidth="1"/>
    <col min="4102" max="4102" width="6.85546875" style="1427" customWidth="1"/>
    <col min="4103" max="4103" width="4.42578125" style="1427" customWidth="1"/>
    <col min="4104" max="4342" width="11.42578125" style="1427" customWidth="1"/>
    <col min="4343" max="4343" width="1" style="1427" customWidth="1"/>
    <col min="4344" max="4344" width="11.85546875" style="1427" customWidth="1"/>
    <col min="4345" max="4345" width="5.140625" style="1427" customWidth="1"/>
    <col min="4346" max="4346" width="7.7109375" style="1427" customWidth="1"/>
    <col min="4347" max="4347" width="11.140625" style="1427" customWidth="1"/>
    <col min="4348" max="4348" width="60.7109375" style="1427" customWidth="1"/>
    <col min="4349" max="4349" width="7.42578125" style="1427"/>
    <col min="4350" max="4350" width="11.85546875" style="1427" customWidth="1"/>
    <col min="4351" max="4351" width="9.42578125" style="1427" customWidth="1"/>
    <col min="4352" max="4352" width="11.85546875" style="1427" customWidth="1"/>
    <col min="4353" max="4353" width="23.140625" style="1427" customWidth="1"/>
    <col min="4354" max="4354" width="56.42578125" style="1427" customWidth="1"/>
    <col min="4355" max="4355" width="8.5703125" style="1427" customWidth="1"/>
    <col min="4356" max="4356" width="8.7109375" style="1427" customWidth="1"/>
    <col min="4357" max="4357" width="11.5703125" style="1427" customWidth="1"/>
    <col min="4358" max="4358" width="6.85546875" style="1427" customWidth="1"/>
    <col min="4359" max="4359" width="4.42578125" style="1427" customWidth="1"/>
    <col min="4360" max="4598" width="11.42578125" style="1427" customWidth="1"/>
    <col min="4599" max="4599" width="1" style="1427" customWidth="1"/>
    <col min="4600" max="4600" width="11.85546875" style="1427" customWidth="1"/>
    <col min="4601" max="4601" width="5.140625" style="1427" customWidth="1"/>
    <col min="4602" max="4602" width="7.7109375" style="1427" customWidth="1"/>
    <col min="4603" max="4603" width="11.140625" style="1427" customWidth="1"/>
    <col min="4604" max="4604" width="60.7109375" style="1427" customWidth="1"/>
    <col min="4605" max="4605" width="7.42578125" style="1427"/>
    <col min="4606" max="4606" width="11.85546875" style="1427" customWidth="1"/>
    <col min="4607" max="4607" width="9.42578125" style="1427" customWidth="1"/>
    <col min="4608" max="4608" width="11.85546875" style="1427" customWidth="1"/>
    <col min="4609" max="4609" width="23.140625" style="1427" customWidth="1"/>
    <col min="4610" max="4610" width="56.42578125" style="1427" customWidth="1"/>
    <col min="4611" max="4611" width="8.5703125" style="1427" customWidth="1"/>
    <col min="4612" max="4612" width="8.7109375" style="1427" customWidth="1"/>
    <col min="4613" max="4613" width="11.5703125" style="1427" customWidth="1"/>
    <col min="4614" max="4614" width="6.85546875" style="1427" customWidth="1"/>
    <col min="4615" max="4615" width="4.42578125" style="1427" customWidth="1"/>
    <col min="4616" max="4854" width="11.42578125" style="1427" customWidth="1"/>
    <col min="4855" max="4855" width="1" style="1427" customWidth="1"/>
    <col min="4856" max="4856" width="11.85546875" style="1427" customWidth="1"/>
    <col min="4857" max="4857" width="5.140625" style="1427" customWidth="1"/>
    <col min="4858" max="4858" width="7.7109375" style="1427" customWidth="1"/>
    <col min="4859" max="4859" width="11.140625" style="1427" customWidth="1"/>
    <col min="4860" max="4860" width="60.7109375" style="1427" customWidth="1"/>
    <col min="4861" max="4861" width="7.42578125" style="1427"/>
    <col min="4862" max="4862" width="11.85546875" style="1427" customWidth="1"/>
    <col min="4863" max="4863" width="9.42578125" style="1427" customWidth="1"/>
    <col min="4864" max="4864" width="11.85546875" style="1427" customWidth="1"/>
    <col min="4865" max="4865" width="23.140625" style="1427" customWidth="1"/>
    <col min="4866" max="4866" width="56.42578125" style="1427" customWidth="1"/>
    <col min="4867" max="4867" width="8.5703125" style="1427" customWidth="1"/>
    <col min="4868" max="4868" width="8.7109375" style="1427" customWidth="1"/>
    <col min="4869" max="4869" width="11.5703125" style="1427" customWidth="1"/>
    <col min="4870" max="4870" width="6.85546875" style="1427" customWidth="1"/>
    <col min="4871" max="4871" width="4.42578125" style="1427" customWidth="1"/>
    <col min="4872" max="5110" width="11.42578125" style="1427" customWidth="1"/>
    <col min="5111" max="5111" width="1" style="1427" customWidth="1"/>
    <col min="5112" max="5112" width="11.85546875" style="1427" customWidth="1"/>
    <col min="5113" max="5113" width="5.140625" style="1427" customWidth="1"/>
    <col min="5114" max="5114" width="7.7109375" style="1427" customWidth="1"/>
    <col min="5115" max="5115" width="11.140625" style="1427" customWidth="1"/>
    <col min="5116" max="5116" width="60.7109375" style="1427" customWidth="1"/>
    <col min="5117" max="5117" width="7.42578125" style="1427"/>
    <col min="5118" max="5118" width="11.85546875" style="1427" customWidth="1"/>
    <col min="5119" max="5119" width="9.42578125" style="1427" customWidth="1"/>
    <col min="5120" max="5120" width="11.85546875" style="1427" customWidth="1"/>
    <col min="5121" max="5121" width="23.140625" style="1427" customWidth="1"/>
    <col min="5122" max="5122" width="56.42578125" style="1427" customWidth="1"/>
    <col min="5123" max="5123" width="8.5703125" style="1427" customWidth="1"/>
    <col min="5124" max="5124" width="8.7109375" style="1427" customWidth="1"/>
    <col min="5125" max="5125" width="11.5703125" style="1427" customWidth="1"/>
    <col min="5126" max="5126" width="6.85546875" style="1427" customWidth="1"/>
    <col min="5127" max="5127" width="4.42578125" style="1427" customWidth="1"/>
    <col min="5128" max="5366" width="11.42578125" style="1427" customWidth="1"/>
    <col min="5367" max="5367" width="1" style="1427" customWidth="1"/>
    <col min="5368" max="5368" width="11.85546875" style="1427" customWidth="1"/>
    <col min="5369" max="5369" width="5.140625" style="1427" customWidth="1"/>
    <col min="5370" max="5370" width="7.7109375" style="1427" customWidth="1"/>
    <col min="5371" max="5371" width="11.140625" style="1427" customWidth="1"/>
    <col min="5372" max="5372" width="60.7109375" style="1427" customWidth="1"/>
    <col min="5373" max="5373" width="7.42578125" style="1427"/>
    <col min="5374" max="5374" width="11.85546875" style="1427" customWidth="1"/>
    <col min="5375" max="5375" width="9.42578125" style="1427" customWidth="1"/>
    <col min="5376" max="5376" width="11.85546875" style="1427" customWidth="1"/>
    <col min="5377" max="5377" width="23.140625" style="1427" customWidth="1"/>
    <col min="5378" max="5378" width="56.42578125" style="1427" customWidth="1"/>
    <col min="5379" max="5379" width="8.5703125" style="1427" customWidth="1"/>
    <col min="5380" max="5380" width="8.7109375" style="1427" customWidth="1"/>
    <col min="5381" max="5381" width="11.5703125" style="1427" customWidth="1"/>
    <col min="5382" max="5382" width="6.85546875" style="1427" customWidth="1"/>
    <col min="5383" max="5383" width="4.42578125" style="1427" customWidth="1"/>
    <col min="5384" max="5622" width="11.42578125" style="1427" customWidth="1"/>
    <col min="5623" max="5623" width="1" style="1427" customWidth="1"/>
    <col min="5624" max="5624" width="11.85546875" style="1427" customWidth="1"/>
    <col min="5625" max="5625" width="5.140625" style="1427" customWidth="1"/>
    <col min="5626" max="5626" width="7.7109375" style="1427" customWidth="1"/>
    <col min="5627" max="5627" width="11.140625" style="1427" customWidth="1"/>
    <col min="5628" max="5628" width="60.7109375" style="1427" customWidth="1"/>
    <col min="5629" max="5629" width="7.42578125" style="1427"/>
    <col min="5630" max="5630" width="11.85546875" style="1427" customWidth="1"/>
    <col min="5631" max="5631" width="9.42578125" style="1427" customWidth="1"/>
    <col min="5632" max="5632" width="11.85546875" style="1427" customWidth="1"/>
    <col min="5633" max="5633" width="23.140625" style="1427" customWidth="1"/>
    <col min="5634" max="5634" width="56.42578125" style="1427" customWidth="1"/>
    <col min="5635" max="5635" width="8.5703125" style="1427" customWidth="1"/>
    <col min="5636" max="5636" width="8.7109375" style="1427" customWidth="1"/>
    <col min="5637" max="5637" width="11.5703125" style="1427" customWidth="1"/>
    <col min="5638" max="5638" width="6.85546875" style="1427" customWidth="1"/>
    <col min="5639" max="5639" width="4.42578125" style="1427" customWidth="1"/>
    <col min="5640" max="5878" width="11.42578125" style="1427" customWidth="1"/>
    <col min="5879" max="5879" width="1" style="1427" customWidth="1"/>
    <col min="5880" max="5880" width="11.85546875" style="1427" customWidth="1"/>
    <col min="5881" max="5881" width="5.140625" style="1427" customWidth="1"/>
    <col min="5882" max="5882" width="7.7109375" style="1427" customWidth="1"/>
    <col min="5883" max="5883" width="11.140625" style="1427" customWidth="1"/>
    <col min="5884" max="5884" width="60.7109375" style="1427" customWidth="1"/>
    <col min="5885" max="5885" width="7.42578125" style="1427"/>
    <col min="5886" max="5886" width="11.85546875" style="1427" customWidth="1"/>
    <col min="5887" max="5887" width="9.42578125" style="1427" customWidth="1"/>
    <col min="5888" max="5888" width="11.85546875" style="1427" customWidth="1"/>
    <col min="5889" max="5889" width="23.140625" style="1427" customWidth="1"/>
    <col min="5890" max="5890" width="56.42578125" style="1427" customWidth="1"/>
    <col min="5891" max="5891" width="8.5703125" style="1427" customWidth="1"/>
    <col min="5892" max="5892" width="8.7109375" style="1427" customWidth="1"/>
    <col min="5893" max="5893" width="11.5703125" style="1427" customWidth="1"/>
    <col min="5894" max="5894" width="6.85546875" style="1427" customWidth="1"/>
    <col min="5895" max="5895" width="4.42578125" style="1427" customWidth="1"/>
    <col min="5896" max="6134" width="11.42578125" style="1427" customWidth="1"/>
    <col min="6135" max="6135" width="1" style="1427" customWidth="1"/>
    <col min="6136" max="6136" width="11.85546875" style="1427" customWidth="1"/>
    <col min="6137" max="6137" width="5.140625" style="1427" customWidth="1"/>
    <col min="6138" max="6138" width="7.7109375" style="1427" customWidth="1"/>
    <col min="6139" max="6139" width="11.140625" style="1427" customWidth="1"/>
    <col min="6140" max="6140" width="60.7109375" style="1427" customWidth="1"/>
    <col min="6141" max="6141" width="7.42578125" style="1427"/>
    <col min="6142" max="6142" width="11.85546875" style="1427" customWidth="1"/>
    <col min="6143" max="6143" width="9.42578125" style="1427" customWidth="1"/>
    <col min="6144" max="6144" width="11.85546875" style="1427" customWidth="1"/>
    <col min="6145" max="6145" width="23.140625" style="1427" customWidth="1"/>
    <col min="6146" max="6146" width="56.42578125" style="1427" customWidth="1"/>
    <col min="6147" max="6147" width="8.5703125" style="1427" customWidth="1"/>
    <col min="6148" max="6148" width="8.7109375" style="1427" customWidth="1"/>
    <col min="6149" max="6149" width="11.5703125" style="1427" customWidth="1"/>
    <col min="6150" max="6150" width="6.85546875" style="1427" customWidth="1"/>
    <col min="6151" max="6151" width="4.42578125" style="1427" customWidth="1"/>
    <col min="6152" max="6390" width="11.42578125" style="1427" customWidth="1"/>
    <col min="6391" max="6391" width="1" style="1427" customWidth="1"/>
    <col min="6392" max="6392" width="11.85546875" style="1427" customWidth="1"/>
    <col min="6393" max="6393" width="5.140625" style="1427" customWidth="1"/>
    <col min="6394" max="6394" width="7.7109375" style="1427" customWidth="1"/>
    <col min="6395" max="6395" width="11.140625" style="1427" customWidth="1"/>
    <col min="6396" max="6396" width="60.7109375" style="1427" customWidth="1"/>
    <col min="6397" max="6397" width="7.42578125" style="1427"/>
    <col min="6398" max="6398" width="11.85546875" style="1427" customWidth="1"/>
    <col min="6399" max="6399" width="9.42578125" style="1427" customWidth="1"/>
    <col min="6400" max="6400" width="11.85546875" style="1427" customWidth="1"/>
    <col min="6401" max="6401" width="23.140625" style="1427" customWidth="1"/>
    <col min="6402" max="6402" width="56.42578125" style="1427" customWidth="1"/>
    <col min="6403" max="6403" width="8.5703125" style="1427" customWidth="1"/>
    <col min="6404" max="6404" width="8.7109375" style="1427" customWidth="1"/>
    <col min="6405" max="6405" width="11.5703125" style="1427" customWidth="1"/>
    <col min="6406" max="6406" width="6.85546875" style="1427" customWidth="1"/>
    <col min="6407" max="6407" width="4.42578125" style="1427" customWidth="1"/>
    <col min="6408" max="6646" width="11.42578125" style="1427" customWidth="1"/>
    <col min="6647" max="6647" width="1" style="1427" customWidth="1"/>
    <col min="6648" max="6648" width="11.85546875" style="1427" customWidth="1"/>
    <col min="6649" max="6649" width="5.140625" style="1427" customWidth="1"/>
    <col min="6650" max="6650" width="7.7109375" style="1427" customWidth="1"/>
    <col min="6651" max="6651" width="11.140625" style="1427" customWidth="1"/>
    <col min="6652" max="6652" width="60.7109375" style="1427" customWidth="1"/>
    <col min="6653" max="6653" width="7.42578125" style="1427"/>
    <col min="6654" max="6654" width="11.85546875" style="1427" customWidth="1"/>
    <col min="6655" max="6655" width="9.42578125" style="1427" customWidth="1"/>
    <col min="6656" max="6656" width="11.85546875" style="1427" customWidth="1"/>
    <col min="6657" max="6657" width="23.140625" style="1427" customWidth="1"/>
    <col min="6658" max="6658" width="56.42578125" style="1427" customWidth="1"/>
    <col min="6659" max="6659" width="8.5703125" style="1427" customWidth="1"/>
    <col min="6660" max="6660" width="8.7109375" style="1427" customWidth="1"/>
    <col min="6661" max="6661" width="11.5703125" style="1427" customWidth="1"/>
    <col min="6662" max="6662" width="6.85546875" style="1427" customWidth="1"/>
    <col min="6663" max="6663" width="4.42578125" style="1427" customWidth="1"/>
    <col min="6664" max="6902" width="11.42578125" style="1427" customWidth="1"/>
    <col min="6903" max="6903" width="1" style="1427" customWidth="1"/>
    <col min="6904" max="6904" width="11.85546875" style="1427" customWidth="1"/>
    <col min="6905" max="6905" width="5.140625" style="1427" customWidth="1"/>
    <col min="6906" max="6906" width="7.7109375" style="1427" customWidth="1"/>
    <col min="6907" max="6907" width="11.140625" style="1427" customWidth="1"/>
    <col min="6908" max="6908" width="60.7109375" style="1427" customWidth="1"/>
    <col min="6909" max="6909" width="7.42578125" style="1427"/>
    <col min="6910" max="6910" width="11.85546875" style="1427" customWidth="1"/>
    <col min="6911" max="6911" width="9.42578125" style="1427" customWidth="1"/>
    <col min="6912" max="6912" width="11.85546875" style="1427" customWidth="1"/>
    <col min="6913" max="6913" width="23.140625" style="1427" customWidth="1"/>
    <col min="6914" max="6914" width="56.42578125" style="1427" customWidth="1"/>
    <col min="6915" max="6915" width="8.5703125" style="1427" customWidth="1"/>
    <col min="6916" max="6916" width="8.7109375" style="1427" customWidth="1"/>
    <col min="6917" max="6917" width="11.5703125" style="1427" customWidth="1"/>
    <col min="6918" max="6918" width="6.85546875" style="1427" customWidth="1"/>
    <col min="6919" max="6919" width="4.42578125" style="1427" customWidth="1"/>
    <col min="6920" max="7158" width="11.42578125" style="1427" customWidth="1"/>
    <col min="7159" max="7159" width="1" style="1427" customWidth="1"/>
    <col min="7160" max="7160" width="11.85546875" style="1427" customWidth="1"/>
    <col min="7161" max="7161" width="5.140625" style="1427" customWidth="1"/>
    <col min="7162" max="7162" width="7.7109375" style="1427" customWidth="1"/>
    <col min="7163" max="7163" width="11.140625" style="1427" customWidth="1"/>
    <col min="7164" max="7164" width="60.7109375" style="1427" customWidth="1"/>
    <col min="7165" max="7165" width="7.42578125" style="1427"/>
    <col min="7166" max="7166" width="11.85546875" style="1427" customWidth="1"/>
    <col min="7167" max="7167" width="9.42578125" style="1427" customWidth="1"/>
    <col min="7168" max="7168" width="11.85546875" style="1427" customWidth="1"/>
    <col min="7169" max="7169" width="23.140625" style="1427" customWidth="1"/>
    <col min="7170" max="7170" width="56.42578125" style="1427" customWidth="1"/>
    <col min="7171" max="7171" width="8.5703125" style="1427" customWidth="1"/>
    <col min="7172" max="7172" width="8.7109375" style="1427" customWidth="1"/>
    <col min="7173" max="7173" width="11.5703125" style="1427" customWidth="1"/>
    <col min="7174" max="7174" width="6.85546875" style="1427" customWidth="1"/>
    <col min="7175" max="7175" width="4.42578125" style="1427" customWidth="1"/>
    <col min="7176" max="7414" width="11.42578125" style="1427" customWidth="1"/>
    <col min="7415" max="7415" width="1" style="1427" customWidth="1"/>
    <col min="7416" max="7416" width="11.85546875" style="1427" customWidth="1"/>
    <col min="7417" max="7417" width="5.140625" style="1427" customWidth="1"/>
    <col min="7418" max="7418" width="7.7109375" style="1427" customWidth="1"/>
    <col min="7419" max="7419" width="11.140625" style="1427" customWidth="1"/>
    <col min="7420" max="7420" width="60.7109375" style="1427" customWidth="1"/>
    <col min="7421" max="7421" width="7.42578125" style="1427"/>
    <col min="7422" max="7422" width="11.85546875" style="1427" customWidth="1"/>
    <col min="7423" max="7423" width="9.42578125" style="1427" customWidth="1"/>
    <col min="7424" max="7424" width="11.85546875" style="1427" customWidth="1"/>
    <col min="7425" max="7425" width="23.140625" style="1427" customWidth="1"/>
    <col min="7426" max="7426" width="56.42578125" style="1427" customWidth="1"/>
    <col min="7427" max="7427" width="8.5703125" style="1427" customWidth="1"/>
    <col min="7428" max="7428" width="8.7109375" style="1427" customWidth="1"/>
    <col min="7429" max="7429" width="11.5703125" style="1427" customWidth="1"/>
    <col min="7430" max="7430" width="6.85546875" style="1427" customWidth="1"/>
    <col min="7431" max="7431" width="4.42578125" style="1427" customWidth="1"/>
    <col min="7432" max="7670" width="11.42578125" style="1427" customWidth="1"/>
    <col min="7671" max="7671" width="1" style="1427" customWidth="1"/>
    <col min="7672" max="7672" width="11.85546875" style="1427" customWidth="1"/>
    <col min="7673" max="7673" width="5.140625" style="1427" customWidth="1"/>
    <col min="7674" max="7674" width="7.7109375" style="1427" customWidth="1"/>
    <col min="7675" max="7675" width="11.140625" style="1427" customWidth="1"/>
    <col min="7676" max="7676" width="60.7109375" style="1427" customWidth="1"/>
    <col min="7677" max="7677" width="7.42578125" style="1427"/>
    <col min="7678" max="7678" width="11.85546875" style="1427" customWidth="1"/>
    <col min="7679" max="7679" width="9.42578125" style="1427" customWidth="1"/>
    <col min="7680" max="7680" width="11.85546875" style="1427" customWidth="1"/>
    <col min="7681" max="7681" width="23.140625" style="1427" customWidth="1"/>
    <col min="7682" max="7682" width="56.42578125" style="1427" customWidth="1"/>
    <col min="7683" max="7683" width="8.5703125" style="1427" customWidth="1"/>
    <col min="7684" max="7684" width="8.7109375" style="1427" customWidth="1"/>
    <col min="7685" max="7685" width="11.5703125" style="1427" customWidth="1"/>
    <col min="7686" max="7686" width="6.85546875" style="1427" customWidth="1"/>
    <col min="7687" max="7687" width="4.42578125" style="1427" customWidth="1"/>
    <col min="7688" max="7926" width="11.42578125" style="1427" customWidth="1"/>
    <col min="7927" max="7927" width="1" style="1427" customWidth="1"/>
    <col min="7928" max="7928" width="11.85546875" style="1427" customWidth="1"/>
    <col min="7929" max="7929" width="5.140625" style="1427" customWidth="1"/>
    <col min="7930" max="7930" width="7.7109375" style="1427" customWidth="1"/>
    <col min="7931" max="7931" width="11.140625" style="1427" customWidth="1"/>
    <col min="7932" max="7932" width="60.7109375" style="1427" customWidth="1"/>
    <col min="7933" max="7933" width="7.42578125" style="1427"/>
    <col min="7934" max="7934" width="11.85546875" style="1427" customWidth="1"/>
    <col min="7935" max="7935" width="9.42578125" style="1427" customWidth="1"/>
    <col min="7936" max="7936" width="11.85546875" style="1427" customWidth="1"/>
    <col min="7937" max="7937" width="23.140625" style="1427" customWidth="1"/>
    <col min="7938" max="7938" width="56.42578125" style="1427" customWidth="1"/>
    <col min="7939" max="7939" width="8.5703125" style="1427" customWidth="1"/>
    <col min="7940" max="7940" width="8.7109375" style="1427" customWidth="1"/>
    <col min="7941" max="7941" width="11.5703125" style="1427" customWidth="1"/>
    <col min="7942" max="7942" width="6.85546875" style="1427" customWidth="1"/>
    <col min="7943" max="7943" width="4.42578125" style="1427" customWidth="1"/>
    <col min="7944" max="8182" width="11.42578125" style="1427" customWidth="1"/>
    <col min="8183" max="8183" width="1" style="1427" customWidth="1"/>
    <col min="8184" max="8184" width="11.85546875" style="1427" customWidth="1"/>
    <col min="8185" max="8185" width="5.140625" style="1427" customWidth="1"/>
    <col min="8186" max="8186" width="7.7109375" style="1427" customWidth="1"/>
    <col min="8187" max="8187" width="11.140625" style="1427" customWidth="1"/>
    <col min="8188" max="8188" width="60.7109375" style="1427" customWidth="1"/>
    <col min="8189" max="8189" width="7.42578125" style="1427"/>
    <col min="8190" max="8190" width="11.85546875" style="1427" customWidth="1"/>
    <col min="8191" max="8191" width="9.42578125" style="1427" customWidth="1"/>
    <col min="8192" max="8192" width="11.85546875" style="1427" customWidth="1"/>
    <col min="8193" max="8193" width="23.140625" style="1427" customWidth="1"/>
    <col min="8194" max="8194" width="56.42578125" style="1427" customWidth="1"/>
    <col min="8195" max="8195" width="8.5703125" style="1427" customWidth="1"/>
    <col min="8196" max="8196" width="8.7109375" style="1427" customWidth="1"/>
    <col min="8197" max="8197" width="11.5703125" style="1427" customWidth="1"/>
    <col min="8198" max="8198" width="6.85546875" style="1427" customWidth="1"/>
    <col min="8199" max="8199" width="4.42578125" style="1427" customWidth="1"/>
    <col min="8200" max="8438" width="11.42578125" style="1427" customWidth="1"/>
    <col min="8439" max="8439" width="1" style="1427" customWidth="1"/>
    <col min="8440" max="8440" width="11.85546875" style="1427" customWidth="1"/>
    <col min="8441" max="8441" width="5.140625" style="1427" customWidth="1"/>
    <col min="8442" max="8442" width="7.7109375" style="1427" customWidth="1"/>
    <col min="8443" max="8443" width="11.140625" style="1427" customWidth="1"/>
    <col min="8444" max="8444" width="60.7109375" style="1427" customWidth="1"/>
    <col min="8445" max="8445" width="7.42578125" style="1427"/>
    <col min="8446" max="8446" width="11.85546875" style="1427" customWidth="1"/>
    <col min="8447" max="8447" width="9.42578125" style="1427" customWidth="1"/>
    <col min="8448" max="8448" width="11.85546875" style="1427" customWidth="1"/>
    <col min="8449" max="8449" width="23.140625" style="1427" customWidth="1"/>
    <col min="8450" max="8450" width="56.42578125" style="1427" customWidth="1"/>
    <col min="8451" max="8451" width="8.5703125" style="1427" customWidth="1"/>
    <col min="8452" max="8452" width="8.7109375" style="1427" customWidth="1"/>
    <col min="8453" max="8453" width="11.5703125" style="1427" customWidth="1"/>
    <col min="8454" max="8454" width="6.85546875" style="1427" customWidth="1"/>
    <col min="8455" max="8455" width="4.42578125" style="1427" customWidth="1"/>
    <col min="8456" max="8694" width="11.42578125" style="1427" customWidth="1"/>
    <col min="8695" max="8695" width="1" style="1427" customWidth="1"/>
    <col min="8696" max="8696" width="11.85546875" style="1427" customWidth="1"/>
    <col min="8697" max="8697" width="5.140625" style="1427" customWidth="1"/>
    <col min="8698" max="8698" width="7.7109375" style="1427" customWidth="1"/>
    <col min="8699" max="8699" width="11.140625" style="1427" customWidth="1"/>
    <col min="8700" max="8700" width="60.7109375" style="1427" customWidth="1"/>
    <col min="8701" max="8701" width="7.42578125" style="1427"/>
    <col min="8702" max="8702" width="11.85546875" style="1427" customWidth="1"/>
    <col min="8703" max="8703" width="9.42578125" style="1427" customWidth="1"/>
    <col min="8704" max="8704" width="11.85546875" style="1427" customWidth="1"/>
    <col min="8705" max="8705" width="23.140625" style="1427" customWidth="1"/>
    <col min="8706" max="8706" width="56.42578125" style="1427" customWidth="1"/>
    <col min="8707" max="8707" width="8.5703125" style="1427" customWidth="1"/>
    <col min="8708" max="8708" width="8.7109375" style="1427" customWidth="1"/>
    <col min="8709" max="8709" width="11.5703125" style="1427" customWidth="1"/>
    <col min="8710" max="8710" width="6.85546875" style="1427" customWidth="1"/>
    <col min="8711" max="8711" width="4.42578125" style="1427" customWidth="1"/>
    <col min="8712" max="8950" width="11.42578125" style="1427" customWidth="1"/>
    <col min="8951" max="8951" width="1" style="1427" customWidth="1"/>
    <col min="8952" max="8952" width="11.85546875" style="1427" customWidth="1"/>
    <col min="8953" max="8953" width="5.140625" style="1427" customWidth="1"/>
    <col min="8954" max="8954" width="7.7109375" style="1427" customWidth="1"/>
    <col min="8955" max="8955" width="11.140625" style="1427" customWidth="1"/>
    <col min="8956" max="8956" width="60.7109375" style="1427" customWidth="1"/>
    <col min="8957" max="8957" width="7.42578125" style="1427"/>
    <col min="8958" max="8958" width="11.85546875" style="1427" customWidth="1"/>
    <col min="8959" max="8959" width="9.42578125" style="1427" customWidth="1"/>
    <col min="8960" max="8960" width="11.85546875" style="1427" customWidth="1"/>
    <col min="8961" max="8961" width="23.140625" style="1427" customWidth="1"/>
    <col min="8962" max="8962" width="56.42578125" style="1427" customWidth="1"/>
    <col min="8963" max="8963" width="8.5703125" style="1427" customWidth="1"/>
    <col min="8964" max="8964" width="8.7109375" style="1427" customWidth="1"/>
    <col min="8965" max="8965" width="11.5703125" style="1427" customWidth="1"/>
    <col min="8966" max="8966" width="6.85546875" style="1427" customWidth="1"/>
    <col min="8967" max="8967" width="4.42578125" style="1427" customWidth="1"/>
    <col min="8968" max="9206" width="11.42578125" style="1427" customWidth="1"/>
    <col min="9207" max="9207" width="1" style="1427" customWidth="1"/>
    <col min="9208" max="9208" width="11.85546875" style="1427" customWidth="1"/>
    <col min="9209" max="9209" width="5.140625" style="1427" customWidth="1"/>
    <col min="9210" max="9210" width="7.7109375" style="1427" customWidth="1"/>
    <col min="9211" max="9211" width="11.140625" style="1427" customWidth="1"/>
    <col min="9212" max="9212" width="60.7109375" style="1427" customWidth="1"/>
    <col min="9213" max="9213" width="7.42578125" style="1427"/>
    <col min="9214" max="9214" width="11.85546875" style="1427" customWidth="1"/>
    <col min="9215" max="9215" width="9.42578125" style="1427" customWidth="1"/>
    <col min="9216" max="9216" width="11.85546875" style="1427" customWidth="1"/>
    <col min="9217" max="9217" width="23.140625" style="1427" customWidth="1"/>
    <col min="9218" max="9218" width="56.42578125" style="1427" customWidth="1"/>
    <col min="9219" max="9219" width="8.5703125" style="1427" customWidth="1"/>
    <col min="9220" max="9220" width="8.7109375" style="1427" customWidth="1"/>
    <col min="9221" max="9221" width="11.5703125" style="1427" customWidth="1"/>
    <col min="9222" max="9222" width="6.85546875" style="1427" customWidth="1"/>
    <col min="9223" max="9223" width="4.42578125" style="1427" customWidth="1"/>
    <col min="9224" max="9462" width="11.42578125" style="1427" customWidth="1"/>
    <col min="9463" max="9463" width="1" style="1427" customWidth="1"/>
    <col min="9464" max="9464" width="11.85546875" style="1427" customWidth="1"/>
    <col min="9465" max="9465" width="5.140625" style="1427" customWidth="1"/>
    <col min="9466" max="9466" width="7.7109375" style="1427" customWidth="1"/>
    <col min="9467" max="9467" width="11.140625" style="1427" customWidth="1"/>
    <col min="9468" max="9468" width="60.7109375" style="1427" customWidth="1"/>
    <col min="9469" max="9469" width="7.42578125" style="1427"/>
    <col min="9470" max="9470" width="11.85546875" style="1427" customWidth="1"/>
    <col min="9471" max="9471" width="9.42578125" style="1427" customWidth="1"/>
    <col min="9472" max="9472" width="11.85546875" style="1427" customWidth="1"/>
    <col min="9473" max="9473" width="23.140625" style="1427" customWidth="1"/>
    <col min="9474" max="9474" width="56.42578125" style="1427" customWidth="1"/>
    <col min="9475" max="9475" width="8.5703125" style="1427" customWidth="1"/>
    <col min="9476" max="9476" width="8.7109375" style="1427" customWidth="1"/>
    <col min="9477" max="9477" width="11.5703125" style="1427" customWidth="1"/>
    <col min="9478" max="9478" width="6.85546875" style="1427" customWidth="1"/>
    <col min="9479" max="9479" width="4.42578125" style="1427" customWidth="1"/>
    <col min="9480" max="9718" width="11.42578125" style="1427" customWidth="1"/>
    <col min="9719" max="9719" width="1" style="1427" customWidth="1"/>
    <col min="9720" max="9720" width="11.85546875" style="1427" customWidth="1"/>
    <col min="9721" max="9721" width="5.140625" style="1427" customWidth="1"/>
    <col min="9722" max="9722" width="7.7109375" style="1427" customWidth="1"/>
    <col min="9723" max="9723" width="11.140625" style="1427" customWidth="1"/>
    <col min="9724" max="9724" width="60.7109375" style="1427" customWidth="1"/>
    <col min="9725" max="9725" width="7.42578125" style="1427"/>
    <col min="9726" max="9726" width="11.85546875" style="1427" customWidth="1"/>
    <col min="9727" max="9727" width="9.42578125" style="1427" customWidth="1"/>
    <col min="9728" max="9728" width="11.85546875" style="1427" customWidth="1"/>
    <col min="9729" max="9729" width="23.140625" style="1427" customWidth="1"/>
    <col min="9730" max="9730" width="56.42578125" style="1427" customWidth="1"/>
    <col min="9731" max="9731" width="8.5703125" style="1427" customWidth="1"/>
    <col min="9732" max="9732" width="8.7109375" style="1427" customWidth="1"/>
    <col min="9733" max="9733" width="11.5703125" style="1427" customWidth="1"/>
    <col min="9734" max="9734" width="6.85546875" style="1427" customWidth="1"/>
    <col min="9735" max="9735" width="4.42578125" style="1427" customWidth="1"/>
    <col min="9736" max="9974" width="11.42578125" style="1427" customWidth="1"/>
    <col min="9975" max="9975" width="1" style="1427" customWidth="1"/>
    <col min="9976" max="9976" width="11.85546875" style="1427" customWidth="1"/>
    <col min="9977" max="9977" width="5.140625" style="1427" customWidth="1"/>
    <col min="9978" max="9978" width="7.7109375" style="1427" customWidth="1"/>
    <col min="9979" max="9979" width="11.140625" style="1427" customWidth="1"/>
    <col min="9980" max="9980" width="60.7109375" style="1427" customWidth="1"/>
    <col min="9981" max="9981" width="7.42578125" style="1427"/>
    <col min="9982" max="9982" width="11.85546875" style="1427" customWidth="1"/>
    <col min="9983" max="9983" width="9.42578125" style="1427" customWidth="1"/>
    <col min="9984" max="9984" width="11.85546875" style="1427" customWidth="1"/>
    <col min="9985" max="9985" width="23.140625" style="1427" customWidth="1"/>
    <col min="9986" max="9986" width="56.42578125" style="1427" customWidth="1"/>
    <col min="9987" max="9987" width="8.5703125" style="1427" customWidth="1"/>
    <col min="9988" max="9988" width="8.7109375" style="1427" customWidth="1"/>
    <col min="9989" max="9989" width="11.5703125" style="1427" customWidth="1"/>
    <col min="9990" max="9990" width="6.85546875" style="1427" customWidth="1"/>
    <col min="9991" max="9991" width="4.42578125" style="1427" customWidth="1"/>
    <col min="9992" max="10230" width="11.42578125" style="1427" customWidth="1"/>
    <col min="10231" max="10231" width="1" style="1427" customWidth="1"/>
    <col min="10232" max="10232" width="11.85546875" style="1427" customWidth="1"/>
    <col min="10233" max="10233" width="5.140625" style="1427" customWidth="1"/>
    <col min="10234" max="10234" width="7.7109375" style="1427" customWidth="1"/>
    <col min="10235" max="10235" width="11.140625" style="1427" customWidth="1"/>
    <col min="10236" max="10236" width="60.7109375" style="1427" customWidth="1"/>
    <col min="10237" max="10237" width="7.42578125" style="1427"/>
    <col min="10238" max="10238" width="11.85546875" style="1427" customWidth="1"/>
    <col min="10239" max="10239" width="9.42578125" style="1427" customWidth="1"/>
    <col min="10240" max="10240" width="11.85546875" style="1427" customWidth="1"/>
    <col min="10241" max="10241" width="23.140625" style="1427" customWidth="1"/>
    <col min="10242" max="10242" width="56.42578125" style="1427" customWidth="1"/>
    <col min="10243" max="10243" width="8.5703125" style="1427" customWidth="1"/>
    <col min="10244" max="10244" width="8.7109375" style="1427" customWidth="1"/>
    <col min="10245" max="10245" width="11.5703125" style="1427" customWidth="1"/>
    <col min="10246" max="10246" width="6.85546875" style="1427" customWidth="1"/>
    <col min="10247" max="10247" width="4.42578125" style="1427" customWidth="1"/>
    <col min="10248" max="10486" width="11.42578125" style="1427" customWidth="1"/>
    <col min="10487" max="10487" width="1" style="1427" customWidth="1"/>
    <col min="10488" max="10488" width="11.85546875" style="1427" customWidth="1"/>
    <col min="10489" max="10489" width="5.140625" style="1427" customWidth="1"/>
    <col min="10490" max="10490" width="7.7109375" style="1427" customWidth="1"/>
    <col min="10491" max="10491" width="11.140625" style="1427" customWidth="1"/>
    <col min="10492" max="10492" width="60.7109375" style="1427" customWidth="1"/>
    <col min="10493" max="10493" width="7.42578125" style="1427"/>
    <col min="10494" max="10494" width="11.85546875" style="1427" customWidth="1"/>
    <col min="10495" max="10495" width="9.42578125" style="1427" customWidth="1"/>
    <col min="10496" max="10496" width="11.85546875" style="1427" customWidth="1"/>
    <col min="10497" max="10497" width="23.140625" style="1427" customWidth="1"/>
    <col min="10498" max="10498" width="56.42578125" style="1427" customWidth="1"/>
    <col min="10499" max="10499" width="8.5703125" style="1427" customWidth="1"/>
    <col min="10500" max="10500" width="8.7109375" style="1427" customWidth="1"/>
    <col min="10501" max="10501" width="11.5703125" style="1427" customWidth="1"/>
    <col min="10502" max="10502" width="6.85546875" style="1427" customWidth="1"/>
    <col min="10503" max="10503" width="4.42578125" style="1427" customWidth="1"/>
    <col min="10504" max="10742" width="11.42578125" style="1427" customWidth="1"/>
    <col min="10743" max="10743" width="1" style="1427" customWidth="1"/>
    <col min="10744" max="10744" width="11.85546875" style="1427" customWidth="1"/>
    <col min="10745" max="10745" width="5.140625" style="1427" customWidth="1"/>
    <col min="10746" max="10746" width="7.7109375" style="1427" customWidth="1"/>
    <col min="10747" max="10747" width="11.140625" style="1427" customWidth="1"/>
    <col min="10748" max="10748" width="60.7109375" style="1427" customWidth="1"/>
    <col min="10749" max="10749" width="7.42578125" style="1427"/>
    <col min="10750" max="10750" width="11.85546875" style="1427" customWidth="1"/>
    <col min="10751" max="10751" width="9.42578125" style="1427" customWidth="1"/>
    <col min="10752" max="10752" width="11.85546875" style="1427" customWidth="1"/>
    <col min="10753" max="10753" width="23.140625" style="1427" customWidth="1"/>
    <col min="10754" max="10754" width="56.42578125" style="1427" customWidth="1"/>
    <col min="10755" max="10755" width="8.5703125" style="1427" customWidth="1"/>
    <col min="10756" max="10756" width="8.7109375" style="1427" customWidth="1"/>
    <col min="10757" max="10757" width="11.5703125" style="1427" customWidth="1"/>
    <col min="10758" max="10758" width="6.85546875" style="1427" customWidth="1"/>
    <col min="10759" max="10759" width="4.42578125" style="1427" customWidth="1"/>
    <col min="10760" max="10998" width="11.42578125" style="1427" customWidth="1"/>
    <col min="10999" max="10999" width="1" style="1427" customWidth="1"/>
    <col min="11000" max="11000" width="11.85546875" style="1427" customWidth="1"/>
    <col min="11001" max="11001" width="5.140625" style="1427" customWidth="1"/>
    <col min="11002" max="11002" width="7.7109375" style="1427" customWidth="1"/>
    <col min="11003" max="11003" width="11.140625" style="1427" customWidth="1"/>
    <col min="11004" max="11004" width="60.7109375" style="1427" customWidth="1"/>
    <col min="11005" max="11005" width="7.42578125" style="1427"/>
    <col min="11006" max="11006" width="11.85546875" style="1427" customWidth="1"/>
    <col min="11007" max="11007" width="9.42578125" style="1427" customWidth="1"/>
    <col min="11008" max="11008" width="11.85546875" style="1427" customWidth="1"/>
    <col min="11009" max="11009" width="23.140625" style="1427" customWidth="1"/>
    <col min="11010" max="11010" width="56.42578125" style="1427" customWidth="1"/>
    <col min="11011" max="11011" width="8.5703125" style="1427" customWidth="1"/>
    <col min="11012" max="11012" width="8.7109375" style="1427" customWidth="1"/>
    <col min="11013" max="11013" width="11.5703125" style="1427" customWidth="1"/>
    <col min="11014" max="11014" width="6.85546875" style="1427" customWidth="1"/>
    <col min="11015" max="11015" width="4.42578125" style="1427" customWidth="1"/>
    <col min="11016" max="11254" width="11.42578125" style="1427" customWidth="1"/>
    <col min="11255" max="11255" width="1" style="1427" customWidth="1"/>
    <col min="11256" max="11256" width="11.85546875" style="1427" customWidth="1"/>
    <col min="11257" max="11257" width="5.140625" style="1427" customWidth="1"/>
    <col min="11258" max="11258" width="7.7109375" style="1427" customWidth="1"/>
    <col min="11259" max="11259" width="11.140625" style="1427" customWidth="1"/>
    <col min="11260" max="11260" width="60.7109375" style="1427" customWidth="1"/>
    <col min="11261" max="11261" width="7.42578125" style="1427"/>
    <col min="11262" max="11262" width="11.85546875" style="1427" customWidth="1"/>
    <col min="11263" max="11263" width="9.42578125" style="1427" customWidth="1"/>
    <col min="11264" max="11264" width="11.85546875" style="1427" customWidth="1"/>
    <col min="11265" max="11265" width="23.140625" style="1427" customWidth="1"/>
    <col min="11266" max="11266" width="56.42578125" style="1427" customWidth="1"/>
    <col min="11267" max="11267" width="8.5703125" style="1427" customWidth="1"/>
    <col min="11268" max="11268" width="8.7109375" style="1427" customWidth="1"/>
    <col min="11269" max="11269" width="11.5703125" style="1427" customWidth="1"/>
    <col min="11270" max="11270" width="6.85546875" style="1427" customWidth="1"/>
    <col min="11271" max="11271" width="4.42578125" style="1427" customWidth="1"/>
    <col min="11272" max="11510" width="11.42578125" style="1427" customWidth="1"/>
    <col min="11511" max="11511" width="1" style="1427" customWidth="1"/>
    <col min="11512" max="11512" width="11.85546875" style="1427" customWidth="1"/>
    <col min="11513" max="11513" width="5.140625" style="1427" customWidth="1"/>
    <col min="11514" max="11514" width="7.7109375" style="1427" customWidth="1"/>
    <col min="11515" max="11515" width="11.140625" style="1427" customWidth="1"/>
    <col min="11516" max="11516" width="60.7109375" style="1427" customWidth="1"/>
    <col min="11517" max="11517" width="7.42578125" style="1427"/>
    <col min="11518" max="11518" width="11.85546875" style="1427" customWidth="1"/>
    <col min="11519" max="11519" width="9.42578125" style="1427" customWidth="1"/>
    <col min="11520" max="11520" width="11.85546875" style="1427" customWidth="1"/>
    <col min="11521" max="11521" width="23.140625" style="1427" customWidth="1"/>
    <col min="11522" max="11522" width="56.42578125" style="1427" customWidth="1"/>
    <col min="11523" max="11523" width="8.5703125" style="1427" customWidth="1"/>
    <col min="11524" max="11524" width="8.7109375" style="1427" customWidth="1"/>
    <col min="11525" max="11525" width="11.5703125" style="1427" customWidth="1"/>
    <col min="11526" max="11526" width="6.85546875" style="1427" customWidth="1"/>
    <col min="11527" max="11527" width="4.42578125" style="1427" customWidth="1"/>
    <col min="11528" max="11766" width="11.42578125" style="1427" customWidth="1"/>
    <col min="11767" max="11767" width="1" style="1427" customWidth="1"/>
    <col min="11768" max="11768" width="11.85546875" style="1427" customWidth="1"/>
    <col min="11769" max="11769" width="5.140625" style="1427" customWidth="1"/>
    <col min="11770" max="11770" width="7.7109375" style="1427" customWidth="1"/>
    <col min="11771" max="11771" width="11.140625" style="1427" customWidth="1"/>
    <col min="11772" max="11772" width="60.7109375" style="1427" customWidth="1"/>
    <col min="11773" max="11773" width="7.42578125" style="1427"/>
    <col min="11774" max="11774" width="11.85546875" style="1427" customWidth="1"/>
    <col min="11775" max="11775" width="9.42578125" style="1427" customWidth="1"/>
    <col min="11776" max="11776" width="11.85546875" style="1427" customWidth="1"/>
    <col min="11777" max="11777" width="23.140625" style="1427" customWidth="1"/>
    <col min="11778" max="11778" width="56.42578125" style="1427" customWidth="1"/>
    <col min="11779" max="11779" width="8.5703125" style="1427" customWidth="1"/>
    <col min="11780" max="11780" width="8.7109375" style="1427" customWidth="1"/>
    <col min="11781" max="11781" width="11.5703125" style="1427" customWidth="1"/>
    <col min="11782" max="11782" width="6.85546875" style="1427" customWidth="1"/>
    <col min="11783" max="11783" width="4.42578125" style="1427" customWidth="1"/>
    <col min="11784" max="12022" width="11.42578125" style="1427" customWidth="1"/>
    <col min="12023" max="12023" width="1" style="1427" customWidth="1"/>
    <col min="12024" max="12024" width="11.85546875" style="1427" customWidth="1"/>
    <col min="12025" max="12025" width="5.140625" style="1427" customWidth="1"/>
    <col min="12026" max="12026" width="7.7109375" style="1427" customWidth="1"/>
    <col min="12027" max="12027" width="11.140625" style="1427" customWidth="1"/>
    <col min="12028" max="12028" width="60.7109375" style="1427" customWidth="1"/>
    <col min="12029" max="12029" width="7.42578125" style="1427"/>
    <col min="12030" max="12030" width="11.85546875" style="1427" customWidth="1"/>
    <col min="12031" max="12031" width="9.42578125" style="1427" customWidth="1"/>
    <col min="12032" max="12032" width="11.85546875" style="1427" customWidth="1"/>
    <col min="12033" max="12033" width="23.140625" style="1427" customWidth="1"/>
    <col min="12034" max="12034" width="56.42578125" style="1427" customWidth="1"/>
    <col min="12035" max="12035" width="8.5703125" style="1427" customWidth="1"/>
    <col min="12036" max="12036" width="8.7109375" style="1427" customWidth="1"/>
    <col min="12037" max="12037" width="11.5703125" style="1427" customWidth="1"/>
    <col min="12038" max="12038" width="6.85546875" style="1427" customWidth="1"/>
    <col min="12039" max="12039" width="4.42578125" style="1427" customWidth="1"/>
    <col min="12040" max="12278" width="11.42578125" style="1427" customWidth="1"/>
    <col min="12279" max="12279" width="1" style="1427" customWidth="1"/>
    <col min="12280" max="12280" width="11.85546875" style="1427" customWidth="1"/>
    <col min="12281" max="12281" width="5.140625" style="1427" customWidth="1"/>
    <col min="12282" max="12282" width="7.7109375" style="1427" customWidth="1"/>
    <col min="12283" max="12283" width="11.140625" style="1427" customWidth="1"/>
    <col min="12284" max="12284" width="60.7109375" style="1427" customWidth="1"/>
    <col min="12285" max="12285" width="7.42578125" style="1427"/>
    <col min="12286" max="12286" width="11.85546875" style="1427" customWidth="1"/>
    <col min="12287" max="12287" width="9.42578125" style="1427" customWidth="1"/>
    <col min="12288" max="12288" width="11.85546875" style="1427" customWidth="1"/>
    <col min="12289" max="12289" width="23.140625" style="1427" customWidth="1"/>
    <col min="12290" max="12290" width="56.42578125" style="1427" customWidth="1"/>
    <col min="12291" max="12291" width="8.5703125" style="1427" customWidth="1"/>
    <col min="12292" max="12292" width="8.7109375" style="1427" customWidth="1"/>
    <col min="12293" max="12293" width="11.5703125" style="1427" customWidth="1"/>
    <col min="12294" max="12294" width="6.85546875" style="1427" customWidth="1"/>
    <col min="12295" max="12295" width="4.42578125" style="1427" customWidth="1"/>
    <col min="12296" max="12534" width="11.42578125" style="1427" customWidth="1"/>
    <col min="12535" max="12535" width="1" style="1427" customWidth="1"/>
    <col min="12536" max="12536" width="11.85546875" style="1427" customWidth="1"/>
    <col min="12537" max="12537" width="5.140625" style="1427" customWidth="1"/>
    <col min="12538" max="12538" width="7.7109375" style="1427" customWidth="1"/>
    <col min="12539" max="12539" width="11.140625" style="1427" customWidth="1"/>
    <col min="12540" max="12540" width="60.7109375" style="1427" customWidth="1"/>
    <col min="12541" max="12541" width="7.42578125" style="1427"/>
    <col min="12542" max="12542" width="11.85546875" style="1427" customWidth="1"/>
    <col min="12543" max="12543" width="9.42578125" style="1427" customWidth="1"/>
    <col min="12544" max="12544" width="11.85546875" style="1427" customWidth="1"/>
    <col min="12545" max="12545" width="23.140625" style="1427" customWidth="1"/>
    <col min="12546" max="12546" width="56.42578125" style="1427" customWidth="1"/>
    <col min="12547" max="12547" width="8.5703125" style="1427" customWidth="1"/>
    <col min="12548" max="12548" width="8.7109375" style="1427" customWidth="1"/>
    <col min="12549" max="12549" width="11.5703125" style="1427" customWidth="1"/>
    <col min="12550" max="12550" width="6.85546875" style="1427" customWidth="1"/>
    <col min="12551" max="12551" width="4.42578125" style="1427" customWidth="1"/>
    <col min="12552" max="12790" width="11.42578125" style="1427" customWidth="1"/>
    <col min="12791" max="12791" width="1" style="1427" customWidth="1"/>
    <col min="12792" max="12792" width="11.85546875" style="1427" customWidth="1"/>
    <col min="12793" max="12793" width="5.140625" style="1427" customWidth="1"/>
    <col min="12794" max="12794" width="7.7109375" style="1427" customWidth="1"/>
    <col min="12795" max="12795" width="11.140625" style="1427" customWidth="1"/>
    <col min="12796" max="12796" width="60.7109375" style="1427" customWidth="1"/>
    <col min="12797" max="12797" width="7.42578125" style="1427"/>
    <col min="12798" max="12798" width="11.85546875" style="1427" customWidth="1"/>
    <col min="12799" max="12799" width="9.42578125" style="1427" customWidth="1"/>
    <col min="12800" max="12800" width="11.85546875" style="1427" customWidth="1"/>
    <col min="12801" max="12801" width="23.140625" style="1427" customWidth="1"/>
    <col min="12802" max="12802" width="56.42578125" style="1427" customWidth="1"/>
    <col min="12803" max="12803" width="8.5703125" style="1427" customWidth="1"/>
    <col min="12804" max="12804" width="8.7109375" style="1427" customWidth="1"/>
    <col min="12805" max="12805" width="11.5703125" style="1427" customWidth="1"/>
    <col min="12806" max="12806" width="6.85546875" style="1427" customWidth="1"/>
    <col min="12807" max="12807" width="4.42578125" style="1427" customWidth="1"/>
    <col min="12808" max="13046" width="11.42578125" style="1427" customWidth="1"/>
    <col min="13047" max="13047" width="1" style="1427" customWidth="1"/>
    <col min="13048" max="13048" width="11.85546875" style="1427" customWidth="1"/>
    <col min="13049" max="13049" width="5.140625" style="1427" customWidth="1"/>
    <col min="13050" max="13050" width="7.7109375" style="1427" customWidth="1"/>
    <col min="13051" max="13051" width="11.140625" style="1427" customWidth="1"/>
    <col min="13052" max="13052" width="60.7109375" style="1427" customWidth="1"/>
    <col min="13053" max="13053" width="7.42578125" style="1427"/>
    <col min="13054" max="13054" width="11.85546875" style="1427" customWidth="1"/>
    <col min="13055" max="13055" width="9.42578125" style="1427" customWidth="1"/>
    <col min="13056" max="13056" width="11.85546875" style="1427" customWidth="1"/>
    <col min="13057" max="13057" width="23.140625" style="1427" customWidth="1"/>
    <col min="13058" max="13058" width="56.42578125" style="1427" customWidth="1"/>
    <col min="13059" max="13059" width="8.5703125" style="1427" customWidth="1"/>
    <col min="13060" max="13060" width="8.7109375" style="1427" customWidth="1"/>
    <col min="13061" max="13061" width="11.5703125" style="1427" customWidth="1"/>
    <col min="13062" max="13062" width="6.85546875" style="1427" customWidth="1"/>
    <col min="13063" max="13063" width="4.42578125" style="1427" customWidth="1"/>
    <col min="13064" max="13302" width="11.42578125" style="1427" customWidth="1"/>
    <col min="13303" max="13303" width="1" style="1427" customWidth="1"/>
    <col min="13304" max="13304" width="11.85546875" style="1427" customWidth="1"/>
    <col min="13305" max="13305" width="5.140625" style="1427" customWidth="1"/>
    <col min="13306" max="13306" width="7.7109375" style="1427" customWidth="1"/>
    <col min="13307" max="13307" width="11.140625" style="1427" customWidth="1"/>
    <col min="13308" max="13308" width="60.7109375" style="1427" customWidth="1"/>
    <col min="13309" max="13309" width="7.42578125" style="1427"/>
    <col min="13310" max="13310" width="11.85546875" style="1427" customWidth="1"/>
    <col min="13311" max="13311" width="9.42578125" style="1427" customWidth="1"/>
    <col min="13312" max="13312" width="11.85546875" style="1427" customWidth="1"/>
    <col min="13313" max="13313" width="23.140625" style="1427" customWidth="1"/>
    <col min="13314" max="13314" width="56.42578125" style="1427" customWidth="1"/>
    <col min="13315" max="13315" width="8.5703125" style="1427" customWidth="1"/>
    <col min="13316" max="13316" width="8.7109375" style="1427" customWidth="1"/>
    <col min="13317" max="13317" width="11.5703125" style="1427" customWidth="1"/>
    <col min="13318" max="13318" width="6.85546875" style="1427" customWidth="1"/>
    <col min="13319" max="13319" width="4.42578125" style="1427" customWidth="1"/>
    <col min="13320" max="13558" width="11.42578125" style="1427" customWidth="1"/>
    <col min="13559" max="13559" width="1" style="1427" customWidth="1"/>
    <col min="13560" max="13560" width="11.85546875" style="1427" customWidth="1"/>
    <col min="13561" max="13561" width="5.140625" style="1427" customWidth="1"/>
    <col min="13562" max="13562" width="7.7109375" style="1427" customWidth="1"/>
    <col min="13563" max="13563" width="11.140625" style="1427" customWidth="1"/>
    <col min="13564" max="13564" width="60.7109375" style="1427" customWidth="1"/>
    <col min="13565" max="13565" width="7.42578125" style="1427"/>
    <col min="13566" max="13566" width="11.85546875" style="1427" customWidth="1"/>
    <col min="13567" max="13567" width="9.42578125" style="1427" customWidth="1"/>
    <col min="13568" max="13568" width="11.85546875" style="1427" customWidth="1"/>
    <col min="13569" max="13569" width="23.140625" style="1427" customWidth="1"/>
    <col min="13570" max="13570" width="56.42578125" style="1427" customWidth="1"/>
    <col min="13571" max="13571" width="8.5703125" style="1427" customWidth="1"/>
    <col min="13572" max="13572" width="8.7109375" style="1427" customWidth="1"/>
    <col min="13573" max="13573" width="11.5703125" style="1427" customWidth="1"/>
    <col min="13574" max="13574" width="6.85546875" style="1427" customWidth="1"/>
    <col min="13575" max="13575" width="4.42578125" style="1427" customWidth="1"/>
    <col min="13576" max="13814" width="11.42578125" style="1427" customWidth="1"/>
    <col min="13815" max="13815" width="1" style="1427" customWidth="1"/>
    <col min="13816" max="13816" width="11.85546875" style="1427" customWidth="1"/>
    <col min="13817" max="13817" width="5.140625" style="1427" customWidth="1"/>
    <col min="13818" max="13818" width="7.7109375" style="1427" customWidth="1"/>
    <col min="13819" max="13819" width="11.140625" style="1427" customWidth="1"/>
    <col min="13820" max="13820" width="60.7109375" style="1427" customWidth="1"/>
    <col min="13821" max="13821" width="7.42578125" style="1427"/>
    <col min="13822" max="13822" width="11.85546875" style="1427" customWidth="1"/>
    <col min="13823" max="13823" width="9.42578125" style="1427" customWidth="1"/>
    <col min="13824" max="13824" width="11.85546875" style="1427" customWidth="1"/>
    <col min="13825" max="13825" width="23.140625" style="1427" customWidth="1"/>
    <col min="13826" max="13826" width="56.42578125" style="1427" customWidth="1"/>
    <col min="13827" max="13827" width="8.5703125" style="1427" customWidth="1"/>
    <col min="13828" max="13828" width="8.7109375" style="1427" customWidth="1"/>
    <col min="13829" max="13829" width="11.5703125" style="1427" customWidth="1"/>
    <col min="13830" max="13830" width="6.85546875" style="1427" customWidth="1"/>
    <col min="13831" max="13831" width="4.42578125" style="1427" customWidth="1"/>
    <col min="13832" max="14070" width="11.42578125" style="1427" customWidth="1"/>
    <col min="14071" max="14071" width="1" style="1427" customWidth="1"/>
    <col min="14072" max="14072" width="11.85546875" style="1427" customWidth="1"/>
    <col min="14073" max="14073" width="5.140625" style="1427" customWidth="1"/>
    <col min="14074" max="14074" width="7.7109375" style="1427" customWidth="1"/>
    <col min="14075" max="14075" width="11.140625" style="1427" customWidth="1"/>
    <col min="14076" max="14076" width="60.7109375" style="1427" customWidth="1"/>
    <col min="14077" max="14077" width="7.42578125" style="1427"/>
    <col min="14078" max="14078" width="11.85546875" style="1427" customWidth="1"/>
    <col min="14079" max="14079" width="9.42578125" style="1427" customWidth="1"/>
    <col min="14080" max="14080" width="11.85546875" style="1427" customWidth="1"/>
    <col min="14081" max="14081" width="23.140625" style="1427" customWidth="1"/>
    <col min="14082" max="14082" width="56.42578125" style="1427" customWidth="1"/>
    <col min="14083" max="14083" width="8.5703125" style="1427" customWidth="1"/>
    <col min="14084" max="14084" width="8.7109375" style="1427" customWidth="1"/>
    <col min="14085" max="14085" width="11.5703125" style="1427" customWidth="1"/>
    <col min="14086" max="14086" width="6.85546875" style="1427" customWidth="1"/>
    <col min="14087" max="14087" width="4.42578125" style="1427" customWidth="1"/>
    <col min="14088" max="14326" width="11.42578125" style="1427" customWidth="1"/>
    <col min="14327" max="14327" width="1" style="1427" customWidth="1"/>
    <col min="14328" max="14328" width="11.85546875" style="1427" customWidth="1"/>
    <col min="14329" max="14329" width="5.140625" style="1427" customWidth="1"/>
    <col min="14330" max="14330" width="7.7109375" style="1427" customWidth="1"/>
    <col min="14331" max="14331" width="11.140625" style="1427" customWidth="1"/>
    <col min="14332" max="14332" width="60.7109375" style="1427" customWidth="1"/>
    <col min="14333" max="14333" width="7.42578125" style="1427"/>
    <col min="14334" max="14334" width="11.85546875" style="1427" customWidth="1"/>
    <col min="14335" max="14335" width="9.42578125" style="1427" customWidth="1"/>
    <col min="14336" max="14336" width="11.85546875" style="1427" customWidth="1"/>
    <col min="14337" max="14337" width="23.140625" style="1427" customWidth="1"/>
    <col min="14338" max="14338" width="56.42578125" style="1427" customWidth="1"/>
    <col min="14339" max="14339" width="8.5703125" style="1427" customWidth="1"/>
    <col min="14340" max="14340" width="8.7109375" style="1427" customWidth="1"/>
    <col min="14341" max="14341" width="11.5703125" style="1427" customWidth="1"/>
    <col min="14342" max="14342" width="6.85546875" style="1427" customWidth="1"/>
    <col min="14343" max="14343" width="4.42578125" style="1427" customWidth="1"/>
    <col min="14344" max="14582" width="11.42578125" style="1427" customWidth="1"/>
    <col min="14583" max="14583" width="1" style="1427" customWidth="1"/>
    <col min="14584" max="14584" width="11.85546875" style="1427" customWidth="1"/>
    <col min="14585" max="14585" width="5.140625" style="1427" customWidth="1"/>
    <col min="14586" max="14586" width="7.7109375" style="1427" customWidth="1"/>
    <col min="14587" max="14587" width="11.140625" style="1427" customWidth="1"/>
    <col min="14588" max="14588" width="60.7109375" style="1427" customWidth="1"/>
    <col min="14589" max="14589" width="7.42578125" style="1427"/>
    <col min="14590" max="14590" width="11.85546875" style="1427" customWidth="1"/>
    <col min="14591" max="14591" width="9.42578125" style="1427" customWidth="1"/>
    <col min="14592" max="14592" width="11.85546875" style="1427" customWidth="1"/>
    <col min="14593" max="14593" width="23.140625" style="1427" customWidth="1"/>
    <col min="14594" max="14594" width="56.42578125" style="1427" customWidth="1"/>
    <col min="14595" max="14595" width="8.5703125" style="1427" customWidth="1"/>
    <col min="14596" max="14596" width="8.7109375" style="1427" customWidth="1"/>
    <col min="14597" max="14597" width="11.5703125" style="1427" customWidth="1"/>
    <col min="14598" max="14598" width="6.85546875" style="1427" customWidth="1"/>
    <col min="14599" max="14599" width="4.42578125" style="1427" customWidth="1"/>
    <col min="14600" max="14838" width="11.42578125" style="1427" customWidth="1"/>
    <col min="14839" max="14839" width="1" style="1427" customWidth="1"/>
    <col min="14840" max="14840" width="11.85546875" style="1427" customWidth="1"/>
    <col min="14841" max="14841" width="5.140625" style="1427" customWidth="1"/>
    <col min="14842" max="14842" width="7.7109375" style="1427" customWidth="1"/>
    <col min="14843" max="14843" width="11.140625" style="1427" customWidth="1"/>
    <col min="14844" max="14844" width="60.7109375" style="1427" customWidth="1"/>
    <col min="14845" max="14845" width="7.42578125" style="1427"/>
    <col min="14846" max="14846" width="11.85546875" style="1427" customWidth="1"/>
    <col min="14847" max="14847" width="9.42578125" style="1427" customWidth="1"/>
    <col min="14848" max="14848" width="11.85546875" style="1427" customWidth="1"/>
    <col min="14849" max="14849" width="23.140625" style="1427" customWidth="1"/>
    <col min="14850" max="14850" width="56.42578125" style="1427" customWidth="1"/>
    <col min="14851" max="14851" width="8.5703125" style="1427" customWidth="1"/>
    <col min="14852" max="14852" width="8.7109375" style="1427" customWidth="1"/>
    <col min="14853" max="14853" width="11.5703125" style="1427" customWidth="1"/>
    <col min="14854" max="14854" width="6.85546875" style="1427" customWidth="1"/>
    <col min="14855" max="14855" width="4.42578125" style="1427" customWidth="1"/>
    <col min="14856" max="15094" width="11.42578125" style="1427" customWidth="1"/>
    <col min="15095" max="15095" width="1" style="1427" customWidth="1"/>
    <col min="15096" max="15096" width="11.85546875" style="1427" customWidth="1"/>
    <col min="15097" max="15097" width="5.140625" style="1427" customWidth="1"/>
    <col min="15098" max="15098" width="7.7109375" style="1427" customWidth="1"/>
    <col min="15099" max="15099" width="11.140625" style="1427" customWidth="1"/>
    <col min="15100" max="15100" width="60.7109375" style="1427" customWidth="1"/>
    <col min="15101" max="15101" width="7.42578125" style="1427"/>
    <col min="15102" max="15102" width="11.85546875" style="1427" customWidth="1"/>
    <col min="15103" max="15103" width="9.42578125" style="1427" customWidth="1"/>
    <col min="15104" max="15104" width="11.85546875" style="1427" customWidth="1"/>
    <col min="15105" max="15105" width="23.140625" style="1427" customWidth="1"/>
    <col min="15106" max="15106" width="56.42578125" style="1427" customWidth="1"/>
    <col min="15107" max="15107" width="8.5703125" style="1427" customWidth="1"/>
    <col min="15108" max="15108" width="8.7109375" style="1427" customWidth="1"/>
    <col min="15109" max="15109" width="11.5703125" style="1427" customWidth="1"/>
    <col min="15110" max="15110" width="6.85546875" style="1427" customWidth="1"/>
    <col min="15111" max="15111" width="4.42578125" style="1427" customWidth="1"/>
    <col min="15112" max="15350" width="11.42578125" style="1427" customWidth="1"/>
    <col min="15351" max="15351" width="1" style="1427" customWidth="1"/>
    <col min="15352" max="15352" width="11.85546875" style="1427" customWidth="1"/>
    <col min="15353" max="15353" width="5.140625" style="1427" customWidth="1"/>
    <col min="15354" max="15354" width="7.7109375" style="1427" customWidth="1"/>
    <col min="15355" max="15355" width="11.140625" style="1427" customWidth="1"/>
    <col min="15356" max="15356" width="60.7109375" style="1427" customWidth="1"/>
    <col min="15357" max="15357" width="7.42578125" style="1427"/>
    <col min="15358" max="15358" width="11.85546875" style="1427" customWidth="1"/>
    <col min="15359" max="15359" width="9.42578125" style="1427" customWidth="1"/>
    <col min="15360" max="15360" width="11.85546875" style="1427" customWidth="1"/>
    <col min="15361" max="15361" width="23.140625" style="1427" customWidth="1"/>
    <col min="15362" max="15362" width="56.42578125" style="1427" customWidth="1"/>
    <col min="15363" max="15363" width="8.5703125" style="1427" customWidth="1"/>
    <col min="15364" max="15364" width="8.7109375" style="1427" customWidth="1"/>
    <col min="15365" max="15365" width="11.5703125" style="1427" customWidth="1"/>
    <col min="15366" max="15366" width="6.85546875" style="1427" customWidth="1"/>
    <col min="15367" max="15367" width="4.42578125" style="1427" customWidth="1"/>
    <col min="15368" max="15606" width="11.42578125" style="1427" customWidth="1"/>
    <col min="15607" max="15607" width="1" style="1427" customWidth="1"/>
    <col min="15608" max="15608" width="11.85546875" style="1427" customWidth="1"/>
    <col min="15609" max="15609" width="5.140625" style="1427" customWidth="1"/>
    <col min="15610" max="15610" width="7.7109375" style="1427" customWidth="1"/>
    <col min="15611" max="15611" width="11.140625" style="1427" customWidth="1"/>
    <col min="15612" max="15612" width="60.7109375" style="1427" customWidth="1"/>
    <col min="15613" max="15613" width="7.42578125" style="1427"/>
    <col min="15614" max="15614" width="11.85546875" style="1427" customWidth="1"/>
    <col min="15615" max="15615" width="9.42578125" style="1427" customWidth="1"/>
    <col min="15616" max="15616" width="11.85546875" style="1427" customWidth="1"/>
    <col min="15617" max="15617" width="23.140625" style="1427" customWidth="1"/>
    <col min="15618" max="15618" width="56.42578125" style="1427" customWidth="1"/>
    <col min="15619" max="15619" width="8.5703125" style="1427" customWidth="1"/>
    <col min="15620" max="15620" width="8.7109375" style="1427" customWidth="1"/>
    <col min="15621" max="15621" width="11.5703125" style="1427" customWidth="1"/>
    <col min="15622" max="15622" width="6.85546875" style="1427" customWidth="1"/>
    <col min="15623" max="15623" width="4.42578125" style="1427" customWidth="1"/>
    <col min="15624" max="15862" width="11.42578125" style="1427" customWidth="1"/>
    <col min="15863" max="15863" width="1" style="1427" customWidth="1"/>
    <col min="15864" max="15864" width="11.85546875" style="1427" customWidth="1"/>
    <col min="15865" max="15865" width="5.140625" style="1427" customWidth="1"/>
    <col min="15866" max="15866" width="7.7109375" style="1427" customWidth="1"/>
    <col min="15867" max="15867" width="11.140625" style="1427" customWidth="1"/>
    <col min="15868" max="15868" width="60.7109375" style="1427" customWidth="1"/>
    <col min="15869" max="15869" width="7.42578125" style="1427"/>
    <col min="15870" max="15870" width="11.85546875" style="1427" customWidth="1"/>
    <col min="15871" max="15871" width="9.42578125" style="1427" customWidth="1"/>
    <col min="15872" max="15872" width="11.85546875" style="1427" customWidth="1"/>
    <col min="15873" max="15873" width="23.140625" style="1427" customWidth="1"/>
    <col min="15874" max="15874" width="56.42578125" style="1427" customWidth="1"/>
    <col min="15875" max="15875" width="8.5703125" style="1427" customWidth="1"/>
    <col min="15876" max="15876" width="8.7109375" style="1427" customWidth="1"/>
    <col min="15877" max="15877" width="11.5703125" style="1427" customWidth="1"/>
    <col min="15878" max="15878" width="6.85546875" style="1427" customWidth="1"/>
    <col min="15879" max="15879" width="4.42578125" style="1427" customWidth="1"/>
    <col min="15880" max="16118" width="11.42578125" style="1427" customWidth="1"/>
    <col min="16119" max="16119" width="1" style="1427" customWidth="1"/>
    <col min="16120" max="16120" width="11.85546875" style="1427" customWidth="1"/>
    <col min="16121" max="16121" width="5.140625" style="1427" customWidth="1"/>
    <col min="16122" max="16122" width="7.7109375" style="1427" customWidth="1"/>
    <col min="16123" max="16123" width="11.140625" style="1427" customWidth="1"/>
    <col min="16124" max="16124" width="60.7109375" style="1427" customWidth="1"/>
    <col min="16125" max="16125" width="7.42578125" style="1427"/>
    <col min="16126" max="16126" width="11.85546875" style="1427" customWidth="1"/>
    <col min="16127" max="16127" width="9.42578125" style="1427" customWidth="1"/>
    <col min="16128" max="16128" width="11.85546875" style="1427" customWidth="1"/>
    <col min="16129" max="16129" width="23.140625" style="1427" customWidth="1"/>
    <col min="16130" max="16130" width="56.42578125" style="1427" customWidth="1"/>
    <col min="16131" max="16131" width="8.5703125" style="1427" customWidth="1"/>
    <col min="16132" max="16132" width="8.7109375" style="1427" customWidth="1"/>
    <col min="16133" max="16133" width="11.5703125" style="1427" customWidth="1"/>
    <col min="16134" max="16134" width="6.85546875" style="1427" customWidth="1"/>
    <col min="16135" max="16135" width="4.42578125" style="1427" customWidth="1"/>
    <col min="16136" max="16374" width="11.42578125" style="1427" customWidth="1"/>
    <col min="16375" max="16375" width="1" style="1427" customWidth="1"/>
    <col min="16376" max="16376" width="11.85546875" style="1427" customWidth="1"/>
    <col min="16377" max="16377" width="5.140625" style="1427" customWidth="1"/>
    <col min="16378" max="16378" width="7.7109375" style="1427" customWidth="1"/>
    <col min="16379" max="16379" width="11.140625" style="1427" customWidth="1"/>
    <col min="16380" max="16380" width="60.7109375" style="1427" customWidth="1"/>
    <col min="16381" max="16384" width="7.42578125" style="1427"/>
  </cols>
  <sheetData>
    <row r="1" spans="1:10" ht="6" customHeight="1"/>
    <row r="2" spans="1:10" ht="14.25">
      <c r="A2" s="378" t="s">
        <v>1913</v>
      </c>
    </row>
    <row r="3" spans="1:10" ht="15">
      <c r="A3" s="1954" t="s">
        <v>1850</v>
      </c>
      <c r="B3" s="1954"/>
      <c r="C3" s="1954"/>
      <c r="D3" s="1954"/>
      <c r="E3" s="1954"/>
      <c r="F3" s="1426"/>
    </row>
    <row r="4" spans="1:10" ht="15">
      <c r="A4" s="1958" t="s">
        <v>2381</v>
      </c>
      <c r="B4" s="1958"/>
      <c r="C4" s="1958"/>
      <c r="D4" s="1958"/>
      <c r="E4" s="1958"/>
      <c r="F4" s="1364"/>
      <c r="G4" s="1364"/>
      <c r="H4" s="1364"/>
      <c r="I4" s="1364"/>
      <c r="J4" s="1364"/>
    </row>
    <row r="5" spans="1:10" ht="12">
      <c r="A5" s="1955" t="s">
        <v>1851</v>
      </c>
      <c r="B5" s="1955"/>
      <c r="C5" s="1955"/>
      <c r="D5" s="1955"/>
      <c r="E5" s="1955"/>
      <c r="F5" s="1428"/>
    </row>
    <row r="6" spans="1:10">
      <c r="A6" s="1430"/>
      <c r="B6" s="1431"/>
      <c r="C6" s="1431"/>
      <c r="D6" s="1431"/>
      <c r="E6" s="1429"/>
      <c r="H6" s="1432"/>
    </row>
    <row r="7" spans="1:10">
      <c r="A7" s="1427"/>
      <c r="B7" s="1433" t="s">
        <v>1852</v>
      </c>
      <c r="C7" s="1956">
        <v>16027466</v>
      </c>
      <c r="D7" s="1956"/>
      <c r="E7" s="1956"/>
    </row>
    <row r="8" spans="1:10">
      <c r="A8" s="1427"/>
      <c r="B8" s="1433" t="s">
        <v>1853</v>
      </c>
      <c r="C8" s="1956">
        <v>62981</v>
      </c>
      <c r="D8" s="1956"/>
      <c r="E8" s="1956"/>
    </row>
    <row r="9" spans="1:10">
      <c r="A9" s="1427"/>
      <c r="B9" s="1434" t="s">
        <v>1854</v>
      </c>
      <c r="C9" s="1957">
        <f>+C8/C7*100000</f>
        <v>392.95669072079147</v>
      </c>
      <c r="D9" s="1957"/>
      <c r="E9" s="1957"/>
    </row>
    <row r="10" spans="1:10" s="1435" customFormat="1" ht="30">
      <c r="A10" s="1559" t="s">
        <v>1855</v>
      </c>
      <c r="B10" s="1560" t="s">
        <v>1856</v>
      </c>
      <c r="C10" s="1561" t="s">
        <v>1857</v>
      </c>
      <c r="D10" s="1561" t="s">
        <v>0</v>
      </c>
      <c r="E10" s="1561" t="s">
        <v>1858</v>
      </c>
      <c r="G10" s="1113" t="s">
        <v>675</v>
      </c>
    </row>
    <row r="11" spans="1:10" ht="14.25">
      <c r="A11" s="1562" t="s">
        <v>1859</v>
      </c>
      <c r="B11" s="1418" t="s">
        <v>1860</v>
      </c>
      <c r="C11" s="1563">
        <v>4430</v>
      </c>
      <c r="D11" s="1564">
        <f>+C11/$C$8</f>
        <v>7.033867356821899E-2</v>
      </c>
      <c r="E11" s="1565">
        <f>C11/$C$7*100000</f>
        <v>27.640052395057335</v>
      </c>
      <c r="F11" s="1436"/>
      <c r="G11" s="1437"/>
    </row>
    <row r="12" spans="1:10" ht="14.25">
      <c r="A12" s="1562" t="s">
        <v>1861</v>
      </c>
      <c r="B12" s="1418" t="s">
        <v>1862</v>
      </c>
      <c r="C12" s="1563">
        <v>4401</v>
      </c>
      <c r="D12" s="1564">
        <f t="shared" ref="D12:D37" si="0">+C12/$C$8</f>
        <v>6.9878217240120041E-2</v>
      </c>
      <c r="E12" s="1565">
        <f t="shared" ref="E12:E37" si="1">C12/$C$7*100000</f>
        <v>27.459113000146122</v>
      </c>
      <c r="F12" s="1436"/>
      <c r="G12" s="1437"/>
    </row>
    <row r="13" spans="1:10" ht="14.25">
      <c r="A13" s="1562" t="s">
        <v>1863</v>
      </c>
      <c r="B13" s="1418" t="s">
        <v>1864</v>
      </c>
      <c r="C13" s="1563">
        <v>3777</v>
      </c>
      <c r="D13" s="1564">
        <f>+C13/$C$8</f>
        <v>5.9970467283783996E-2</v>
      </c>
      <c r="E13" s="1565">
        <f>C13/$C$7*100000</f>
        <v>23.565796364815249</v>
      </c>
      <c r="F13" s="1436"/>
      <c r="G13" s="1437"/>
    </row>
    <row r="14" spans="1:10" ht="14.25">
      <c r="A14" s="1562" t="s">
        <v>1865</v>
      </c>
      <c r="B14" s="1418" t="s">
        <v>1866</v>
      </c>
      <c r="C14" s="1563">
        <v>3572</v>
      </c>
      <c r="D14" s="1564">
        <f t="shared" si="0"/>
        <v>5.6715517378256933E-2</v>
      </c>
      <c r="E14" s="1565">
        <f t="shared" si="1"/>
        <v>22.28674202147738</v>
      </c>
      <c r="F14" s="1436"/>
      <c r="G14" s="1437"/>
    </row>
    <row r="15" spans="1:10" ht="14.25">
      <c r="A15" s="1562" t="s">
        <v>1867</v>
      </c>
      <c r="B15" s="1418" t="s">
        <v>1868</v>
      </c>
      <c r="C15" s="1563">
        <v>3418</v>
      </c>
      <c r="D15" s="1564">
        <f t="shared" si="0"/>
        <v>5.4270335498007333E-2</v>
      </c>
      <c r="E15" s="1565">
        <f t="shared" si="1"/>
        <v>21.325891441604057</v>
      </c>
      <c r="F15" s="1436"/>
      <c r="G15" s="1437"/>
    </row>
    <row r="16" spans="1:10" ht="14.25">
      <c r="A16" s="1562" t="s">
        <v>1869</v>
      </c>
      <c r="B16" s="1418" t="s">
        <v>1870</v>
      </c>
      <c r="C16" s="1563">
        <v>3059</v>
      </c>
      <c r="D16" s="1564">
        <f t="shared" si="0"/>
        <v>4.857020371223067E-2</v>
      </c>
      <c r="E16" s="1565">
        <f t="shared" si="1"/>
        <v>19.085986518392865</v>
      </c>
      <c r="F16" s="1436"/>
      <c r="G16" s="1437"/>
    </row>
    <row r="17" spans="1:7" ht="14.25">
      <c r="A17" s="1562" t="s">
        <v>1871</v>
      </c>
      <c r="B17" s="1418" t="s">
        <v>1872</v>
      </c>
      <c r="C17" s="1563">
        <v>2038</v>
      </c>
      <c r="D17" s="1564">
        <f>+C17/$C$8</f>
        <v>3.2358965402264177E-2</v>
      </c>
      <c r="E17" s="1565">
        <f>C17/$C$7*100000</f>
        <v>12.715671959622314</v>
      </c>
      <c r="F17" s="1436"/>
      <c r="G17" s="1437"/>
    </row>
    <row r="18" spans="1:7" ht="14.25">
      <c r="A18" s="1562" t="s">
        <v>1873</v>
      </c>
      <c r="B18" s="1418" t="s">
        <v>1874</v>
      </c>
      <c r="C18" s="1563">
        <v>1712</v>
      </c>
      <c r="D18" s="1564">
        <f t="shared" si="0"/>
        <v>2.7182801162255282E-2</v>
      </c>
      <c r="E18" s="1565">
        <f t="shared" si="1"/>
        <v>10.681663589241118</v>
      </c>
      <c r="F18" s="1436"/>
      <c r="G18" s="1437"/>
    </row>
    <row r="19" spans="1:7" ht="14.25">
      <c r="A19" s="1562" t="s">
        <v>1875</v>
      </c>
      <c r="B19" s="1418" t="s">
        <v>1876</v>
      </c>
      <c r="C19" s="1563">
        <v>1656</v>
      </c>
      <c r="D19" s="1564">
        <f t="shared" si="0"/>
        <v>2.6293644114891792E-2</v>
      </c>
      <c r="E19" s="1565">
        <f t="shared" si="1"/>
        <v>10.332263378378093</v>
      </c>
      <c r="F19" s="1436"/>
      <c r="G19" s="1437"/>
    </row>
    <row r="20" spans="1:7" ht="14.25">
      <c r="A20" s="1566" t="s">
        <v>1877</v>
      </c>
      <c r="B20" s="1567" t="s">
        <v>1878</v>
      </c>
      <c r="C20" s="1563">
        <v>1585</v>
      </c>
      <c r="D20" s="1564">
        <f t="shared" si="0"/>
        <v>2.5166320001270226E-2</v>
      </c>
      <c r="E20" s="1565">
        <f t="shared" si="1"/>
        <v>9.8892738253196111</v>
      </c>
      <c r="F20" s="1436"/>
      <c r="G20" s="1437"/>
    </row>
    <row r="21" spans="1:7" ht="14.25">
      <c r="A21" s="1562" t="s">
        <v>1879</v>
      </c>
      <c r="B21" s="1418" t="s">
        <v>1880</v>
      </c>
      <c r="C21" s="1563">
        <v>1330</v>
      </c>
      <c r="D21" s="1564">
        <f t="shared" si="0"/>
        <v>2.11174798748829E-2</v>
      </c>
      <c r="E21" s="1565">
        <f t="shared" si="1"/>
        <v>8.2982550079968966</v>
      </c>
      <c r="F21" s="1436"/>
      <c r="G21" s="1437"/>
    </row>
    <row r="22" spans="1:7" ht="14.25">
      <c r="A22" s="1562" t="s">
        <v>1881</v>
      </c>
      <c r="B22" s="1418" t="s">
        <v>1882</v>
      </c>
      <c r="C22" s="1563">
        <v>1316</v>
      </c>
      <c r="D22" s="1564">
        <f t="shared" si="0"/>
        <v>2.0895190613042028E-2</v>
      </c>
      <c r="E22" s="1565">
        <f t="shared" si="1"/>
        <v>8.2109049552811406</v>
      </c>
      <c r="F22" s="1436"/>
      <c r="G22" s="1437"/>
    </row>
    <row r="23" spans="1:7" ht="14.25">
      <c r="A23" s="1562" t="s">
        <v>1883</v>
      </c>
      <c r="B23" s="1418" t="s">
        <v>1884</v>
      </c>
      <c r="C23" s="1563">
        <v>1311</v>
      </c>
      <c r="D23" s="1564">
        <f t="shared" si="0"/>
        <v>2.0815801590956001E-2</v>
      </c>
      <c r="E23" s="1565">
        <f t="shared" si="1"/>
        <v>8.1797085078826548</v>
      </c>
      <c r="F23" s="1436"/>
      <c r="G23" s="1437"/>
    </row>
    <row r="24" spans="1:7" ht="14.25">
      <c r="A24" s="1562" t="s">
        <v>1885</v>
      </c>
      <c r="B24" s="1418" t="s">
        <v>1886</v>
      </c>
      <c r="C24" s="1563">
        <v>1079</v>
      </c>
      <c r="D24" s="1564">
        <f t="shared" si="0"/>
        <v>1.7132150966164397E-2</v>
      </c>
      <c r="E24" s="1565">
        <f t="shared" si="1"/>
        <v>6.732193348592971</v>
      </c>
      <c r="F24" s="1436"/>
      <c r="G24" s="1437"/>
    </row>
    <row r="25" spans="1:7" s="1439" customFormat="1" ht="14.25">
      <c r="A25" s="1562" t="s">
        <v>1887</v>
      </c>
      <c r="B25" s="1418" t="s">
        <v>1888</v>
      </c>
      <c r="C25" s="1563">
        <v>1045</v>
      </c>
      <c r="D25" s="1564">
        <f t="shared" si="0"/>
        <v>1.6592305615979422E-2</v>
      </c>
      <c r="E25" s="1565">
        <f t="shared" si="1"/>
        <v>6.5200575062832762</v>
      </c>
      <c r="F25" s="1436"/>
      <c r="G25" s="1438"/>
    </row>
    <row r="26" spans="1:7" ht="14.25">
      <c r="A26" s="1562" t="s">
        <v>1889</v>
      </c>
      <c r="B26" s="1418" t="s">
        <v>1890</v>
      </c>
      <c r="C26" s="1563">
        <v>850</v>
      </c>
      <c r="D26" s="1564">
        <f t="shared" si="0"/>
        <v>1.349613375462441E-2</v>
      </c>
      <c r="E26" s="1565">
        <f t="shared" si="1"/>
        <v>5.3033960577423782</v>
      </c>
      <c r="F26" s="1436"/>
      <c r="G26" s="1437"/>
    </row>
    <row r="27" spans="1:7" ht="14.25">
      <c r="A27" s="1562" t="s">
        <v>1891</v>
      </c>
      <c r="B27" s="1418" t="s">
        <v>1892</v>
      </c>
      <c r="C27" s="1563">
        <v>833</v>
      </c>
      <c r="D27" s="1564">
        <f t="shared" si="0"/>
        <v>1.3226211079531923E-2</v>
      </c>
      <c r="E27" s="1565">
        <f t="shared" si="1"/>
        <v>5.1973281365875303</v>
      </c>
      <c r="F27" s="1436"/>
      <c r="G27" s="1437"/>
    </row>
    <row r="28" spans="1:7" ht="14.25">
      <c r="A28" s="1562" t="s">
        <v>1893</v>
      </c>
      <c r="B28" s="1418" t="s">
        <v>1894</v>
      </c>
      <c r="C28" s="1563">
        <v>828</v>
      </c>
      <c r="D28" s="1564">
        <f t="shared" si="0"/>
        <v>1.3146822057445896E-2</v>
      </c>
      <c r="E28" s="1565">
        <f t="shared" si="1"/>
        <v>5.1661316891890463</v>
      </c>
      <c r="F28" s="1436"/>
      <c r="G28" s="1437"/>
    </row>
    <row r="29" spans="1:7" ht="14.25">
      <c r="A29" s="1562" t="s">
        <v>1895</v>
      </c>
      <c r="B29" s="1418" t="s">
        <v>1896</v>
      </c>
      <c r="C29" s="1563">
        <v>734</v>
      </c>
      <c r="D29" s="1564">
        <f t="shared" si="0"/>
        <v>1.1654308442228608E-2</v>
      </c>
      <c r="E29" s="1565">
        <f t="shared" si="1"/>
        <v>4.5796384780975359</v>
      </c>
      <c r="F29" s="1436"/>
      <c r="G29" s="1437"/>
    </row>
    <row r="30" spans="1:7" ht="14.25">
      <c r="A30" s="1562" t="s">
        <v>1897</v>
      </c>
      <c r="B30" s="1418" t="s">
        <v>1898</v>
      </c>
      <c r="C30" s="1563">
        <v>720</v>
      </c>
      <c r="D30" s="1564">
        <f t="shared" si="0"/>
        <v>1.1432019180387736E-2</v>
      </c>
      <c r="E30" s="1565">
        <f t="shared" si="1"/>
        <v>4.492288425381779</v>
      </c>
      <c r="F30" s="1436"/>
      <c r="G30" s="1437"/>
    </row>
    <row r="31" spans="1:7" ht="14.25">
      <c r="A31" s="1562" t="s">
        <v>1899</v>
      </c>
      <c r="B31" s="1418" t="s">
        <v>1900</v>
      </c>
      <c r="C31" s="1563">
        <v>717</v>
      </c>
      <c r="D31" s="1564">
        <f t="shared" si="0"/>
        <v>1.1384385767136121E-2</v>
      </c>
      <c r="E31" s="1565">
        <f t="shared" si="1"/>
        <v>4.473570556942688</v>
      </c>
      <c r="F31" s="1436"/>
      <c r="G31" s="1437"/>
    </row>
    <row r="32" spans="1:7" ht="14.25">
      <c r="A32" s="1562" t="s">
        <v>1901</v>
      </c>
      <c r="B32" s="1418" t="s">
        <v>1902</v>
      </c>
      <c r="C32" s="1563">
        <v>708</v>
      </c>
      <c r="D32" s="1564">
        <f t="shared" si="0"/>
        <v>1.1241485527381273E-2</v>
      </c>
      <c r="E32" s="1565">
        <f t="shared" si="1"/>
        <v>4.417416951625416</v>
      </c>
      <c r="F32" s="1436"/>
      <c r="G32" s="1437"/>
    </row>
    <row r="33" spans="1:7" ht="14.25">
      <c r="A33" s="1562" t="s">
        <v>1903</v>
      </c>
      <c r="B33" s="1418" t="s">
        <v>1904</v>
      </c>
      <c r="C33" s="1563">
        <v>678</v>
      </c>
      <c r="D33" s="1564">
        <f t="shared" si="0"/>
        <v>1.0765151394865119E-2</v>
      </c>
      <c r="E33" s="1565">
        <f t="shared" si="1"/>
        <v>4.2302382672345091</v>
      </c>
      <c r="F33" s="1436"/>
      <c r="G33" s="1437"/>
    </row>
    <row r="34" spans="1:7" ht="14.25">
      <c r="A34" s="1562" t="s">
        <v>1905</v>
      </c>
      <c r="B34" s="1418" t="s">
        <v>1906</v>
      </c>
      <c r="C34" s="1563">
        <v>677</v>
      </c>
      <c r="D34" s="1564">
        <f t="shared" si="0"/>
        <v>1.0749273590447913E-2</v>
      </c>
      <c r="E34" s="1565">
        <f t="shared" si="1"/>
        <v>4.2239989777548113</v>
      </c>
      <c r="F34" s="1436"/>
      <c r="G34" s="1437"/>
    </row>
    <row r="35" spans="1:7" ht="14.25">
      <c r="A35" s="1562" t="s">
        <v>1907</v>
      </c>
      <c r="B35" s="1418" t="s">
        <v>1908</v>
      </c>
      <c r="C35" s="1563">
        <v>650</v>
      </c>
      <c r="D35" s="1564">
        <f t="shared" si="0"/>
        <v>1.0320572871183372E-2</v>
      </c>
      <c r="E35" s="1565">
        <f t="shared" si="1"/>
        <v>4.0555381618029953</v>
      </c>
      <c r="F35" s="1436"/>
      <c r="G35" s="1437"/>
    </row>
    <row r="36" spans="1:7" ht="14.25">
      <c r="A36" s="1534"/>
      <c r="B36" s="1533" t="s">
        <v>1909</v>
      </c>
      <c r="C36" s="1563">
        <v>14159</v>
      </c>
      <c r="D36" s="1564">
        <f t="shared" si="0"/>
        <v>0.22481383274320826</v>
      </c>
      <c r="E36" s="1568">
        <f t="shared" si="1"/>
        <v>88.342099743028626</v>
      </c>
      <c r="F36" s="1436"/>
    </row>
    <row r="37" spans="1:7" s="1439" customFormat="1" ht="14.25">
      <c r="A37" s="1534" t="s">
        <v>1910</v>
      </c>
      <c r="B37" s="1533" t="s">
        <v>1911</v>
      </c>
      <c r="C37" s="1569">
        <v>5698</v>
      </c>
      <c r="D37" s="1564">
        <f t="shared" si="0"/>
        <v>9.047172956923516E-2</v>
      </c>
      <c r="E37" s="1568">
        <f t="shared" si="1"/>
        <v>35.55147145531302</v>
      </c>
      <c r="F37" s="1436"/>
    </row>
    <row r="38" spans="1:7">
      <c r="A38" s="1959" t="s">
        <v>2164</v>
      </c>
      <c r="B38" s="1959"/>
      <c r="C38" s="1959"/>
      <c r="D38" s="1959"/>
      <c r="E38" s="1959"/>
    </row>
    <row r="39" spans="1:7">
      <c r="A39" s="1960" t="s">
        <v>2165</v>
      </c>
      <c r="B39" s="1960"/>
      <c r="C39" s="1960"/>
      <c r="D39" s="1960"/>
      <c r="E39" s="1960"/>
    </row>
    <row r="40" spans="1:7">
      <c r="A40" s="1960" t="s">
        <v>2166</v>
      </c>
      <c r="B40" s="1960"/>
      <c r="C40" s="1960"/>
      <c r="D40" s="1960"/>
      <c r="E40" s="1960"/>
    </row>
    <row r="41" spans="1:7">
      <c r="A41" s="1960" t="s">
        <v>2167</v>
      </c>
      <c r="B41" s="1960"/>
      <c r="C41" s="1960"/>
      <c r="D41" s="1960"/>
      <c r="E41" s="1960"/>
    </row>
    <row r="42" spans="1:7">
      <c r="A42" s="1953" t="s">
        <v>2168</v>
      </c>
      <c r="B42" s="1953"/>
      <c r="C42" s="1953"/>
      <c r="D42" s="1953"/>
      <c r="E42" s="1953"/>
    </row>
    <row r="49" spans="1:1">
      <c r="A49" s="1427"/>
    </row>
  </sheetData>
  <mergeCells count="11">
    <mergeCell ref="A42:E42"/>
    <mergeCell ref="A3:E3"/>
    <mergeCell ref="A5:E5"/>
    <mergeCell ref="C7:E7"/>
    <mergeCell ref="C8:E8"/>
    <mergeCell ref="C9:E9"/>
    <mergeCell ref="A4:E4"/>
    <mergeCell ref="A38:E38"/>
    <mergeCell ref="A39:E39"/>
    <mergeCell ref="A40:E40"/>
    <mergeCell ref="A41:E41"/>
  </mergeCells>
  <hyperlinks>
    <hyperlink ref="G10" location="ÍNDICE!A29" display="ÍNDICE"/>
  </hyperlinks>
  <printOptions horizontalCentered="1"/>
  <pageMargins left="0" right="0" top="1.1811023622047245" bottom="0" header="0.19685039370078741" footer="0.19685039370078741"/>
  <pageSetup paperSize="9" scale="70" firstPageNumber="76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>
      <selection activeCell="G10" sqref="G10"/>
    </sheetView>
  </sheetViews>
  <sheetFormatPr baseColWidth="10" defaultColWidth="60.85546875" defaultRowHeight="9"/>
  <cols>
    <col min="1" max="1" width="25.28515625" style="1449" customWidth="1"/>
    <col min="2" max="2" width="74.7109375" style="1455" bestFit="1" customWidth="1"/>
    <col min="3" max="3" width="14" style="1456" customWidth="1"/>
    <col min="4" max="4" width="8" style="1456" bestFit="1" customWidth="1"/>
    <col min="5" max="5" width="7.85546875" style="1456" bestFit="1" customWidth="1"/>
    <col min="6" max="6" width="11.42578125" style="1449" customWidth="1"/>
    <col min="7" max="23" width="9.28515625" style="1449" customWidth="1"/>
    <col min="24" max="247" width="11.42578125" style="1449" customWidth="1"/>
    <col min="248" max="248" width="1.140625" style="1449" customWidth="1"/>
    <col min="249" max="249" width="9" style="1449" customWidth="1"/>
    <col min="250" max="250" width="6.140625" style="1449" customWidth="1"/>
    <col min="251" max="251" width="7.7109375" style="1449" customWidth="1"/>
    <col min="252" max="252" width="13" style="1449" customWidth="1"/>
    <col min="253" max="253" width="60.85546875" style="1449"/>
    <col min="254" max="254" width="11.42578125" style="1449" customWidth="1"/>
    <col min="255" max="255" width="8.42578125" style="1449" customWidth="1"/>
    <col min="256" max="256" width="8.28515625" style="1449" customWidth="1"/>
    <col min="257" max="257" width="25.28515625" style="1449" customWidth="1"/>
    <col min="258" max="258" width="57.28515625" style="1449" customWidth="1"/>
    <col min="259" max="259" width="9.5703125" style="1449" customWidth="1"/>
    <col min="260" max="261" width="7.7109375" style="1449" bestFit="1" customWidth="1"/>
    <col min="262" max="262" width="11.42578125" style="1449" customWidth="1"/>
    <col min="263" max="279" width="9.28515625" style="1449" customWidth="1"/>
    <col min="280" max="503" width="11.42578125" style="1449" customWidth="1"/>
    <col min="504" max="504" width="1.140625" style="1449" customWidth="1"/>
    <col min="505" max="505" width="9" style="1449" customWidth="1"/>
    <col min="506" max="506" width="6.140625" style="1449" customWidth="1"/>
    <col min="507" max="507" width="7.7109375" style="1449" customWidth="1"/>
    <col min="508" max="508" width="13" style="1449" customWidth="1"/>
    <col min="509" max="509" width="60.85546875" style="1449"/>
    <col min="510" max="510" width="11.42578125" style="1449" customWidth="1"/>
    <col min="511" max="511" width="8.42578125" style="1449" customWidth="1"/>
    <col min="512" max="512" width="8.28515625" style="1449" customWidth="1"/>
    <col min="513" max="513" width="25.28515625" style="1449" customWidth="1"/>
    <col min="514" max="514" width="57.28515625" style="1449" customWidth="1"/>
    <col min="515" max="515" width="9.5703125" style="1449" customWidth="1"/>
    <col min="516" max="517" width="7.7109375" style="1449" bestFit="1" customWidth="1"/>
    <col min="518" max="518" width="11.42578125" style="1449" customWidth="1"/>
    <col min="519" max="535" width="9.28515625" style="1449" customWidth="1"/>
    <col min="536" max="759" width="11.42578125" style="1449" customWidth="1"/>
    <col min="760" max="760" width="1.140625" style="1449" customWidth="1"/>
    <col min="761" max="761" width="9" style="1449" customWidth="1"/>
    <col min="762" max="762" width="6.140625" style="1449" customWidth="1"/>
    <col min="763" max="763" width="7.7109375" style="1449" customWidth="1"/>
    <col min="764" max="764" width="13" style="1449" customWidth="1"/>
    <col min="765" max="765" width="60.85546875" style="1449"/>
    <col min="766" max="766" width="11.42578125" style="1449" customWidth="1"/>
    <col min="767" max="767" width="8.42578125" style="1449" customWidth="1"/>
    <col min="768" max="768" width="8.28515625" style="1449" customWidth="1"/>
    <col min="769" max="769" width="25.28515625" style="1449" customWidth="1"/>
    <col min="770" max="770" width="57.28515625" style="1449" customWidth="1"/>
    <col min="771" max="771" width="9.5703125" style="1449" customWidth="1"/>
    <col min="772" max="773" width="7.7109375" style="1449" bestFit="1" customWidth="1"/>
    <col min="774" max="774" width="11.42578125" style="1449" customWidth="1"/>
    <col min="775" max="791" width="9.28515625" style="1449" customWidth="1"/>
    <col min="792" max="1015" width="11.42578125" style="1449" customWidth="1"/>
    <col min="1016" max="1016" width="1.140625" style="1449" customWidth="1"/>
    <col min="1017" max="1017" width="9" style="1449" customWidth="1"/>
    <col min="1018" max="1018" width="6.140625" style="1449" customWidth="1"/>
    <col min="1019" max="1019" width="7.7109375" style="1449" customWidth="1"/>
    <col min="1020" max="1020" width="13" style="1449" customWidth="1"/>
    <col min="1021" max="1021" width="60.85546875" style="1449"/>
    <col min="1022" max="1022" width="11.42578125" style="1449" customWidth="1"/>
    <col min="1023" max="1023" width="8.42578125" style="1449" customWidth="1"/>
    <col min="1024" max="1024" width="8.28515625" style="1449" customWidth="1"/>
    <col min="1025" max="1025" width="25.28515625" style="1449" customWidth="1"/>
    <col min="1026" max="1026" width="57.28515625" style="1449" customWidth="1"/>
    <col min="1027" max="1027" width="9.5703125" style="1449" customWidth="1"/>
    <col min="1028" max="1029" width="7.7109375" style="1449" bestFit="1" customWidth="1"/>
    <col min="1030" max="1030" width="11.42578125" style="1449" customWidth="1"/>
    <col min="1031" max="1047" width="9.28515625" style="1449" customWidth="1"/>
    <col min="1048" max="1271" width="11.42578125" style="1449" customWidth="1"/>
    <col min="1272" max="1272" width="1.140625" style="1449" customWidth="1"/>
    <col min="1273" max="1273" width="9" style="1449" customWidth="1"/>
    <col min="1274" max="1274" width="6.140625" style="1449" customWidth="1"/>
    <col min="1275" max="1275" width="7.7109375" style="1449" customWidth="1"/>
    <col min="1276" max="1276" width="13" style="1449" customWidth="1"/>
    <col min="1277" max="1277" width="60.85546875" style="1449"/>
    <col min="1278" max="1278" width="11.42578125" style="1449" customWidth="1"/>
    <col min="1279" max="1279" width="8.42578125" style="1449" customWidth="1"/>
    <col min="1280" max="1280" width="8.28515625" style="1449" customWidth="1"/>
    <col min="1281" max="1281" width="25.28515625" style="1449" customWidth="1"/>
    <col min="1282" max="1282" width="57.28515625" style="1449" customWidth="1"/>
    <col min="1283" max="1283" width="9.5703125" style="1449" customWidth="1"/>
    <col min="1284" max="1285" width="7.7109375" style="1449" bestFit="1" customWidth="1"/>
    <col min="1286" max="1286" width="11.42578125" style="1449" customWidth="1"/>
    <col min="1287" max="1303" width="9.28515625" style="1449" customWidth="1"/>
    <col min="1304" max="1527" width="11.42578125" style="1449" customWidth="1"/>
    <col min="1528" max="1528" width="1.140625" style="1449" customWidth="1"/>
    <col min="1529" max="1529" width="9" style="1449" customWidth="1"/>
    <col min="1530" max="1530" width="6.140625" style="1449" customWidth="1"/>
    <col min="1531" max="1531" width="7.7109375" style="1449" customWidth="1"/>
    <col min="1532" max="1532" width="13" style="1449" customWidth="1"/>
    <col min="1533" max="1533" width="60.85546875" style="1449"/>
    <col min="1534" max="1534" width="11.42578125" style="1449" customWidth="1"/>
    <col min="1535" max="1535" width="8.42578125" style="1449" customWidth="1"/>
    <col min="1536" max="1536" width="8.28515625" style="1449" customWidth="1"/>
    <col min="1537" max="1537" width="25.28515625" style="1449" customWidth="1"/>
    <col min="1538" max="1538" width="57.28515625" style="1449" customWidth="1"/>
    <col min="1539" max="1539" width="9.5703125" style="1449" customWidth="1"/>
    <col min="1540" max="1541" width="7.7109375" style="1449" bestFit="1" customWidth="1"/>
    <col min="1542" max="1542" width="11.42578125" style="1449" customWidth="1"/>
    <col min="1543" max="1559" width="9.28515625" style="1449" customWidth="1"/>
    <col min="1560" max="1783" width="11.42578125" style="1449" customWidth="1"/>
    <col min="1784" max="1784" width="1.140625" style="1449" customWidth="1"/>
    <col min="1785" max="1785" width="9" style="1449" customWidth="1"/>
    <col min="1786" max="1786" width="6.140625" style="1449" customWidth="1"/>
    <col min="1787" max="1787" width="7.7109375" style="1449" customWidth="1"/>
    <col min="1788" max="1788" width="13" style="1449" customWidth="1"/>
    <col min="1789" max="1789" width="60.85546875" style="1449"/>
    <col min="1790" max="1790" width="11.42578125" style="1449" customWidth="1"/>
    <col min="1791" max="1791" width="8.42578125" style="1449" customWidth="1"/>
    <col min="1792" max="1792" width="8.28515625" style="1449" customWidth="1"/>
    <col min="1793" max="1793" width="25.28515625" style="1449" customWidth="1"/>
    <col min="1794" max="1794" width="57.28515625" style="1449" customWidth="1"/>
    <col min="1795" max="1795" width="9.5703125" style="1449" customWidth="1"/>
    <col min="1796" max="1797" width="7.7109375" style="1449" bestFit="1" customWidth="1"/>
    <col min="1798" max="1798" width="11.42578125" style="1449" customWidth="1"/>
    <col min="1799" max="1815" width="9.28515625" style="1449" customWidth="1"/>
    <col min="1816" max="2039" width="11.42578125" style="1449" customWidth="1"/>
    <col min="2040" max="2040" width="1.140625" style="1449" customWidth="1"/>
    <col min="2041" max="2041" width="9" style="1449" customWidth="1"/>
    <col min="2042" max="2042" width="6.140625" style="1449" customWidth="1"/>
    <col min="2043" max="2043" width="7.7109375" style="1449" customWidth="1"/>
    <col min="2044" max="2044" width="13" style="1449" customWidth="1"/>
    <col min="2045" max="2045" width="60.85546875" style="1449"/>
    <col min="2046" max="2046" width="11.42578125" style="1449" customWidth="1"/>
    <col min="2047" max="2047" width="8.42578125" style="1449" customWidth="1"/>
    <col min="2048" max="2048" width="8.28515625" style="1449" customWidth="1"/>
    <col min="2049" max="2049" width="25.28515625" style="1449" customWidth="1"/>
    <col min="2050" max="2050" width="57.28515625" style="1449" customWidth="1"/>
    <col min="2051" max="2051" width="9.5703125" style="1449" customWidth="1"/>
    <col min="2052" max="2053" width="7.7109375" style="1449" bestFit="1" customWidth="1"/>
    <col min="2054" max="2054" width="11.42578125" style="1449" customWidth="1"/>
    <col min="2055" max="2071" width="9.28515625" style="1449" customWidth="1"/>
    <col min="2072" max="2295" width="11.42578125" style="1449" customWidth="1"/>
    <col min="2296" max="2296" width="1.140625" style="1449" customWidth="1"/>
    <col min="2297" max="2297" width="9" style="1449" customWidth="1"/>
    <col min="2298" max="2298" width="6.140625" style="1449" customWidth="1"/>
    <col min="2299" max="2299" width="7.7109375" style="1449" customWidth="1"/>
    <col min="2300" max="2300" width="13" style="1449" customWidth="1"/>
    <col min="2301" max="2301" width="60.85546875" style="1449"/>
    <col min="2302" max="2302" width="11.42578125" style="1449" customWidth="1"/>
    <col min="2303" max="2303" width="8.42578125" style="1449" customWidth="1"/>
    <col min="2304" max="2304" width="8.28515625" style="1449" customWidth="1"/>
    <col min="2305" max="2305" width="25.28515625" style="1449" customWidth="1"/>
    <col min="2306" max="2306" width="57.28515625" style="1449" customWidth="1"/>
    <col min="2307" max="2307" width="9.5703125" style="1449" customWidth="1"/>
    <col min="2308" max="2309" width="7.7109375" style="1449" bestFit="1" customWidth="1"/>
    <col min="2310" max="2310" width="11.42578125" style="1449" customWidth="1"/>
    <col min="2311" max="2327" width="9.28515625" style="1449" customWidth="1"/>
    <col min="2328" max="2551" width="11.42578125" style="1449" customWidth="1"/>
    <col min="2552" max="2552" width="1.140625" style="1449" customWidth="1"/>
    <col min="2553" max="2553" width="9" style="1449" customWidth="1"/>
    <col min="2554" max="2554" width="6.140625" style="1449" customWidth="1"/>
    <col min="2555" max="2555" width="7.7109375" style="1449" customWidth="1"/>
    <col min="2556" max="2556" width="13" style="1449" customWidth="1"/>
    <col min="2557" max="2557" width="60.85546875" style="1449"/>
    <col min="2558" max="2558" width="11.42578125" style="1449" customWidth="1"/>
    <col min="2559" max="2559" width="8.42578125" style="1449" customWidth="1"/>
    <col min="2560" max="2560" width="8.28515625" style="1449" customWidth="1"/>
    <col min="2561" max="2561" width="25.28515625" style="1449" customWidth="1"/>
    <col min="2562" max="2562" width="57.28515625" style="1449" customWidth="1"/>
    <col min="2563" max="2563" width="9.5703125" style="1449" customWidth="1"/>
    <col min="2564" max="2565" width="7.7109375" style="1449" bestFit="1" customWidth="1"/>
    <col min="2566" max="2566" width="11.42578125" style="1449" customWidth="1"/>
    <col min="2567" max="2583" width="9.28515625" style="1449" customWidth="1"/>
    <col min="2584" max="2807" width="11.42578125" style="1449" customWidth="1"/>
    <col min="2808" max="2808" width="1.140625" style="1449" customWidth="1"/>
    <col min="2809" max="2809" width="9" style="1449" customWidth="1"/>
    <col min="2810" max="2810" width="6.140625" style="1449" customWidth="1"/>
    <col min="2811" max="2811" width="7.7109375" style="1449" customWidth="1"/>
    <col min="2812" max="2812" width="13" style="1449" customWidth="1"/>
    <col min="2813" max="2813" width="60.85546875" style="1449"/>
    <col min="2814" max="2814" width="11.42578125" style="1449" customWidth="1"/>
    <col min="2815" max="2815" width="8.42578125" style="1449" customWidth="1"/>
    <col min="2816" max="2816" width="8.28515625" style="1449" customWidth="1"/>
    <col min="2817" max="2817" width="25.28515625" style="1449" customWidth="1"/>
    <col min="2818" max="2818" width="57.28515625" style="1449" customWidth="1"/>
    <col min="2819" max="2819" width="9.5703125" style="1449" customWidth="1"/>
    <col min="2820" max="2821" width="7.7109375" style="1449" bestFit="1" customWidth="1"/>
    <col min="2822" max="2822" width="11.42578125" style="1449" customWidth="1"/>
    <col min="2823" max="2839" width="9.28515625" style="1449" customWidth="1"/>
    <col min="2840" max="3063" width="11.42578125" style="1449" customWidth="1"/>
    <col min="3064" max="3064" width="1.140625" style="1449" customWidth="1"/>
    <col min="3065" max="3065" width="9" style="1449" customWidth="1"/>
    <col min="3066" max="3066" width="6.140625" style="1449" customWidth="1"/>
    <col min="3067" max="3067" width="7.7109375" style="1449" customWidth="1"/>
    <col min="3068" max="3068" width="13" style="1449" customWidth="1"/>
    <col min="3069" max="3069" width="60.85546875" style="1449"/>
    <col min="3070" max="3070" width="11.42578125" style="1449" customWidth="1"/>
    <col min="3071" max="3071" width="8.42578125" style="1449" customWidth="1"/>
    <col min="3072" max="3072" width="8.28515625" style="1449" customWidth="1"/>
    <col min="3073" max="3073" width="25.28515625" style="1449" customWidth="1"/>
    <col min="3074" max="3074" width="57.28515625" style="1449" customWidth="1"/>
    <col min="3075" max="3075" width="9.5703125" style="1449" customWidth="1"/>
    <col min="3076" max="3077" width="7.7109375" style="1449" bestFit="1" customWidth="1"/>
    <col min="3078" max="3078" width="11.42578125" style="1449" customWidth="1"/>
    <col min="3079" max="3095" width="9.28515625" style="1449" customWidth="1"/>
    <col min="3096" max="3319" width="11.42578125" style="1449" customWidth="1"/>
    <col min="3320" max="3320" width="1.140625" style="1449" customWidth="1"/>
    <col min="3321" max="3321" width="9" style="1449" customWidth="1"/>
    <col min="3322" max="3322" width="6.140625" style="1449" customWidth="1"/>
    <col min="3323" max="3323" width="7.7109375" style="1449" customWidth="1"/>
    <col min="3324" max="3324" width="13" style="1449" customWidth="1"/>
    <col min="3325" max="3325" width="60.85546875" style="1449"/>
    <col min="3326" max="3326" width="11.42578125" style="1449" customWidth="1"/>
    <col min="3327" max="3327" width="8.42578125" style="1449" customWidth="1"/>
    <col min="3328" max="3328" width="8.28515625" style="1449" customWidth="1"/>
    <col min="3329" max="3329" width="25.28515625" style="1449" customWidth="1"/>
    <col min="3330" max="3330" width="57.28515625" style="1449" customWidth="1"/>
    <col min="3331" max="3331" width="9.5703125" style="1449" customWidth="1"/>
    <col min="3332" max="3333" width="7.7109375" style="1449" bestFit="1" customWidth="1"/>
    <col min="3334" max="3334" width="11.42578125" style="1449" customWidth="1"/>
    <col min="3335" max="3351" width="9.28515625" style="1449" customWidth="1"/>
    <col min="3352" max="3575" width="11.42578125" style="1449" customWidth="1"/>
    <col min="3576" max="3576" width="1.140625" style="1449" customWidth="1"/>
    <col min="3577" max="3577" width="9" style="1449" customWidth="1"/>
    <col min="3578" max="3578" width="6.140625" style="1449" customWidth="1"/>
    <col min="3579" max="3579" width="7.7109375" style="1449" customWidth="1"/>
    <col min="3580" max="3580" width="13" style="1449" customWidth="1"/>
    <col min="3581" max="3581" width="60.85546875" style="1449"/>
    <col min="3582" max="3582" width="11.42578125" style="1449" customWidth="1"/>
    <col min="3583" max="3583" width="8.42578125" style="1449" customWidth="1"/>
    <col min="3584" max="3584" width="8.28515625" style="1449" customWidth="1"/>
    <col min="3585" max="3585" width="25.28515625" style="1449" customWidth="1"/>
    <col min="3586" max="3586" width="57.28515625" style="1449" customWidth="1"/>
    <col min="3587" max="3587" width="9.5703125" style="1449" customWidth="1"/>
    <col min="3588" max="3589" width="7.7109375" style="1449" bestFit="1" customWidth="1"/>
    <col min="3590" max="3590" width="11.42578125" style="1449" customWidth="1"/>
    <col min="3591" max="3607" width="9.28515625" style="1449" customWidth="1"/>
    <col min="3608" max="3831" width="11.42578125" style="1449" customWidth="1"/>
    <col min="3832" max="3832" width="1.140625" style="1449" customWidth="1"/>
    <col min="3833" max="3833" width="9" style="1449" customWidth="1"/>
    <col min="3834" max="3834" width="6.140625" style="1449" customWidth="1"/>
    <col min="3835" max="3835" width="7.7109375" style="1449" customWidth="1"/>
    <col min="3836" max="3836" width="13" style="1449" customWidth="1"/>
    <col min="3837" max="3837" width="60.85546875" style="1449"/>
    <col min="3838" max="3838" width="11.42578125" style="1449" customWidth="1"/>
    <col min="3839" max="3839" width="8.42578125" style="1449" customWidth="1"/>
    <col min="3840" max="3840" width="8.28515625" style="1449" customWidth="1"/>
    <col min="3841" max="3841" width="25.28515625" style="1449" customWidth="1"/>
    <col min="3842" max="3842" width="57.28515625" style="1449" customWidth="1"/>
    <col min="3843" max="3843" width="9.5703125" style="1449" customWidth="1"/>
    <col min="3844" max="3845" width="7.7109375" style="1449" bestFit="1" customWidth="1"/>
    <col min="3846" max="3846" width="11.42578125" style="1449" customWidth="1"/>
    <col min="3847" max="3863" width="9.28515625" style="1449" customWidth="1"/>
    <col min="3864" max="4087" width="11.42578125" style="1449" customWidth="1"/>
    <col min="4088" max="4088" width="1.140625" style="1449" customWidth="1"/>
    <col min="4089" max="4089" width="9" style="1449" customWidth="1"/>
    <col min="4090" max="4090" width="6.140625" style="1449" customWidth="1"/>
    <col min="4091" max="4091" width="7.7109375" style="1449" customWidth="1"/>
    <col min="4092" max="4092" width="13" style="1449" customWidth="1"/>
    <col min="4093" max="4093" width="60.85546875" style="1449"/>
    <col min="4094" max="4094" width="11.42578125" style="1449" customWidth="1"/>
    <col min="4095" max="4095" width="8.42578125" style="1449" customWidth="1"/>
    <col min="4096" max="4096" width="8.28515625" style="1449" customWidth="1"/>
    <col min="4097" max="4097" width="25.28515625" style="1449" customWidth="1"/>
    <col min="4098" max="4098" width="57.28515625" style="1449" customWidth="1"/>
    <col min="4099" max="4099" width="9.5703125" style="1449" customWidth="1"/>
    <col min="4100" max="4101" width="7.7109375" style="1449" bestFit="1" customWidth="1"/>
    <col min="4102" max="4102" width="11.42578125" style="1449" customWidth="1"/>
    <col min="4103" max="4119" width="9.28515625" style="1449" customWidth="1"/>
    <col min="4120" max="4343" width="11.42578125" style="1449" customWidth="1"/>
    <col min="4344" max="4344" width="1.140625" style="1449" customWidth="1"/>
    <col min="4345" max="4345" width="9" style="1449" customWidth="1"/>
    <col min="4346" max="4346" width="6.140625" style="1449" customWidth="1"/>
    <col min="4347" max="4347" width="7.7109375" style="1449" customWidth="1"/>
    <col min="4348" max="4348" width="13" style="1449" customWidth="1"/>
    <col min="4349" max="4349" width="60.85546875" style="1449"/>
    <col min="4350" max="4350" width="11.42578125" style="1449" customWidth="1"/>
    <col min="4351" max="4351" width="8.42578125" style="1449" customWidth="1"/>
    <col min="4352" max="4352" width="8.28515625" style="1449" customWidth="1"/>
    <col min="4353" max="4353" width="25.28515625" style="1449" customWidth="1"/>
    <col min="4354" max="4354" width="57.28515625" style="1449" customWidth="1"/>
    <col min="4355" max="4355" width="9.5703125" style="1449" customWidth="1"/>
    <col min="4356" max="4357" width="7.7109375" style="1449" bestFit="1" customWidth="1"/>
    <col min="4358" max="4358" width="11.42578125" style="1449" customWidth="1"/>
    <col min="4359" max="4375" width="9.28515625" style="1449" customWidth="1"/>
    <col min="4376" max="4599" width="11.42578125" style="1449" customWidth="1"/>
    <col min="4600" max="4600" width="1.140625" style="1449" customWidth="1"/>
    <col min="4601" max="4601" width="9" style="1449" customWidth="1"/>
    <col min="4602" max="4602" width="6.140625" style="1449" customWidth="1"/>
    <col min="4603" max="4603" width="7.7109375" style="1449" customWidth="1"/>
    <col min="4604" max="4604" width="13" style="1449" customWidth="1"/>
    <col min="4605" max="4605" width="60.85546875" style="1449"/>
    <col min="4606" max="4606" width="11.42578125" style="1449" customWidth="1"/>
    <col min="4607" max="4607" width="8.42578125" style="1449" customWidth="1"/>
    <col min="4608" max="4608" width="8.28515625" style="1449" customWidth="1"/>
    <col min="4609" max="4609" width="25.28515625" style="1449" customWidth="1"/>
    <col min="4610" max="4610" width="57.28515625" style="1449" customWidth="1"/>
    <col min="4611" max="4611" width="9.5703125" style="1449" customWidth="1"/>
    <col min="4612" max="4613" width="7.7109375" style="1449" bestFit="1" customWidth="1"/>
    <col min="4614" max="4614" width="11.42578125" style="1449" customWidth="1"/>
    <col min="4615" max="4631" width="9.28515625" style="1449" customWidth="1"/>
    <col min="4632" max="4855" width="11.42578125" style="1449" customWidth="1"/>
    <col min="4856" max="4856" width="1.140625" style="1449" customWidth="1"/>
    <col min="4857" max="4857" width="9" style="1449" customWidth="1"/>
    <col min="4858" max="4858" width="6.140625" style="1449" customWidth="1"/>
    <col min="4859" max="4859" width="7.7109375" style="1449" customWidth="1"/>
    <col min="4860" max="4860" width="13" style="1449" customWidth="1"/>
    <col min="4861" max="4861" width="60.85546875" style="1449"/>
    <col min="4862" max="4862" width="11.42578125" style="1449" customWidth="1"/>
    <col min="4863" max="4863" width="8.42578125" style="1449" customWidth="1"/>
    <col min="4864" max="4864" width="8.28515625" style="1449" customWidth="1"/>
    <col min="4865" max="4865" width="25.28515625" style="1449" customWidth="1"/>
    <col min="4866" max="4866" width="57.28515625" style="1449" customWidth="1"/>
    <col min="4867" max="4867" width="9.5703125" style="1449" customWidth="1"/>
    <col min="4868" max="4869" width="7.7109375" style="1449" bestFit="1" customWidth="1"/>
    <col min="4870" max="4870" width="11.42578125" style="1449" customWidth="1"/>
    <col min="4871" max="4887" width="9.28515625" style="1449" customWidth="1"/>
    <col min="4888" max="5111" width="11.42578125" style="1449" customWidth="1"/>
    <col min="5112" max="5112" width="1.140625" style="1449" customWidth="1"/>
    <col min="5113" max="5113" width="9" style="1449" customWidth="1"/>
    <col min="5114" max="5114" width="6.140625" style="1449" customWidth="1"/>
    <col min="5115" max="5115" width="7.7109375" style="1449" customWidth="1"/>
    <col min="5116" max="5116" width="13" style="1449" customWidth="1"/>
    <col min="5117" max="5117" width="60.85546875" style="1449"/>
    <col min="5118" max="5118" width="11.42578125" style="1449" customWidth="1"/>
    <col min="5119" max="5119" width="8.42578125" style="1449" customWidth="1"/>
    <col min="5120" max="5120" width="8.28515625" style="1449" customWidth="1"/>
    <col min="5121" max="5121" width="25.28515625" style="1449" customWidth="1"/>
    <col min="5122" max="5122" width="57.28515625" style="1449" customWidth="1"/>
    <col min="5123" max="5123" width="9.5703125" style="1449" customWidth="1"/>
    <col min="5124" max="5125" width="7.7109375" style="1449" bestFit="1" customWidth="1"/>
    <col min="5126" max="5126" width="11.42578125" style="1449" customWidth="1"/>
    <col min="5127" max="5143" width="9.28515625" style="1449" customWidth="1"/>
    <col min="5144" max="5367" width="11.42578125" style="1449" customWidth="1"/>
    <col min="5368" max="5368" width="1.140625" style="1449" customWidth="1"/>
    <col min="5369" max="5369" width="9" style="1449" customWidth="1"/>
    <col min="5370" max="5370" width="6.140625" style="1449" customWidth="1"/>
    <col min="5371" max="5371" width="7.7109375" style="1449" customWidth="1"/>
    <col min="5372" max="5372" width="13" style="1449" customWidth="1"/>
    <col min="5373" max="5373" width="60.85546875" style="1449"/>
    <col min="5374" max="5374" width="11.42578125" style="1449" customWidth="1"/>
    <col min="5375" max="5375" width="8.42578125" style="1449" customWidth="1"/>
    <col min="5376" max="5376" width="8.28515625" style="1449" customWidth="1"/>
    <col min="5377" max="5377" width="25.28515625" style="1449" customWidth="1"/>
    <col min="5378" max="5378" width="57.28515625" style="1449" customWidth="1"/>
    <col min="5379" max="5379" width="9.5703125" style="1449" customWidth="1"/>
    <col min="5380" max="5381" width="7.7109375" style="1449" bestFit="1" customWidth="1"/>
    <col min="5382" max="5382" width="11.42578125" style="1449" customWidth="1"/>
    <col min="5383" max="5399" width="9.28515625" style="1449" customWidth="1"/>
    <col min="5400" max="5623" width="11.42578125" style="1449" customWidth="1"/>
    <col min="5624" max="5624" width="1.140625" style="1449" customWidth="1"/>
    <col min="5625" max="5625" width="9" style="1449" customWidth="1"/>
    <col min="5626" max="5626" width="6.140625" style="1449" customWidth="1"/>
    <col min="5627" max="5627" width="7.7109375" style="1449" customWidth="1"/>
    <col min="5628" max="5628" width="13" style="1449" customWidth="1"/>
    <col min="5629" max="5629" width="60.85546875" style="1449"/>
    <col min="5630" max="5630" width="11.42578125" style="1449" customWidth="1"/>
    <col min="5631" max="5631" width="8.42578125" style="1449" customWidth="1"/>
    <col min="5632" max="5632" width="8.28515625" style="1449" customWidth="1"/>
    <col min="5633" max="5633" width="25.28515625" style="1449" customWidth="1"/>
    <col min="5634" max="5634" width="57.28515625" style="1449" customWidth="1"/>
    <col min="5635" max="5635" width="9.5703125" style="1449" customWidth="1"/>
    <col min="5636" max="5637" width="7.7109375" style="1449" bestFit="1" customWidth="1"/>
    <col min="5638" max="5638" width="11.42578125" style="1449" customWidth="1"/>
    <col min="5639" max="5655" width="9.28515625" style="1449" customWidth="1"/>
    <col min="5656" max="5879" width="11.42578125" style="1449" customWidth="1"/>
    <col min="5880" max="5880" width="1.140625" style="1449" customWidth="1"/>
    <col min="5881" max="5881" width="9" style="1449" customWidth="1"/>
    <col min="5882" max="5882" width="6.140625" style="1449" customWidth="1"/>
    <col min="5883" max="5883" width="7.7109375" style="1449" customWidth="1"/>
    <col min="5884" max="5884" width="13" style="1449" customWidth="1"/>
    <col min="5885" max="5885" width="60.85546875" style="1449"/>
    <col min="5886" max="5886" width="11.42578125" style="1449" customWidth="1"/>
    <col min="5887" max="5887" width="8.42578125" style="1449" customWidth="1"/>
    <col min="5888" max="5888" width="8.28515625" style="1449" customWidth="1"/>
    <col min="5889" max="5889" width="25.28515625" style="1449" customWidth="1"/>
    <col min="5890" max="5890" width="57.28515625" style="1449" customWidth="1"/>
    <col min="5891" max="5891" width="9.5703125" style="1449" customWidth="1"/>
    <col min="5892" max="5893" width="7.7109375" style="1449" bestFit="1" customWidth="1"/>
    <col min="5894" max="5894" width="11.42578125" style="1449" customWidth="1"/>
    <col min="5895" max="5911" width="9.28515625" style="1449" customWidth="1"/>
    <col min="5912" max="6135" width="11.42578125" style="1449" customWidth="1"/>
    <col min="6136" max="6136" width="1.140625" style="1449" customWidth="1"/>
    <col min="6137" max="6137" width="9" style="1449" customWidth="1"/>
    <col min="6138" max="6138" width="6.140625" style="1449" customWidth="1"/>
    <col min="6139" max="6139" width="7.7109375" style="1449" customWidth="1"/>
    <col min="6140" max="6140" width="13" style="1449" customWidth="1"/>
    <col min="6141" max="6141" width="60.85546875" style="1449"/>
    <col min="6142" max="6142" width="11.42578125" style="1449" customWidth="1"/>
    <col min="6143" max="6143" width="8.42578125" style="1449" customWidth="1"/>
    <col min="6144" max="6144" width="8.28515625" style="1449" customWidth="1"/>
    <col min="6145" max="6145" width="25.28515625" style="1449" customWidth="1"/>
    <col min="6146" max="6146" width="57.28515625" style="1449" customWidth="1"/>
    <col min="6147" max="6147" width="9.5703125" style="1449" customWidth="1"/>
    <col min="6148" max="6149" width="7.7109375" style="1449" bestFit="1" customWidth="1"/>
    <col min="6150" max="6150" width="11.42578125" style="1449" customWidth="1"/>
    <col min="6151" max="6167" width="9.28515625" style="1449" customWidth="1"/>
    <col min="6168" max="6391" width="11.42578125" style="1449" customWidth="1"/>
    <col min="6392" max="6392" width="1.140625" style="1449" customWidth="1"/>
    <col min="6393" max="6393" width="9" style="1449" customWidth="1"/>
    <col min="6394" max="6394" width="6.140625" style="1449" customWidth="1"/>
    <col min="6395" max="6395" width="7.7109375" style="1449" customWidth="1"/>
    <col min="6396" max="6396" width="13" style="1449" customWidth="1"/>
    <col min="6397" max="6397" width="60.85546875" style="1449"/>
    <col min="6398" max="6398" width="11.42578125" style="1449" customWidth="1"/>
    <col min="6399" max="6399" width="8.42578125" style="1449" customWidth="1"/>
    <col min="6400" max="6400" width="8.28515625" style="1449" customWidth="1"/>
    <col min="6401" max="6401" width="25.28515625" style="1449" customWidth="1"/>
    <col min="6402" max="6402" width="57.28515625" style="1449" customWidth="1"/>
    <col min="6403" max="6403" width="9.5703125" style="1449" customWidth="1"/>
    <col min="6404" max="6405" width="7.7109375" style="1449" bestFit="1" customWidth="1"/>
    <col min="6406" max="6406" width="11.42578125" style="1449" customWidth="1"/>
    <col min="6407" max="6423" width="9.28515625" style="1449" customWidth="1"/>
    <col min="6424" max="6647" width="11.42578125" style="1449" customWidth="1"/>
    <col min="6648" max="6648" width="1.140625" style="1449" customWidth="1"/>
    <col min="6649" max="6649" width="9" style="1449" customWidth="1"/>
    <col min="6650" max="6650" width="6.140625" style="1449" customWidth="1"/>
    <col min="6651" max="6651" width="7.7109375" style="1449" customWidth="1"/>
    <col min="6652" max="6652" width="13" style="1449" customWidth="1"/>
    <col min="6653" max="6653" width="60.85546875" style="1449"/>
    <col min="6654" max="6654" width="11.42578125" style="1449" customWidth="1"/>
    <col min="6655" max="6655" width="8.42578125" style="1449" customWidth="1"/>
    <col min="6656" max="6656" width="8.28515625" style="1449" customWidth="1"/>
    <col min="6657" max="6657" width="25.28515625" style="1449" customWidth="1"/>
    <col min="6658" max="6658" width="57.28515625" style="1449" customWidth="1"/>
    <col min="6659" max="6659" width="9.5703125" style="1449" customWidth="1"/>
    <col min="6660" max="6661" width="7.7109375" style="1449" bestFit="1" customWidth="1"/>
    <col min="6662" max="6662" width="11.42578125" style="1449" customWidth="1"/>
    <col min="6663" max="6679" width="9.28515625" style="1449" customWidth="1"/>
    <col min="6680" max="6903" width="11.42578125" style="1449" customWidth="1"/>
    <col min="6904" max="6904" width="1.140625" style="1449" customWidth="1"/>
    <col min="6905" max="6905" width="9" style="1449" customWidth="1"/>
    <col min="6906" max="6906" width="6.140625" style="1449" customWidth="1"/>
    <col min="6907" max="6907" width="7.7109375" style="1449" customWidth="1"/>
    <col min="6908" max="6908" width="13" style="1449" customWidth="1"/>
    <col min="6909" max="6909" width="60.85546875" style="1449"/>
    <col min="6910" max="6910" width="11.42578125" style="1449" customWidth="1"/>
    <col min="6911" max="6911" width="8.42578125" style="1449" customWidth="1"/>
    <col min="6912" max="6912" width="8.28515625" style="1449" customWidth="1"/>
    <col min="6913" max="6913" width="25.28515625" style="1449" customWidth="1"/>
    <col min="6914" max="6914" width="57.28515625" style="1449" customWidth="1"/>
    <col min="6915" max="6915" width="9.5703125" style="1449" customWidth="1"/>
    <col min="6916" max="6917" width="7.7109375" style="1449" bestFit="1" customWidth="1"/>
    <col min="6918" max="6918" width="11.42578125" style="1449" customWidth="1"/>
    <col min="6919" max="6935" width="9.28515625" style="1449" customWidth="1"/>
    <col min="6936" max="7159" width="11.42578125" style="1449" customWidth="1"/>
    <col min="7160" max="7160" width="1.140625" style="1449" customWidth="1"/>
    <col min="7161" max="7161" width="9" style="1449" customWidth="1"/>
    <col min="7162" max="7162" width="6.140625" style="1449" customWidth="1"/>
    <col min="7163" max="7163" width="7.7109375" style="1449" customWidth="1"/>
    <col min="7164" max="7164" width="13" style="1449" customWidth="1"/>
    <col min="7165" max="7165" width="60.85546875" style="1449"/>
    <col min="7166" max="7166" width="11.42578125" style="1449" customWidth="1"/>
    <col min="7167" max="7167" width="8.42578125" style="1449" customWidth="1"/>
    <col min="7168" max="7168" width="8.28515625" style="1449" customWidth="1"/>
    <col min="7169" max="7169" width="25.28515625" style="1449" customWidth="1"/>
    <col min="7170" max="7170" width="57.28515625" style="1449" customWidth="1"/>
    <col min="7171" max="7171" width="9.5703125" style="1449" customWidth="1"/>
    <col min="7172" max="7173" width="7.7109375" style="1449" bestFit="1" customWidth="1"/>
    <col min="7174" max="7174" width="11.42578125" style="1449" customWidth="1"/>
    <col min="7175" max="7191" width="9.28515625" style="1449" customWidth="1"/>
    <col min="7192" max="7415" width="11.42578125" style="1449" customWidth="1"/>
    <col min="7416" max="7416" width="1.140625" style="1449" customWidth="1"/>
    <col min="7417" max="7417" width="9" style="1449" customWidth="1"/>
    <col min="7418" max="7418" width="6.140625" style="1449" customWidth="1"/>
    <col min="7419" max="7419" width="7.7109375" style="1449" customWidth="1"/>
    <col min="7420" max="7420" width="13" style="1449" customWidth="1"/>
    <col min="7421" max="7421" width="60.85546875" style="1449"/>
    <col min="7422" max="7422" width="11.42578125" style="1449" customWidth="1"/>
    <col min="7423" max="7423" width="8.42578125" style="1449" customWidth="1"/>
    <col min="7424" max="7424" width="8.28515625" style="1449" customWidth="1"/>
    <col min="7425" max="7425" width="25.28515625" style="1449" customWidth="1"/>
    <col min="7426" max="7426" width="57.28515625" style="1449" customWidth="1"/>
    <col min="7427" max="7427" width="9.5703125" style="1449" customWidth="1"/>
    <col min="7428" max="7429" width="7.7109375" style="1449" bestFit="1" customWidth="1"/>
    <col min="7430" max="7430" width="11.42578125" style="1449" customWidth="1"/>
    <col min="7431" max="7447" width="9.28515625" style="1449" customWidth="1"/>
    <col min="7448" max="7671" width="11.42578125" style="1449" customWidth="1"/>
    <col min="7672" max="7672" width="1.140625" style="1449" customWidth="1"/>
    <col min="7673" max="7673" width="9" style="1449" customWidth="1"/>
    <col min="7674" max="7674" width="6.140625" style="1449" customWidth="1"/>
    <col min="7675" max="7675" width="7.7109375" style="1449" customWidth="1"/>
    <col min="7676" max="7676" width="13" style="1449" customWidth="1"/>
    <col min="7677" max="7677" width="60.85546875" style="1449"/>
    <col min="7678" max="7678" width="11.42578125" style="1449" customWidth="1"/>
    <col min="7679" max="7679" width="8.42578125" style="1449" customWidth="1"/>
    <col min="7680" max="7680" width="8.28515625" style="1449" customWidth="1"/>
    <col min="7681" max="7681" width="25.28515625" style="1449" customWidth="1"/>
    <col min="7682" max="7682" width="57.28515625" style="1449" customWidth="1"/>
    <col min="7683" max="7683" width="9.5703125" style="1449" customWidth="1"/>
    <col min="7684" max="7685" width="7.7109375" style="1449" bestFit="1" customWidth="1"/>
    <col min="7686" max="7686" width="11.42578125" style="1449" customWidth="1"/>
    <col min="7687" max="7703" width="9.28515625" style="1449" customWidth="1"/>
    <col min="7704" max="7927" width="11.42578125" style="1449" customWidth="1"/>
    <col min="7928" max="7928" width="1.140625" style="1449" customWidth="1"/>
    <col min="7929" max="7929" width="9" style="1449" customWidth="1"/>
    <col min="7930" max="7930" width="6.140625" style="1449" customWidth="1"/>
    <col min="7931" max="7931" width="7.7109375" style="1449" customWidth="1"/>
    <col min="7932" max="7932" width="13" style="1449" customWidth="1"/>
    <col min="7933" max="7933" width="60.85546875" style="1449"/>
    <col min="7934" max="7934" width="11.42578125" style="1449" customWidth="1"/>
    <col min="7935" max="7935" width="8.42578125" style="1449" customWidth="1"/>
    <col min="7936" max="7936" width="8.28515625" style="1449" customWidth="1"/>
    <col min="7937" max="7937" width="25.28515625" style="1449" customWidth="1"/>
    <col min="7938" max="7938" width="57.28515625" style="1449" customWidth="1"/>
    <col min="7939" max="7939" width="9.5703125" style="1449" customWidth="1"/>
    <col min="7940" max="7941" width="7.7109375" style="1449" bestFit="1" customWidth="1"/>
    <col min="7942" max="7942" width="11.42578125" style="1449" customWidth="1"/>
    <col min="7943" max="7959" width="9.28515625" style="1449" customWidth="1"/>
    <col min="7960" max="8183" width="11.42578125" style="1449" customWidth="1"/>
    <col min="8184" max="8184" width="1.140625" style="1449" customWidth="1"/>
    <col min="8185" max="8185" width="9" style="1449" customWidth="1"/>
    <col min="8186" max="8186" width="6.140625" style="1449" customWidth="1"/>
    <col min="8187" max="8187" width="7.7109375" style="1449" customWidth="1"/>
    <col min="8188" max="8188" width="13" style="1449" customWidth="1"/>
    <col min="8189" max="8189" width="60.85546875" style="1449"/>
    <col min="8190" max="8190" width="11.42578125" style="1449" customWidth="1"/>
    <col min="8191" max="8191" width="8.42578125" style="1449" customWidth="1"/>
    <col min="8192" max="8192" width="8.28515625" style="1449" customWidth="1"/>
    <col min="8193" max="8193" width="25.28515625" style="1449" customWidth="1"/>
    <col min="8194" max="8194" width="57.28515625" style="1449" customWidth="1"/>
    <col min="8195" max="8195" width="9.5703125" style="1449" customWidth="1"/>
    <col min="8196" max="8197" width="7.7109375" style="1449" bestFit="1" customWidth="1"/>
    <col min="8198" max="8198" width="11.42578125" style="1449" customWidth="1"/>
    <col min="8199" max="8215" width="9.28515625" style="1449" customWidth="1"/>
    <col min="8216" max="8439" width="11.42578125" style="1449" customWidth="1"/>
    <col min="8440" max="8440" width="1.140625" style="1449" customWidth="1"/>
    <col min="8441" max="8441" width="9" style="1449" customWidth="1"/>
    <col min="8442" max="8442" width="6.140625" style="1449" customWidth="1"/>
    <col min="8443" max="8443" width="7.7109375" style="1449" customWidth="1"/>
    <col min="8444" max="8444" width="13" style="1449" customWidth="1"/>
    <col min="8445" max="8445" width="60.85546875" style="1449"/>
    <col min="8446" max="8446" width="11.42578125" style="1449" customWidth="1"/>
    <col min="8447" max="8447" width="8.42578125" style="1449" customWidth="1"/>
    <col min="8448" max="8448" width="8.28515625" style="1449" customWidth="1"/>
    <col min="8449" max="8449" width="25.28515625" style="1449" customWidth="1"/>
    <col min="8450" max="8450" width="57.28515625" style="1449" customWidth="1"/>
    <col min="8451" max="8451" width="9.5703125" style="1449" customWidth="1"/>
    <col min="8452" max="8453" width="7.7109375" style="1449" bestFit="1" customWidth="1"/>
    <col min="8454" max="8454" width="11.42578125" style="1449" customWidth="1"/>
    <col min="8455" max="8471" width="9.28515625" style="1449" customWidth="1"/>
    <col min="8472" max="8695" width="11.42578125" style="1449" customWidth="1"/>
    <col min="8696" max="8696" width="1.140625" style="1449" customWidth="1"/>
    <col min="8697" max="8697" width="9" style="1449" customWidth="1"/>
    <col min="8698" max="8698" width="6.140625" style="1449" customWidth="1"/>
    <col min="8699" max="8699" width="7.7109375" style="1449" customWidth="1"/>
    <col min="8700" max="8700" width="13" style="1449" customWidth="1"/>
    <col min="8701" max="8701" width="60.85546875" style="1449"/>
    <col min="8702" max="8702" width="11.42578125" style="1449" customWidth="1"/>
    <col min="8703" max="8703" width="8.42578125" style="1449" customWidth="1"/>
    <col min="8704" max="8704" width="8.28515625" style="1449" customWidth="1"/>
    <col min="8705" max="8705" width="25.28515625" style="1449" customWidth="1"/>
    <col min="8706" max="8706" width="57.28515625" style="1449" customWidth="1"/>
    <col min="8707" max="8707" width="9.5703125" style="1449" customWidth="1"/>
    <col min="8708" max="8709" width="7.7109375" style="1449" bestFit="1" customWidth="1"/>
    <col min="8710" max="8710" width="11.42578125" style="1449" customWidth="1"/>
    <col min="8711" max="8727" width="9.28515625" style="1449" customWidth="1"/>
    <col min="8728" max="8951" width="11.42578125" style="1449" customWidth="1"/>
    <col min="8952" max="8952" width="1.140625" style="1449" customWidth="1"/>
    <col min="8953" max="8953" width="9" style="1449" customWidth="1"/>
    <col min="8954" max="8954" width="6.140625" style="1449" customWidth="1"/>
    <col min="8955" max="8955" width="7.7109375" style="1449" customWidth="1"/>
    <col min="8956" max="8956" width="13" style="1449" customWidth="1"/>
    <col min="8957" max="8957" width="60.85546875" style="1449"/>
    <col min="8958" max="8958" width="11.42578125" style="1449" customWidth="1"/>
    <col min="8959" max="8959" width="8.42578125" style="1449" customWidth="1"/>
    <col min="8960" max="8960" width="8.28515625" style="1449" customWidth="1"/>
    <col min="8961" max="8961" width="25.28515625" style="1449" customWidth="1"/>
    <col min="8962" max="8962" width="57.28515625" style="1449" customWidth="1"/>
    <col min="8963" max="8963" width="9.5703125" style="1449" customWidth="1"/>
    <col min="8964" max="8965" width="7.7109375" style="1449" bestFit="1" customWidth="1"/>
    <col min="8966" max="8966" width="11.42578125" style="1449" customWidth="1"/>
    <col min="8967" max="8983" width="9.28515625" style="1449" customWidth="1"/>
    <col min="8984" max="9207" width="11.42578125" style="1449" customWidth="1"/>
    <col min="9208" max="9208" width="1.140625" style="1449" customWidth="1"/>
    <col min="9209" max="9209" width="9" style="1449" customWidth="1"/>
    <col min="9210" max="9210" width="6.140625" style="1449" customWidth="1"/>
    <col min="9211" max="9211" width="7.7109375" style="1449" customWidth="1"/>
    <col min="9212" max="9212" width="13" style="1449" customWidth="1"/>
    <col min="9213" max="9213" width="60.85546875" style="1449"/>
    <col min="9214" max="9214" width="11.42578125" style="1449" customWidth="1"/>
    <col min="9215" max="9215" width="8.42578125" style="1449" customWidth="1"/>
    <col min="9216" max="9216" width="8.28515625" style="1449" customWidth="1"/>
    <col min="9217" max="9217" width="25.28515625" style="1449" customWidth="1"/>
    <col min="9218" max="9218" width="57.28515625" style="1449" customWidth="1"/>
    <col min="9219" max="9219" width="9.5703125" style="1449" customWidth="1"/>
    <col min="9220" max="9221" width="7.7109375" style="1449" bestFit="1" customWidth="1"/>
    <col min="9222" max="9222" width="11.42578125" style="1449" customWidth="1"/>
    <col min="9223" max="9239" width="9.28515625" style="1449" customWidth="1"/>
    <col min="9240" max="9463" width="11.42578125" style="1449" customWidth="1"/>
    <col min="9464" max="9464" width="1.140625" style="1449" customWidth="1"/>
    <col min="9465" max="9465" width="9" style="1449" customWidth="1"/>
    <col min="9466" max="9466" width="6.140625" style="1449" customWidth="1"/>
    <col min="9467" max="9467" width="7.7109375" style="1449" customWidth="1"/>
    <col min="9468" max="9468" width="13" style="1449" customWidth="1"/>
    <col min="9469" max="9469" width="60.85546875" style="1449"/>
    <col min="9470" max="9470" width="11.42578125" style="1449" customWidth="1"/>
    <col min="9471" max="9471" width="8.42578125" style="1449" customWidth="1"/>
    <col min="9472" max="9472" width="8.28515625" style="1449" customWidth="1"/>
    <col min="9473" max="9473" width="25.28515625" style="1449" customWidth="1"/>
    <col min="9474" max="9474" width="57.28515625" style="1449" customWidth="1"/>
    <col min="9475" max="9475" width="9.5703125" style="1449" customWidth="1"/>
    <col min="9476" max="9477" width="7.7109375" style="1449" bestFit="1" customWidth="1"/>
    <col min="9478" max="9478" width="11.42578125" style="1449" customWidth="1"/>
    <col min="9479" max="9495" width="9.28515625" style="1449" customWidth="1"/>
    <col min="9496" max="9719" width="11.42578125" style="1449" customWidth="1"/>
    <col min="9720" max="9720" width="1.140625" style="1449" customWidth="1"/>
    <col min="9721" max="9721" width="9" style="1449" customWidth="1"/>
    <col min="9722" max="9722" width="6.140625" style="1449" customWidth="1"/>
    <col min="9723" max="9723" width="7.7109375" style="1449" customWidth="1"/>
    <col min="9724" max="9724" width="13" style="1449" customWidth="1"/>
    <col min="9725" max="9725" width="60.85546875" style="1449"/>
    <col min="9726" max="9726" width="11.42578125" style="1449" customWidth="1"/>
    <col min="9727" max="9727" width="8.42578125" style="1449" customWidth="1"/>
    <col min="9728" max="9728" width="8.28515625" style="1449" customWidth="1"/>
    <col min="9729" max="9729" width="25.28515625" style="1449" customWidth="1"/>
    <col min="9730" max="9730" width="57.28515625" style="1449" customWidth="1"/>
    <col min="9731" max="9731" width="9.5703125" style="1449" customWidth="1"/>
    <col min="9732" max="9733" width="7.7109375" style="1449" bestFit="1" customWidth="1"/>
    <col min="9734" max="9734" width="11.42578125" style="1449" customWidth="1"/>
    <col min="9735" max="9751" width="9.28515625" style="1449" customWidth="1"/>
    <col min="9752" max="9975" width="11.42578125" style="1449" customWidth="1"/>
    <col min="9976" max="9976" width="1.140625" style="1449" customWidth="1"/>
    <col min="9977" max="9977" width="9" style="1449" customWidth="1"/>
    <col min="9978" max="9978" width="6.140625" style="1449" customWidth="1"/>
    <col min="9979" max="9979" width="7.7109375" style="1449" customWidth="1"/>
    <col min="9980" max="9980" width="13" style="1449" customWidth="1"/>
    <col min="9981" max="9981" width="60.85546875" style="1449"/>
    <col min="9982" max="9982" width="11.42578125" style="1449" customWidth="1"/>
    <col min="9983" max="9983" width="8.42578125" style="1449" customWidth="1"/>
    <col min="9984" max="9984" width="8.28515625" style="1449" customWidth="1"/>
    <col min="9985" max="9985" width="25.28515625" style="1449" customWidth="1"/>
    <col min="9986" max="9986" width="57.28515625" style="1449" customWidth="1"/>
    <col min="9987" max="9987" width="9.5703125" style="1449" customWidth="1"/>
    <col min="9988" max="9989" width="7.7109375" style="1449" bestFit="1" customWidth="1"/>
    <col min="9990" max="9990" width="11.42578125" style="1449" customWidth="1"/>
    <col min="9991" max="10007" width="9.28515625" style="1449" customWidth="1"/>
    <col min="10008" max="10231" width="11.42578125" style="1449" customWidth="1"/>
    <col min="10232" max="10232" width="1.140625" style="1449" customWidth="1"/>
    <col min="10233" max="10233" width="9" style="1449" customWidth="1"/>
    <col min="10234" max="10234" width="6.140625" style="1449" customWidth="1"/>
    <col min="10235" max="10235" width="7.7109375" style="1449" customWidth="1"/>
    <col min="10236" max="10236" width="13" style="1449" customWidth="1"/>
    <col min="10237" max="10237" width="60.85546875" style="1449"/>
    <col min="10238" max="10238" width="11.42578125" style="1449" customWidth="1"/>
    <col min="10239" max="10239" width="8.42578125" style="1449" customWidth="1"/>
    <col min="10240" max="10240" width="8.28515625" style="1449" customWidth="1"/>
    <col min="10241" max="10241" width="25.28515625" style="1449" customWidth="1"/>
    <col min="10242" max="10242" width="57.28515625" style="1449" customWidth="1"/>
    <col min="10243" max="10243" width="9.5703125" style="1449" customWidth="1"/>
    <col min="10244" max="10245" width="7.7109375" style="1449" bestFit="1" customWidth="1"/>
    <col min="10246" max="10246" width="11.42578125" style="1449" customWidth="1"/>
    <col min="10247" max="10263" width="9.28515625" style="1449" customWidth="1"/>
    <col min="10264" max="10487" width="11.42578125" style="1449" customWidth="1"/>
    <col min="10488" max="10488" width="1.140625" style="1449" customWidth="1"/>
    <col min="10489" max="10489" width="9" style="1449" customWidth="1"/>
    <col min="10490" max="10490" width="6.140625" style="1449" customWidth="1"/>
    <col min="10491" max="10491" width="7.7109375" style="1449" customWidth="1"/>
    <col min="10492" max="10492" width="13" style="1449" customWidth="1"/>
    <col min="10493" max="10493" width="60.85546875" style="1449"/>
    <col min="10494" max="10494" width="11.42578125" style="1449" customWidth="1"/>
    <col min="10495" max="10495" width="8.42578125" style="1449" customWidth="1"/>
    <col min="10496" max="10496" width="8.28515625" style="1449" customWidth="1"/>
    <col min="10497" max="10497" width="25.28515625" style="1449" customWidth="1"/>
    <col min="10498" max="10498" width="57.28515625" style="1449" customWidth="1"/>
    <col min="10499" max="10499" width="9.5703125" style="1449" customWidth="1"/>
    <col min="10500" max="10501" width="7.7109375" style="1449" bestFit="1" customWidth="1"/>
    <col min="10502" max="10502" width="11.42578125" style="1449" customWidth="1"/>
    <col min="10503" max="10519" width="9.28515625" style="1449" customWidth="1"/>
    <col min="10520" max="10743" width="11.42578125" style="1449" customWidth="1"/>
    <col min="10744" max="10744" width="1.140625" style="1449" customWidth="1"/>
    <col min="10745" max="10745" width="9" style="1449" customWidth="1"/>
    <col min="10746" max="10746" width="6.140625" style="1449" customWidth="1"/>
    <col min="10747" max="10747" width="7.7109375" style="1449" customWidth="1"/>
    <col min="10748" max="10748" width="13" style="1449" customWidth="1"/>
    <col min="10749" max="10749" width="60.85546875" style="1449"/>
    <col min="10750" max="10750" width="11.42578125" style="1449" customWidth="1"/>
    <col min="10751" max="10751" width="8.42578125" style="1449" customWidth="1"/>
    <col min="10752" max="10752" width="8.28515625" style="1449" customWidth="1"/>
    <col min="10753" max="10753" width="25.28515625" style="1449" customWidth="1"/>
    <col min="10754" max="10754" width="57.28515625" style="1449" customWidth="1"/>
    <col min="10755" max="10755" width="9.5703125" style="1449" customWidth="1"/>
    <col min="10756" max="10757" width="7.7109375" style="1449" bestFit="1" customWidth="1"/>
    <col min="10758" max="10758" width="11.42578125" style="1449" customWidth="1"/>
    <col min="10759" max="10775" width="9.28515625" style="1449" customWidth="1"/>
    <col min="10776" max="10999" width="11.42578125" style="1449" customWidth="1"/>
    <col min="11000" max="11000" width="1.140625" style="1449" customWidth="1"/>
    <col min="11001" max="11001" width="9" style="1449" customWidth="1"/>
    <col min="11002" max="11002" width="6.140625" style="1449" customWidth="1"/>
    <col min="11003" max="11003" width="7.7109375" style="1449" customWidth="1"/>
    <col min="11004" max="11004" width="13" style="1449" customWidth="1"/>
    <col min="11005" max="11005" width="60.85546875" style="1449"/>
    <col min="11006" max="11006" width="11.42578125" style="1449" customWidth="1"/>
    <col min="11007" max="11007" width="8.42578125" style="1449" customWidth="1"/>
    <col min="11008" max="11008" width="8.28515625" style="1449" customWidth="1"/>
    <col min="11009" max="11009" width="25.28515625" style="1449" customWidth="1"/>
    <col min="11010" max="11010" width="57.28515625" style="1449" customWidth="1"/>
    <col min="11011" max="11011" width="9.5703125" style="1449" customWidth="1"/>
    <col min="11012" max="11013" width="7.7109375" style="1449" bestFit="1" customWidth="1"/>
    <col min="11014" max="11014" width="11.42578125" style="1449" customWidth="1"/>
    <col min="11015" max="11031" width="9.28515625" style="1449" customWidth="1"/>
    <col min="11032" max="11255" width="11.42578125" style="1449" customWidth="1"/>
    <col min="11256" max="11256" width="1.140625" style="1449" customWidth="1"/>
    <col min="11257" max="11257" width="9" style="1449" customWidth="1"/>
    <col min="11258" max="11258" width="6.140625" style="1449" customWidth="1"/>
    <col min="11259" max="11259" width="7.7109375" style="1449" customWidth="1"/>
    <col min="11260" max="11260" width="13" style="1449" customWidth="1"/>
    <col min="11261" max="11261" width="60.85546875" style="1449"/>
    <col min="11262" max="11262" width="11.42578125" style="1449" customWidth="1"/>
    <col min="11263" max="11263" width="8.42578125" style="1449" customWidth="1"/>
    <col min="11264" max="11264" width="8.28515625" style="1449" customWidth="1"/>
    <col min="11265" max="11265" width="25.28515625" style="1449" customWidth="1"/>
    <col min="11266" max="11266" width="57.28515625" style="1449" customWidth="1"/>
    <col min="11267" max="11267" width="9.5703125" style="1449" customWidth="1"/>
    <col min="11268" max="11269" width="7.7109375" style="1449" bestFit="1" customWidth="1"/>
    <col min="11270" max="11270" width="11.42578125" style="1449" customWidth="1"/>
    <col min="11271" max="11287" width="9.28515625" style="1449" customWidth="1"/>
    <col min="11288" max="11511" width="11.42578125" style="1449" customWidth="1"/>
    <col min="11512" max="11512" width="1.140625" style="1449" customWidth="1"/>
    <col min="11513" max="11513" width="9" style="1449" customWidth="1"/>
    <col min="11514" max="11514" width="6.140625" style="1449" customWidth="1"/>
    <col min="11515" max="11515" width="7.7109375" style="1449" customWidth="1"/>
    <col min="11516" max="11516" width="13" style="1449" customWidth="1"/>
    <col min="11517" max="11517" width="60.85546875" style="1449"/>
    <col min="11518" max="11518" width="11.42578125" style="1449" customWidth="1"/>
    <col min="11519" max="11519" width="8.42578125" style="1449" customWidth="1"/>
    <col min="11520" max="11520" width="8.28515625" style="1449" customWidth="1"/>
    <col min="11521" max="11521" width="25.28515625" style="1449" customWidth="1"/>
    <col min="11522" max="11522" width="57.28515625" style="1449" customWidth="1"/>
    <col min="11523" max="11523" width="9.5703125" style="1449" customWidth="1"/>
    <col min="11524" max="11525" width="7.7109375" style="1449" bestFit="1" customWidth="1"/>
    <col min="11526" max="11526" width="11.42578125" style="1449" customWidth="1"/>
    <col min="11527" max="11543" width="9.28515625" style="1449" customWidth="1"/>
    <col min="11544" max="11767" width="11.42578125" style="1449" customWidth="1"/>
    <col min="11768" max="11768" width="1.140625" style="1449" customWidth="1"/>
    <col min="11769" max="11769" width="9" style="1449" customWidth="1"/>
    <col min="11770" max="11770" width="6.140625" style="1449" customWidth="1"/>
    <col min="11771" max="11771" width="7.7109375" style="1449" customWidth="1"/>
    <col min="11772" max="11772" width="13" style="1449" customWidth="1"/>
    <col min="11773" max="11773" width="60.85546875" style="1449"/>
    <col min="11774" max="11774" width="11.42578125" style="1449" customWidth="1"/>
    <col min="11775" max="11775" width="8.42578125" style="1449" customWidth="1"/>
    <col min="11776" max="11776" width="8.28515625" style="1449" customWidth="1"/>
    <col min="11777" max="11777" width="25.28515625" style="1449" customWidth="1"/>
    <col min="11778" max="11778" width="57.28515625" style="1449" customWidth="1"/>
    <col min="11779" max="11779" width="9.5703125" style="1449" customWidth="1"/>
    <col min="11780" max="11781" width="7.7109375" style="1449" bestFit="1" customWidth="1"/>
    <col min="11782" max="11782" width="11.42578125" style="1449" customWidth="1"/>
    <col min="11783" max="11799" width="9.28515625" style="1449" customWidth="1"/>
    <col min="11800" max="12023" width="11.42578125" style="1449" customWidth="1"/>
    <col min="12024" max="12024" width="1.140625" style="1449" customWidth="1"/>
    <col min="12025" max="12025" width="9" style="1449" customWidth="1"/>
    <col min="12026" max="12026" width="6.140625" style="1449" customWidth="1"/>
    <col min="12027" max="12027" width="7.7109375" style="1449" customWidth="1"/>
    <col min="12028" max="12028" width="13" style="1449" customWidth="1"/>
    <col min="12029" max="12029" width="60.85546875" style="1449"/>
    <col min="12030" max="12030" width="11.42578125" style="1449" customWidth="1"/>
    <col min="12031" max="12031" width="8.42578125" style="1449" customWidth="1"/>
    <col min="12032" max="12032" width="8.28515625" style="1449" customWidth="1"/>
    <col min="12033" max="12033" width="25.28515625" style="1449" customWidth="1"/>
    <col min="12034" max="12034" width="57.28515625" style="1449" customWidth="1"/>
    <col min="12035" max="12035" width="9.5703125" style="1449" customWidth="1"/>
    <col min="12036" max="12037" width="7.7109375" style="1449" bestFit="1" customWidth="1"/>
    <col min="12038" max="12038" width="11.42578125" style="1449" customWidth="1"/>
    <col min="12039" max="12055" width="9.28515625" style="1449" customWidth="1"/>
    <col min="12056" max="12279" width="11.42578125" style="1449" customWidth="1"/>
    <col min="12280" max="12280" width="1.140625" style="1449" customWidth="1"/>
    <col min="12281" max="12281" width="9" style="1449" customWidth="1"/>
    <col min="12282" max="12282" width="6.140625" style="1449" customWidth="1"/>
    <col min="12283" max="12283" width="7.7109375" style="1449" customWidth="1"/>
    <col min="12284" max="12284" width="13" style="1449" customWidth="1"/>
    <col min="12285" max="12285" width="60.85546875" style="1449"/>
    <col min="12286" max="12286" width="11.42578125" style="1449" customWidth="1"/>
    <col min="12287" max="12287" width="8.42578125" style="1449" customWidth="1"/>
    <col min="12288" max="12288" width="8.28515625" style="1449" customWidth="1"/>
    <col min="12289" max="12289" width="25.28515625" style="1449" customWidth="1"/>
    <col min="12290" max="12290" width="57.28515625" style="1449" customWidth="1"/>
    <col min="12291" max="12291" width="9.5703125" style="1449" customWidth="1"/>
    <col min="12292" max="12293" width="7.7109375" style="1449" bestFit="1" customWidth="1"/>
    <col min="12294" max="12294" width="11.42578125" style="1449" customWidth="1"/>
    <col min="12295" max="12311" width="9.28515625" style="1449" customWidth="1"/>
    <col min="12312" max="12535" width="11.42578125" style="1449" customWidth="1"/>
    <col min="12536" max="12536" width="1.140625" style="1449" customWidth="1"/>
    <col min="12537" max="12537" width="9" style="1449" customWidth="1"/>
    <col min="12538" max="12538" width="6.140625" style="1449" customWidth="1"/>
    <col min="12539" max="12539" width="7.7109375" style="1449" customWidth="1"/>
    <col min="12540" max="12540" width="13" style="1449" customWidth="1"/>
    <col min="12541" max="12541" width="60.85546875" style="1449"/>
    <col min="12542" max="12542" width="11.42578125" style="1449" customWidth="1"/>
    <col min="12543" max="12543" width="8.42578125" style="1449" customWidth="1"/>
    <col min="12544" max="12544" width="8.28515625" style="1449" customWidth="1"/>
    <col min="12545" max="12545" width="25.28515625" style="1449" customWidth="1"/>
    <col min="12546" max="12546" width="57.28515625" style="1449" customWidth="1"/>
    <col min="12547" max="12547" width="9.5703125" style="1449" customWidth="1"/>
    <col min="12548" max="12549" width="7.7109375" style="1449" bestFit="1" customWidth="1"/>
    <col min="12550" max="12550" width="11.42578125" style="1449" customWidth="1"/>
    <col min="12551" max="12567" width="9.28515625" style="1449" customWidth="1"/>
    <col min="12568" max="12791" width="11.42578125" style="1449" customWidth="1"/>
    <col min="12792" max="12792" width="1.140625" style="1449" customWidth="1"/>
    <col min="12793" max="12793" width="9" style="1449" customWidth="1"/>
    <col min="12794" max="12794" width="6.140625" style="1449" customWidth="1"/>
    <col min="12795" max="12795" width="7.7109375" style="1449" customWidth="1"/>
    <col min="12796" max="12796" width="13" style="1449" customWidth="1"/>
    <col min="12797" max="12797" width="60.85546875" style="1449"/>
    <col min="12798" max="12798" width="11.42578125" style="1449" customWidth="1"/>
    <col min="12799" max="12799" width="8.42578125" style="1449" customWidth="1"/>
    <col min="12800" max="12800" width="8.28515625" style="1449" customWidth="1"/>
    <col min="12801" max="12801" width="25.28515625" style="1449" customWidth="1"/>
    <col min="12802" max="12802" width="57.28515625" style="1449" customWidth="1"/>
    <col min="12803" max="12803" width="9.5703125" style="1449" customWidth="1"/>
    <col min="12804" max="12805" width="7.7109375" style="1449" bestFit="1" customWidth="1"/>
    <col min="12806" max="12806" width="11.42578125" style="1449" customWidth="1"/>
    <col min="12807" max="12823" width="9.28515625" style="1449" customWidth="1"/>
    <col min="12824" max="13047" width="11.42578125" style="1449" customWidth="1"/>
    <col min="13048" max="13048" width="1.140625" style="1449" customWidth="1"/>
    <col min="13049" max="13049" width="9" style="1449" customWidth="1"/>
    <col min="13050" max="13050" width="6.140625" style="1449" customWidth="1"/>
    <col min="13051" max="13051" width="7.7109375" style="1449" customWidth="1"/>
    <col min="13052" max="13052" width="13" style="1449" customWidth="1"/>
    <col min="13053" max="13053" width="60.85546875" style="1449"/>
    <col min="13054" max="13054" width="11.42578125" style="1449" customWidth="1"/>
    <col min="13055" max="13055" width="8.42578125" style="1449" customWidth="1"/>
    <col min="13056" max="13056" width="8.28515625" style="1449" customWidth="1"/>
    <col min="13057" max="13057" width="25.28515625" style="1449" customWidth="1"/>
    <col min="13058" max="13058" width="57.28515625" style="1449" customWidth="1"/>
    <col min="13059" max="13059" width="9.5703125" style="1449" customWidth="1"/>
    <col min="13060" max="13061" width="7.7109375" style="1449" bestFit="1" customWidth="1"/>
    <col min="13062" max="13062" width="11.42578125" style="1449" customWidth="1"/>
    <col min="13063" max="13079" width="9.28515625" style="1449" customWidth="1"/>
    <col min="13080" max="13303" width="11.42578125" style="1449" customWidth="1"/>
    <col min="13304" max="13304" width="1.140625" style="1449" customWidth="1"/>
    <col min="13305" max="13305" width="9" style="1449" customWidth="1"/>
    <col min="13306" max="13306" width="6.140625" style="1449" customWidth="1"/>
    <col min="13307" max="13307" width="7.7109375" style="1449" customWidth="1"/>
    <col min="13308" max="13308" width="13" style="1449" customWidth="1"/>
    <col min="13309" max="13309" width="60.85546875" style="1449"/>
    <col min="13310" max="13310" width="11.42578125" style="1449" customWidth="1"/>
    <col min="13311" max="13311" width="8.42578125" style="1449" customWidth="1"/>
    <col min="13312" max="13312" width="8.28515625" style="1449" customWidth="1"/>
    <col min="13313" max="13313" width="25.28515625" style="1449" customWidth="1"/>
    <col min="13314" max="13314" width="57.28515625" style="1449" customWidth="1"/>
    <col min="13315" max="13315" width="9.5703125" style="1449" customWidth="1"/>
    <col min="13316" max="13317" width="7.7109375" style="1449" bestFit="1" customWidth="1"/>
    <col min="13318" max="13318" width="11.42578125" style="1449" customWidth="1"/>
    <col min="13319" max="13335" width="9.28515625" style="1449" customWidth="1"/>
    <col min="13336" max="13559" width="11.42578125" style="1449" customWidth="1"/>
    <col min="13560" max="13560" width="1.140625" style="1449" customWidth="1"/>
    <col min="13561" max="13561" width="9" style="1449" customWidth="1"/>
    <col min="13562" max="13562" width="6.140625" style="1449" customWidth="1"/>
    <col min="13563" max="13563" width="7.7109375" style="1449" customWidth="1"/>
    <col min="13564" max="13564" width="13" style="1449" customWidth="1"/>
    <col min="13565" max="13565" width="60.85546875" style="1449"/>
    <col min="13566" max="13566" width="11.42578125" style="1449" customWidth="1"/>
    <col min="13567" max="13567" width="8.42578125" style="1449" customWidth="1"/>
    <col min="13568" max="13568" width="8.28515625" style="1449" customWidth="1"/>
    <col min="13569" max="13569" width="25.28515625" style="1449" customWidth="1"/>
    <col min="13570" max="13570" width="57.28515625" style="1449" customWidth="1"/>
    <col min="13571" max="13571" width="9.5703125" style="1449" customWidth="1"/>
    <col min="13572" max="13573" width="7.7109375" style="1449" bestFit="1" customWidth="1"/>
    <col min="13574" max="13574" width="11.42578125" style="1449" customWidth="1"/>
    <col min="13575" max="13591" width="9.28515625" style="1449" customWidth="1"/>
    <col min="13592" max="13815" width="11.42578125" style="1449" customWidth="1"/>
    <col min="13816" max="13816" width="1.140625" style="1449" customWidth="1"/>
    <col min="13817" max="13817" width="9" style="1449" customWidth="1"/>
    <col min="13818" max="13818" width="6.140625" style="1449" customWidth="1"/>
    <col min="13819" max="13819" width="7.7109375" style="1449" customWidth="1"/>
    <col min="13820" max="13820" width="13" style="1449" customWidth="1"/>
    <col min="13821" max="13821" width="60.85546875" style="1449"/>
    <col min="13822" max="13822" width="11.42578125" style="1449" customWidth="1"/>
    <col min="13823" max="13823" width="8.42578125" style="1449" customWidth="1"/>
    <col min="13824" max="13824" width="8.28515625" style="1449" customWidth="1"/>
    <col min="13825" max="13825" width="25.28515625" style="1449" customWidth="1"/>
    <col min="13826" max="13826" width="57.28515625" style="1449" customWidth="1"/>
    <col min="13827" max="13827" width="9.5703125" style="1449" customWidth="1"/>
    <col min="13828" max="13829" width="7.7109375" style="1449" bestFit="1" customWidth="1"/>
    <col min="13830" max="13830" width="11.42578125" style="1449" customWidth="1"/>
    <col min="13831" max="13847" width="9.28515625" style="1449" customWidth="1"/>
    <col min="13848" max="14071" width="11.42578125" style="1449" customWidth="1"/>
    <col min="14072" max="14072" width="1.140625" style="1449" customWidth="1"/>
    <col min="14073" max="14073" width="9" style="1449" customWidth="1"/>
    <col min="14074" max="14074" width="6.140625" style="1449" customWidth="1"/>
    <col min="14075" max="14075" width="7.7109375" style="1449" customWidth="1"/>
    <col min="14076" max="14076" width="13" style="1449" customWidth="1"/>
    <col min="14077" max="14077" width="60.85546875" style="1449"/>
    <col min="14078" max="14078" width="11.42578125" style="1449" customWidth="1"/>
    <col min="14079" max="14079" width="8.42578125" style="1449" customWidth="1"/>
    <col min="14080" max="14080" width="8.28515625" style="1449" customWidth="1"/>
    <col min="14081" max="14081" width="25.28515625" style="1449" customWidth="1"/>
    <col min="14082" max="14082" width="57.28515625" style="1449" customWidth="1"/>
    <col min="14083" max="14083" width="9.5703125" style="1449" customWidth="1"/>
    <col min="14084" max="14085" width="7.7109375" style="1449" bestFit="1" customWidth="1"/>
    <col min="14086" max="14086" width="11.42578125" style="1449" customWidth="1"/>
    <col min="14087" max="14103" width="9.28515625" style="1449" customWidth="1"/>
    <col min="14104" max="14327" width="11.42578125" style="1449" customWidth="1"/>
    <col min="14328" max="14328" width="1.140625" style="1449" customWidth="1"/>
    <col min="14329" max="14329" width="9" style="1449" customWidth="1"/>
    <col min="14330" max="14330" width="6.140625" style="1449" customWidth="1"/>
    <col min="14331" max="14331" width="7.7109375" style="1449" customWidth="1"/>
    <col min="14332" max="14332" width="13" style="1449" customWidth="1"/>
    <col min="14333" max="14333" width="60.85546875" style="1449"/>
    <col min="14334" max="14334" width="11.42578125" style="1449" customWidth="1"/>
    <col min="14335" max="14335" width="8.42578125" style="1449" customWidth="1"/>
    <col min="14336" max="14336" width="8.28515625" style="1449" customWidth="1"/>
    <col min="14337" max="14337" width="25.28515625" style="1449" customWidth="1"/>
    <col min="14338" max="14338" width="57.28515625" style="1449" customWidth="1"/>
    <col min="14339" max="14339" width="9.5703125" style="1449" customWidth="1"/>
    <col min="14340" max="14341" width="7.7109375" style="1449" bestFit="1" customWidth="1"/>
    <col min="14342" max="14342" width="11.42578125" style="1449" customWidth="1"/>
    <col min="14343" max="14359" width="9.28515625" style="1449" customWidth="1"/>
    <col min="14360" max="14583" width="11.42578125" style="1449" customWidth="1"/>
    <col min="14584" max="14584" width="1.140625" style="1449" customWidth="1"/>
    <col min="14585" max="14585" width="9" style="1449" customWidth="1"/>
    <col min="14586" max="14586" width="6.140625" style="1449" customWidth="1"/>
    <col min="14587" max="14587" width="7.7109375" style="1449" customWidth="1"/>
    <col min="14588" max="14588" width="13" style="1449" customWidth="1"/>
    <col min="14589" max="14589" width="60.85546875" style="1449"/>
    <col min="14590" max="14590" width="11.42578125" style="1449" customWidth="1"/>
    <col min="14591" max="14591" width="8.42578125" style="1449" customWidth="1"/>
    <col min="14592" max="14592" width="8.28515625" style="1449" customWidth="1"/>
    <col min="14593" max="14593" width="25.28515625" style="1449" customWidth="1"/>
    <col min="14594" max="14594" width="57.28515625" style="1449" customWidth="1"/>
    <col min="14595" max="14595" width="9.5703125" style="1449" customWidth="1"/>
    <col min="14596" max="14597" width="7.7109375" style="1449" bestFit="1" customWidth="1"/>
    <col min="14598" max="14598" width="11.42578125" style="1449" customWidth="1"/>
    <col min="14599" max="14615" width="9.28515625" style="1449" customWidth="1"/>
    <col min="14616" max="14839" width="11.42578125" style="1449" customWidth="1"/>
    <col min="14840" max="14840" width="1.140625" style="1449" customWidth="1"/>
    <col min="14841" max="14841" width="9" style="1449" customWidth="1"/>
    <col min="14842" max="14842" width="6.140625" style="1449" customWidth="1"/>
    <col min="14843" max="14843" width="7.7109375" style="1449" customWidth="1"/>
    <col min="14844" max="14844" width="13" style="1449" customWidth="1"/>
    <col min="14845" max="14845" width="60.85546875" style="1449"/>
    <col min="14846" max="14846" width="11.42578125" style="1449" customWidth="1"/>
    <col min="14847" max="14847" width="8.42578125" style="1449" customWidth="1"/>
    <col min="14848" max="14848" width="8.28515625" style="1449" customWidth="1"/>
    <col min="14849" max="14849" width="25.28515625" style="1449" customWidth="1"/>
    <col min="14850" max="14850" width="57.28515625" style="1449" customWidth="1"/>
    <col min="14851" max="14851" width="9.5703125" style="1449" customWidth="1"/>
    <col min="14852" max="14853" width="7.7109375" style="1449" bestFit="1" customWidth="1"/>
    <col min="14854" max="14854" width="11.42578125" style="1449" customWidth="1"/>
    <col min="14855" max="14871" width="9.28515625" style="1449" customWidth="1"/>
    <col min="14872" max="15095" width="11.42578125" style="1449" customWidth="1"/>
    <col min="15096" max="15096" width="1.140625" style="1449" customWidth="1"/>
    <col min="15097" max="15097" width="9" style="1449" customWidth="1"/>
    <col min="15098" max="15098" width="6.140625" style="1449" customWidth="1"/>
    <col min="15099" max="15099" width="7.7109375" style="1449" customWidth="1"/>
    <col min="15100" max="15100" width="13" style="1449" customWidth="1"/>
    <col min="15101" max="15101" width="60.85546875" style="1449"/>
    <col min="15102" max="15102" width="11.42578125" style="1449" customWidth="1"/>
    <col min="15103" max="15103" width="8.42578125" style="1449" customWidth="1"/>
    <col min="15104" max="15104" width="8.28515625" style="1449" customWidth="1"/>
    <col min="15105" max="15105" width="25.28515625" style="1449" customWidth="1"/>
    <col min="15106" max="15106" width="57.28515625" style="1449" customWidth="1"/>
    <col min="15107" max="15107" width="9.5703125" style="1449" customWidth="1"/>
    <col min="15108" max="15109" width="7.7109375" style="1449" bestFit="1" customWidth="1"/>
    <col min="15110" max="15110" width="11.42578125" style="1449" customWidth="1"/>
    <col min="15111" max="15127" width="9.28515625" style="1449" customWidth="1"/>
    <col min="15128" max="15351" width="11.42578125" style="1449" customWidth="1"/>
    <col min="15352" max="15352" width="1.140625" style="1449" customWidth="1"/>
    <col min="15353" max="15353" width="9" style="1449" customWidth="1"/>
    <col min="15354" max="15354" width="6.140625" style="1449" customWidth="1"/>
    <col min="15355" max="15355" width="7.7109375" style="1449" customWidth="1"/>
    <col min="15356" max="15356" width="13" style="1449" customWidth="1"/>
    <col min="15357" max="15357" width="60.85546875" style="1449"/>
    <col min="15358" max="15358" width="11.42578125" style="1449" customWidth="1"/>
    <col min="15359" max="15359" width="8.42578125" style="1449" customWidth="1"/>
    <col min="15360" max="15360" width="8.28515625" style="1449" customWidth="1"/>
    <col min="15361" max="15361" width="25.28515625" style="1449" customWidth="1"/>
    <col min="15362" max="15362" width="57.28515625" style="1449" customWidth="1"/>
    <col min="15363" max="15363" width="9.5703125" style="1449" customWidth="1"/>
    <col min="15364" max="15365" width="7.7109375" style="1449" bestFit="1" customWidth="1"/>
    <col min="15366" max="15366" width="11.42578125" style="1449" customWidth="1"/>
    <col min="15367" max="15383" width="9.28515625" style="1449" customWidth="1"/>
    <col min="15384" max="15607" width="11.42578125" style="1449" customWidth="1"/>
    <col min="15608" max="15608" width="1.140625" style="1449" customWidth="1"/>
    <col min="15609" max="15609" width="9" style="1449" customWidth="1"/>
    <col min="15610" max="15610" width="6.140625" style="1449" customWidth="1"/>
    <col min="15611" max="15611" width="7.7109375" style="1449" customWidth="1"/>
    <col min="15612" max="15612" width="13" style="1449" customWidth="1"/>
    <col min="15613" max="15613" width="60.85546875" style="1449"/>
    <col min="15614" max="15614" width="11.42578125" style="1449" customWidth="1"/>
    <col min="15615" max="15615" width="8.42578125" style="1449" customWidth="1"/>
    <col min="15616" max="15616" width="8.28515625" style="1449" customWidth="1"/>
    <col min="15617" max="15617" width="25.28515625" style="1449" customWidth="1"/>
    <col min="15618" max="15618" width="57.28515625" style="1449" customWidth="1"/>
    <col min="15619" max="15619" width="9.5703125" style="1449" customWidth="1"/>
    <col min="15620" max="15621" width="7.7109375" style="1449" bestFit="1" customWidth="1"/>
    <col min="15622" max="15622" width="11.42578125" style="1449" customWidth="1"/>
    <col min="15623" max="15639" width="9.28515625" style="1449" customWidth="1"/>
    <col min="15640" max="15863" width="11.42578125" style="1449" customWidth="1"/>
    <col min="15864" max="15864" width="1.140625" style="1449" customWidth="1"/>
    <col min="15865" max="15865" width="9" style="1449" customWidth="1"/>
    <col min="15866" max="15866" width="6.140625" style="1449" customWidth="1"/>
    <col min="15867" max="15867" width="7.7109375" style="1449" customWidth="1"/>
    <col min="15868" max="15868" width="13" style="1449" customWidth="1"/>
    <col min="15869" max="15869" width="60.85546875" style="1449"/>
    <col min="15870" max="15870" width="11.42578125" style="1449" customWidth="1"/>
    <col min="15871" max="15871" width="8.42578125" style="1449" customWidth="1"/>
    <col min="15872" max="15872" width="8.28515625" style="1449" customWidth="1"/>
    <col min="15873" max="15873" width="25.28515625" style="1449" customWidth="1"/>
    <col min="15874" max="15874" width="57.28515625" style="1449" customWidth="1"/>
    <col min="15875" max="15875" width="9.5703125" style="1449" customWidth="1"/>
    <col min="15876" max="15877" width="7.7109375" style="1449" bestFit="1" customWidth="1"/>
    <col min="15878" max="15878" width="11.42578125" style="1449" customWidth="1"/>
    <col min="15879" max="15895" width="9.28515625" style="1449" customWidth="1"/>
    <col min="15896" max="16119" width="11.42578125" style="1449" customWidth="1"/>
    <col min="16120" max="16120" width="1.140625" style="1449" customWidth="1"/>
    <col min="16121" max="16121" width="9" style="1449" customWidth="1"/>
    <col min="16122" max="16122" width="6.140625" style="1449" customWidth="1"/>
    <col min="16123" max="16123" width="7.7109375" style="1449" customWidth="1"/>
    <col min="16124" max="16124" width="13" style="1449" customWidth="1"/>
    <col min="16125" max="16125" width="60.85546875" style="1449"/>
    <col min="16126" max="16126" width="11.42578125" style="1449" customWidth="1"/>
    <col min="16127" max="16127" width="8.42578125" style="1449" customWidth="1"/>
    <col min="16128" max="16128" width="8.28515625" style="1449" customWidth="1"/>
    <col min="16129" max="16129" width="25.28515625" style="1449" customWidth="1"/>
    <col min="16130" max="16130" width="57.28515625" style="1449" customWidth="1"/>
    <col min="16131" max="16131" width="9.5703125" style="1449" customWidth="1"/>
    <col min="16132" max="16133" width="7.7109375" style="1449" bestFit="1" customWidth="1"/>
    <col min="16134" max="16134" width="11.42578125" style="1449" customWidth="1"/>
    <col min="16135" max="16151" width="9.28515625" style="1449" customWidth="1"/>
    <col min="16152" max="16375" width="11.42578125" style="1449" customWidth="1"/>
    <col min="16376" max="16376" width="1.140625" style="1449" customWidth="1"/>
    <col min="16377" max="16377" width="9" style="1449" customWidth="1"/>
    <col min="16378" max="16378" width="6.140625" style="1449" customWidth="1"/>
    <col min="16379" max="16379" width="7.7109375" style="1449" customWidth="1"/>
    <col min="16380" max="16380" width="13" style="1449" customWidth="1"/>
    <col min="16381" max="16384" width="60.85546875" style="1449"/>
  </cols>
  <sheetData>
    <row r="1" spans="1:7" ht="6" customHeight="1"/>
    <row r="2" spans="1:7" s="1441" customFormat="1" ht="15">
      <c r="A2" s="378" t="s">
        <v>1919</v>
      </c>
      <c r="B2" s="1457"/>
      <c r="C2" s="1457"/>
      <c r="D2" s="1457"/>
      <c r="E2" s="1457"/>
      <c r="F2" s="1457"/>
    </row>
    <row r="3" spans="1:7" s="1442" customFormat="1" ht="15">
      <c r="A3" s="1954" t="s">
        <v>1914</v>
      </c>
      <c r="B3" s="1954"/>
      <c r="C3" s="1954"/>
      <c r="D3" s="1954"/>
      <c r="E3" s="1954"/>
      <c r="F3" s="1443"/>
      <c r="G3" s="1444"/>
    </row>
    <row r="4" spans="1:7" s="1442" customFormat="1" ht="15">
      <c r="A4" s="1958" t="s">
        <v>2381</v>
      </c>
      <c r="B4" s="1958"/>
      <c r="C4" s="1958"/>
      <c r="D4" s="1958"/>
      <c r="E4" s="1958"/>
      <c r="F4" s="1443"/>
      <c r="G4" s="1444"/>
    </row>
    <row r="5" spans="1:7" s="1442" customFormat="1" ht="15">
      <c r="A5" s="1955" t="s">
        <v>1851</v>
      </c>
      <c r="B5" s="1955"/>
      <c r="C5" s="1955"/>
      <c r="D5" s="1955"/>
      <c r="E5" s="1955"/>
      <c r="F5" s="1443"/>
    </row>
    <row r="6" spans="1:7" ht="12">
      <c r="A6" s="1445"/>
      <c r="B6" s="1446"/>
      <c r="C6" s="1447"/>
      <c r="D6" s="1447"/>
      <c r="E6" s="1447"/>
      <c r="F6" s="1448"/>
    </row>
    <row r="7" spans="1:7" ht="12">
      <c r="A7" s="1450"/>
      <c r="B7" s="1451" t="s">
        <v>1852</v>
      </c>
      <c r="C7" s="1963">
        <v>7939552</v>
      </c>
      <c r="D7" s="1963"/>
      <c r="E7" s="1963"/>
      <c r="F7" s="1452"/>
      <c r="G7" s="1453"/>
    </row>
    <row r="8" spans="1:7" ht="12">
      <c r="A8" s="1450"/>
      <c r="B8" s="1451" t="s">
        <v>1853</v>
      </c>
      <c r="C8" s="1963">
        <v>34778</v>
      </c>
      <c r="D8" s="1963"/>
      <c r="E8" s="1963"/>
      <c r="F8" s="1452"/>
      <c r="G8" s="1453"/>
    </row>
    <row r="9" spans="1:7" ht="12">
      <c r="A9" s="1450"/>
      <c r="B9" s="1454" t="s">
        <v>1915</v>
      </c>
      <c r="C9" s="1964">
        <f>+C8/C7*100000</f>
        <v>438.03479087988842</v>
      </c>
      <c r="D9" s="1964"/>
      <c r="E9" s="1964"/>
      <c r="F9" s="1452"/>
      <c r="G9" s="1453"/>
    </row>
    <row r="10" spans="1:7" ht="30">
      <c r="A10" s="1559" t="s">
        <v>1855</v>
      </c>
      <c r="B10" s="1574" t="s">
        <v>1916</v>
      </c>
      <c r="C10" s="1574" t="s">
        <v>1857</v>
      </c>
      <c r="D10" s="1574" t="s">
        <v>0</v>
      </c>
      <c r="E10" s="1574" t="s">
        <v>1858</v>
      </c>
      <c r="F10" s="1452"/>
      <c r="G10" s="1113" t="s">
        <v>675</v>
      </c>
    </row>
    <row r="11" spans="1:7" ht="14.25">
      <c r="A11" s="1562" t="s">
        <v>1859</v>
      </c>
      <c r="B11" s="1575" t="s">
        <v>1860</v>
      </c>
      <c r="C11" s="1563">
        <v>2643</v>
      </c>
      <c r="D11" s="1564">
        <f>C11/$C$8</f>
        <v>7.5996319512335389E-2</v>
      </c>
      <c r="E11" s="1565">
        <f>+C11/$C$7*100000</f>
        <v>33.289031925227015</v>
      </c>
      <c r="F11" s="1452"/>
      <c r="G11" s="1453"/>
    </row>
    <row r="12" spans="1:7" ht="14.25">
      <c r="A12" s="1562" t="s">
        <v>1869</v>
      </c>
      <c r="B12" s="1575" t="s">
        <v>1870</v>
      </c>
      <c r="C12" s="1563">
        <v>2438</v>
      </c>
      <c r="D12" s="1564">
        <f>C12/$C$8</f>
        <v>7.0101788486974528E-2</v>
      </c>
      <c r="E12" s="1565">
        <f>+C12/$C$7*100000</f>
        <v>30.707022260198059</v>
      </c>
      <c r="F12" s="1452"/>
      <c r="G12" s="1453"/>
    </row>
    <row r="13" spans="1:7" ht="14.25">
      <c r="A13" s="1562" t="s">
        <v>1861</v>
      </c>
      <c r="B13" s="1576" t="s">
        <v>1862</v>
      </c>
      <c r="C13" s="1563">
        <v>2030</v>
      </c>
      <c r="D13" s="1564">
        <f t="shared" ref="D13:D37" si="0">C13/$C$8</f>
        <v>5.8370234056012424E-2</v>
      </c>
      <c r="E13" s="1565">
        <f t="shared" ref="E13:E37" si="1">+C13/$C$7*100000</f>
        <v>25.568193268335541</v>
      </c>
      <c r="F13" s="1452"/>
      <c r="G13" s="1453"/>
    </row>
    <row r="14" spans="1:7" ht="14.25">
      <c r="A14" s="1562" t="s">
        <v>1863</v>
      </c>
      <c r="B14" s="1576" t="s">
        <v>1864</v>
      </c>
      <c r="C14" s="1563">
        <v>1886</v>
      </c>
      <c r="D14" s="1564">
        <f t="shared" si="0"/>
        <v>5.4229685433319914E-2</v>
      </c>
      <c r="E14" s="1565">
        <f t="shared" si="1"/>
        <v>23.754488918266421</v>
      </c>
      <c r="F14" s="1452"/>
      <c r="G14" s="1453"/>
    </row>
    <row r="15" spans="1:7" ht="14.25">
      <c r="A15" s="1562" t="s">
        <v>1865</v>
      </c>
      <c r="B15" s="1575" t="s">
        <v>1866</v>
      </c>
      <c r="C15" s="1563">
        <v>1698</v>
      </c>
      <c r="D15" s="1564">
        <f t="shared" si="0"/>
        <v>4.8823969175915811E-2</v>
      </c>
      <c r="E15" s="1565">
        <f t="shared" si="1"/>
        <v>21.386597127898401</v>
      </c>
      <c r="F15" s="1452"/>
      <c r="G15" s="1453"/>
    </row>
    <row r="16" spans="1:7" ht="14.25">
      <c r="A16" s="1562" t="s">
        <v>1867</v>
      </c>
      <c r="B16" s="1575" t="s">
        <v>1868</v>
      </c>
      <c r="C16" s="1563">
        <v>1677</v>
      </c>
      <c r="D16" s="1564">
        <f t="shared" si="0"/>
        <v>4.822013916843982E-2</v>
      </c>
      <c r="E16" s="1565">
        <f t="shared" si="1"/>
        <v>21.122098576846653</v>
      </c>
      <c r="F16" s="1452"/>
      <c r="G16" s="1453"/>
    </row>
    <row r="17" spans="1:7" ht="14.25">
      <c r="A17" s="1562" t="s">
        <v>1871</v>
      </c>
      <c r="B17" s="1575" t="s">
        <v>1872</v>
      </c>
      <c r="C17" s="1563">
        <v>1231</v>
      </c>
      <c r="D17" s="1564">
        <f t="shared" si="0"/>
        <v>3.5395939962044973E-2</v>
      </c>
      <c r="E17" s="1565">
        <f t="shared" si="1"/>
        <v>15.504653159271456</v>
      </c>
      <c r="F17" s="1452"/>
      <c r="G17" s="1453"/>
    </row>
    <row r="18" spans="1:7" ht="14.25">
      <c r="A18" s="1562" t="s">
        <v>1883</v>
      </c>
      <c r="B18" s="1575" t="s">
        <v>1884</v>
      </c>
      <c r="C18" s="1563">
        <v>968</v>
      </c>
      <c r="D18" s="1564">
        <f t="shared" si="0"/>
        <v>2.7833687963655183E-2</v>
      </c>
      <c r="E18" s="1565">
        <f t="shared" si="1"/>
        <v>12.192123686575767</v>
      </c>
      <c r="F18" s="1452"/>
      <c r="G18" s="1453"/>
    </row>
    <row r="19" spans="1:7" ht="14.25">
      <c r="A19" s="1562" t="s">
        <v>1875</v>
      </c>
      <c r="B19" s="1575" t="s">
        <v>1876</v>
      </c>
      <c r="C19" s="1563">
        <v>956</v>
      </c>
      <c r="D19" s="1564">
        <f t="shared" si="0"/>
        <v>2.7488642245097474E-2</v>
      </c>
      <c r="E19" s="1565">
        <f t="shared" si="1"/>
        <v>12.040981657403339</v>
      </c>
      <c r="F19" s="1452"/>
      <c r="G19" s="1453"/>
    </row>
    <row r="20" spans="1:7" ht="14.25">
      <c r="A20" s="1566" t="s">
        <v>1873</v>
      </c>
      <c r="B20" s="1577" t="s">
        <v>1874</v>
      </c>
      <c r="C20" s="1563">
        <v>919</v>
      </c>
      <c r="D20" s="1564">
        <f t="shared" si="0"/>
        <v>2.642475127954454E-2</v>
      </c>
      <c r="E20" s="1565">
        <f t="shared" si="1"/>
        <v>11.574960400788356</v>
      </c>
      <c r="F20" s="1452"/>
      <c r="G20" s="1453"/>
    </row>
    <row r="21" spans="1:7" ht="14.25">
      <c r="A21" s="1562" t="s">
        <v>1887</v>
      </c>
      <c r="B21" s="1575" t="s">
        <v>1888</v>
      </c>
      <c r="C21" s="1563">
        <v>905</v>
      </c>
      <c r="D21" s="1564">
        <f t="shared" si="0"/>
        <v>2.6022197941227211E-2</v>
      </c>
      <c r="E21" s="1565">
        <f t="shared" si="1"/>
        <v>11.398628033420525</v>
      </c>
      <c r="F21" s="1452"/>
      <c r="G21" s="1453"/>
    </row>
    <row r="22" spans="1:7" ht="14.25">
      <c r="A22" s="1562" t="s">
        <v>1877</v>
      </c>
      <c r="B22" s="1575" t="s">
        <v>1878</v>
      </c>
      <c r="C22" s="1563">
        <v>887</v>
      </c>
      <c r="D22" s="1564">
        <f t="shared" si="0"/>
        <v>2.5504629363390648E-2</v>
      </c>
      <c r="E22" s="1565">
        <f t="shared" si="1"/>
        <v>11.171914989661886</v>
      </c>
      <c r="F22" s="1452"/>
      <c r="G22" s="1453"/>
    </row>
    <row r="23" spans="1:7" ht="14.25">
      <c r="A23" s="1562" t="s">
        <v>1891</v>
      </c>
      <c r="B23" s="1575" t="s">
        <v>1892</v>
      </c>
      <c r="C23" s="1563">
        <v>833</v>
      </c>
      <c r="D23" s="1564">
        <f t="shared" si="0"/>
        <v>2.395192362988096E-2</v>
      </c>
      <c r="E23" s="1565">
        <f t="shared" si="1"/>
        <v>10.491775858385964</v>
      </c>
      <c r="F23" s="1452"/>
      <c r="G23" s="1453"/>
    </row>
    <row r="24" spans="1:7" ht="14.25">
      <c r="A24" s="1562" t="s">
        <v>1879</v>
      </c>
      <c r="B24" s="1575" t="s">
        <v>1880</v>
      </c>
      <c r="C24" s="1563">
        <v>775</v>
      </c>
      <c r="D24" s="1564">
        <f t="shared" si="0"/>
        <v>2.2284202656852034E-2</v>
      </c>
      <c r="E24" s="1565">
        <f t="shared" si="1"/>
        <v>9.7612560507192345</v>
      </c>
      <c r="F24" s="1452"/>
      <c r="G24" s="1453"/>
    </row>
    <row r="25" spans="1:7" ht="14.25">
      <c r="A25" s="1562" t="s">
        <v>1881</v>
      </c>
      <c r="B25" s="1575" t="s">
        <v>1882</v>
      </c>
      <c r="C25" s="1563">
        <v>628</v>
      </c>
      <c r="D25" s="1564">
        <f t="shared" si="0"/>
        <v>1.8057392604520099E-2</v>
      </c>
      <c r="E25" s="1565">
        <f t="shared" si="1"/>
        <v>7.9097661933570054</v>
      </c>
      <c r="F25" s="1452"/>
      <c r="G25" s="1453"/>
    </row>
    <row r="26" spans="1:7" ht="14.25">
      <c r="A26" s="1562" t="s">
        <v>1893</v>
      </c>
      <c r="B26" s="1575" t="s">
        <v>1894</v>
      </c>
      <c r="C26" s="1563">
        <v>626</v>
      </c>
      <c r="D26" s="1564">
        <f t="shared" si="0"/>
        <v>1.7999884984760482E-2</v>
      </c>
      <c r="E26" s="1565">
        <f t="shared" si="1"/>
        <v>7.884575855161601</v>
      </c>
      <c r="F26" s="1452"/>
      <c r="G26" s="1453"/>
    </row>
    <row r="27" spans="1:7" ht="14.25">
      <c r="A27" s="1562" t="s">
        <v>1885</v>
      </c>
      <c r="B27" s="1575" t="s">
        <v>1886</v>
      </c>
      <c r="C27" s="1563">
        <v>587</v>
      </c>
      <c r="D27" s="1564">
        <f t="shared" si="0"/>
        <v>1.6878486399447928E-2</v>
      </c>
      <c r="E27" s="1565">
        <f t="shared" si="1"/>
        <v>7.3933642603512135</v>
      </c>
      <c r="F27" s="1452"/>
      <c r="G27" s="1453"/>
    </row>
    <row r="28" spans="1:7" ht="14.25">
      <c r="A28" s="1562" t="s">
        <v>1895</v>
      </c>
      <c r="B28" s="1575" t="s">
        <v>1896</v>
      </c>
      <c r="C28" s="1563">
        <v>567</v>
      </c>
      <c r="D28" s="1564">
        <f t="shared" si="0"/>
        <v>1.6303410201851744E-2</v>
      </c>
      <c r="E28" s="1565">
        <f t="shared" si="1"/>
        <v>7.1414608783971687</v>
      </c>
      <c r="F28" s="1452"/>
      <c r="G28" s="1453"/>
    </row>
    <row r="29" spans="1:7" ht="14.25">
      <c r="A29" s="1562" t="s">
        <v>1889</v>
      </c>
      <c r="B29" s="1575" t="s">
        <v>1890</v>
      </c>
      <c r="C29" s="1563">
        <v>435</v>
      </c>
      <c r="D29" s="1564">
        <f t="shared" si="0"/>
        <v>1.2507907297716947E-2</v>
      </c>
      <c r="E29" s="1565">
        <f t="shared" si="1"/>
        <v>5.4788985575004734</v>
      </c>
      <c r="F29" s="1452"/>
      <c r="G29" s="1453"/>
    </row>
    <row r="30" spans="1:7" ht="14.25">
      <c r="A30" s="1562" t="s">
        <v>1901</v>
      </c>
      <c r="B30" s="1575" t="s">
        <v>1902</v>
      </c>
      <c r="C30" s="1563">
        <v>410</v>
      </c>
      <c r="D30" s="1564">
        <f t="shared" si="0"/>
        <v>1.1789062050721721E-2</v>
      </c>
      <c r="E30" s="1565">
        <f t="shared" si="1"/>
        <v>5.1640193300579176</v>
      </c>
      <c r="F30" s="1452"/>
      <c r="G30" s="1453"/>
    </row>
    <row r="31" spans="1:7" ht="14.25">
      <c r="A31" s="1562" t="s">
        <v>1899</v>
      </c>
      <c r="B31" s="1575" t="s">
        <v>1900</v>
      </c>
      <c r="C31" s="1563">
        <v>384</v>
      </c>
      <c r="D31" s="1564">
        <f t="shared" si="0"/>
        <v>1.1041462993846684E-2</v>
      </c>
      <c r="E31" s="1565">
        <f t="shared" si="1"/>
        <v>4.8365449335176596</v>
      </c>
      <c r="F31" s="1448"/>
      <c r="G31" s="1453"/>
    </row>
    <row r="32" spans="1:7" ht="14.25">
      <c r="A32" s="1562" t="s">
        <v>1905</v>
      </c>
      <c r="B32" s="293" t="s">
        <v>1906</v>
      </c>
      <c r="C32" s="1563">
        <v>339</v>
      </c>
      <c r="D32" s="1564">
        <f t="shared" si="0"/>
        <v>9.7475415492552769E-3</v>
      </c>
      <c r="E32" s="1565">
        <f t="shared" si="1"/>
        <v>4.2697623241210589</v>
      </c>
      <c r="F32" s="1445"/>
    </row>
    <row r="33" spans="1:6" ht="14.25">
      <c r="A33" s="1562" t="s">
        <v>1907</v>
      </c>
      <c r="B33" s="1575" t="s">
        <v>1908</v>
      </c>
      <c r="C33" s="1563">
        <v>320</v>
      </c>
      <c r="D33" s="1564">
        <f t="shared" si="0"/>
        <v>9.2012191615389038E-3</v>
      </c>
      <c r="E33" s="1565">
        <f t="shared" si="1"/>
        <v>4.0304541112647163</v>
      </c>
      <c r="F33" s="1445"/>
    </row>
    <row r="34" spans="1:6" ht="14.25">
      <c r="A34" s="1562" t="s">
        <v>1903</v>
      </c>
      <c r="B34" s="293" t="s">
        <v>1904</v>
      </c>
      <c r="C34" s="1563">
        <v>310</v>
      </c>
      <c r="D34" s="1564">
        <f t="shared" si="0"/>
        <v>8.913681062740814E-3</v>
      </c>
      <c r="E34" s="1565">
        <f t="shared" si="1"/>
        <v>3.9045024202876935</v>
      </c>
      <c r="F34" s="1445"/>
    </row>
    <row r="35" spans="1:6" ht="14.25">
      <c r="A35" s="1562" t="s">
        <v>1917</v>
      </c>
      <c r="B35" s="1575" t="s">
        <v>1918</v>
      </c>
      <c r="C35" s="1563">
        <v>289</v>
      </c>
      <c r="D35" s="1564">
        <f t="shared" si="0"/>
        <v>8.3098510552648223E-3</v>
      </c>
      <c r="E35" s="1565">
        <f t="shared" si="1"/>
        <v>3.6400038692359469</v>
      </c>
      <c r="F35" s="1445"/>
    </row>
    <row r="36" spans="1:6" ht="14.25">
      <c r="A36" s="1534"/>
      <c r="B36" s="15" t="s">
        <v>1909</v>
      </c>
      <c r="C36" s="1563">
        <v>7030</v>
      </c>
      <c r="D36" s="1564">
        <f t="shared" si="0"/>
        <v>0.2021392834550578</v>
      </c>
      <c r="E36" s="1568">
        <f t="shared" si="1"/>
        <v>88.544038756846732</v>
      </c>
      <c r="F36" s="1445"/>
    </row>
    <row r="37" spans="1:6" ht="14.25">
      <c r="A37" s="1534" t="s">
        <v>1910</v>
      </c>
      <c r="B37" s="15" t="s">
        <v>1911</v>
      </c>
      <c r="C37" s="1569">
        <v>3007</v>
      </c>
      <c r="D37" s="1564">
        <f t="shared" si="0"/>
        <v>8.6462706308585893E-2</v>
      </c>
      <c r="E37" s="1568">
        <f t="shared" si="1"/>
        <v>37.873673476790628</v>
      </c>
      <c r="F37" s="1445"/>
    </row>
    <row r="38" spans="1:6" ht="12">
      <c r="A38" s="1959" t="s">
        <v>2173</v>
      </c>
      <c r="B38" s="1959"/>
      <c r="C38" s="1959"/>
      <c r="D38" s="1959"/>
      <c r="E38" s="1959"/>
      <c r="F38" s="1445"/>
    </row>
    <row r="39" spans="1:6" ht="12">
      <c r="A39" s="1960" t="s">
        <v>2458</v>
      </c>
      <c r="B39" s="1960"/>
      <c r="C39" s="1960"/>
      <c r="D39" s="1960"/>
      <c r="E39" s="1960"/>
      <c r="F39" s="1445"/>
    </row>
    <row r="40" spans="1:6" ht="12">
      <c r="A40" s="1960" t="s">
        <v>2459</v>
      </c>
      <c r="B40" s="1960"/>
      <c r="C40" s="1960"/>
      <c r="D40" s="1960"/>
      <c r="E40" s="1960"/>
      <c r="F40" s="1445"/>
    </row>
    <row r="41" spans="1:6" ht="12">
      <c r="A41" s="1960" t="s">
        <v>2460</v>
      </c>
      <c r="B41" s="1960"/>
      <c r="C41" s="1960"/>
      <c r="D41" s="1960"/>
      <c r="E41" s="1960"/>
      <c r="F41" s="1445"/>
    </row>
    <row r="42" spans="1:6" ht="12">
      <c r="A42" s="1960" t="s">
        <v>2461</v>
      </c>
      <c r="B42" s="1960"/>
      <c r="C42" s="1960"/>
      <c r="D42" s="1960"/>
      <c r="E42" s="1960"/>
      <c r="F42" s="1445"/>
    </row>
    <row r="43" spans="1:6" ht="11.25">
      <c r="A43" s="1961" t="s">
        <v>2175</v>
      </c>
      <c r="B43" s="1962"/>
      <c r="C43" s="1962"/>
      <c r="D43" s="1962"/>
      <c r="E43" s="1962"/>
    </row>
    <row r="44" spans="1:6">
      <c r="A44" s="1458"/>
      <c r="B44" s="1459"/>
      <c r="C44" s="1460"/>
      <c r="D44" s="1460"/>
      <c r="E44" s="1460"/>
    </row>
  </sheetData>
  <mergeCells count="12">
    <mergeCell ref="A40:E40"/>
    <mergeCell ref="A41:E41"/>
    <mergeCell ref="A42:E42"/>
    <mergeCell ref="A43:E43"/>
    <mergeCell ref="A3:E3"/>
    <mergeCell ref="A5:E5"/>
    <mergeCell ref="C7:E7"/>
    <mergeCell ref="C8:E8"/>
    <mergeCell ref="C9:E9"/>
    <mergeCell ref="A4:E4"/>
    <mergeCell ref="A38:E38"/>
    <mergeCell ref="A39:E39"/>
  </mergeCells>
  <hyperlinks>
    <hyperlink ref="G10" location="ÍNDICE!A30" display="ÍNDICE"/>
  </hyperlinks>
  <printOptions horizontalCentered="1"/>
  <pageMargins left="0" right="0" top="1.1811023622047245" bottom="0" header="0.19685039370078741" footer="0.19685039370078741"/>
  <pageSetup paperSize="9" scale="70" firstPageNumber="77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G10" sqref="G10"/>
    </sheetView>
  </sheetViews>
  <sheetFormatPr baseColWidth="10" defaultColWidth="7.7109375" defaultRowHeight="9"/>
  <cols>
    <col min="1" max="1" width="25.140625" style="1461" customWidth="1"/>
    <col min="2" max="2" width="74.7109375" style="1481" bestFit="1" customWidth="1"/>
    <col min="3" max="3" width="13.5703125" style="1485" customWidth="1"/>
    <col min="4" max="4" width="10.7109375" style="1483" customWidth="1"/>
    <col min="5" max="5" width="8.5703125" style="1482" customWidth="1"/>
    <col min="6" max="6" width="11.42578125" style="1461" customWidth="1"/>
    <col min="7" max="25" width="9.28515625" style="1461" customWidth="1"/>
    <col min="26" max="249" width="11.42578125" style="1461" customWidth="1"/>
    <col min="250" max="250" width="1.140625" style="1461" customWidth="1"/>
    <col min="251" max="251" width="9" style="1461" customWidth="1"/>
    <col min="252" max="252" width="6.140625" style="1461" customWidth="1"/>
    <col min="253" max="253" width="7.7109375" style="1461"/>
    <col min="254" max="254" width="8.85546875" style="1461" customWidth="1"/>
    <col min="255" max="255" width="7.42578125" style="1461" customWidth="1"/>
    <col min="256" max="256" width="7.7109375" style="1461" customWidth="1"/>
    <col min="257" max="257" width="25.140625" style="1461" customWidth="1"/>
    <col min="258" max="258" width="61.42578125" style="1461" customWidth="1"/>
    <col min="259" max="259" width="9.5703125" style="1461" customWidth="1"/>
    <col min="260" max="260" width="7.5703125" style="1461" customWidth="1"/>
    <col min="261" max="261" width="8.5703125" style="1461" customWidth="1"/>
    <col min="262" max="262" width="11.42578125" style="1461" customWidth="1"/>
    <col min="263" max="281" width="9.28515625" style="1461" customWidth="1"/>
    <col min="282" max="505" width="11.42578125" style="1461" customWidth="1"/>
    <col min="506" max="506" width="1.140625" style="1461" customWidth="1"/>
    <col min="507" max="507" width="9" style="1461" customWidth="1"/>
    <col min="508" max="508" width="6.140625" style="1461" customWidth="1"/>
    <col min="509" max="509" width="7.7109375" style="1461"/>
    <col min="510" max="510" width="8.85546875" style="1461" customWidth="1"/>
    <col min="511" max="511" width="7.42578125" style="1461" customWidth="1"/>
    <col min="512" max="512" width="7.7109375" style="1461" customWidth="1"/>
    <col min="513" max="513" width="25.140625" style="1461" customWidth="1"/>
    <col min="514" max="514" width="61.42578125" style="1461" customWidth="1"/>
    <col min="515" max="515" width="9.5703125" style="1461" customWidth="1"/>
    <col min="516" max="516" width="7.5703125" style="1461" customWidth="1"/>
    <col min="517" max="517" width="8.5703125" style="1461" customWidth="1"/>
    <col min="518" max="518" width="11.42578125" style="1461" customWidth="1"/>
    <col min="519" max="537" width="9.28515625" style="1461" customWidth="1"/>
    <col min="538" max="761" width="11.42578125" style="1461" customWidth="1"/>
    <col min="762" max="762" width="1.140625" style="1461" customWidth="1"/>
    <col min="763" max="763" width="9" style="1461" customWidth="1"/>
    <col min="764" max="764" width="6.140625" style="1461" customWidth="1"/>
    <col min="765" max="765" width="7.7109375" style="1461"/>
    <col min="766" max="766" width="8.85546875" style="1461" customWidth="1"/>
    <col min="767" max="767" width="7.42578125" style="1461" customWidth="1"/>
    <col min="768" max="768" width="7.7109375" style="1461" customWidth="1"/>
    <col min="769" max="769" width="25.140625" style="1461" customWidth="1"/>
    <col min="770" max="770" width="61.42578125" style="1461" customWidth="1"/>
    <col min="771" max="771" width="9.5703125" style="1461" customWidth="1"/>
    <col min="772" max="772" width="7.5703125" style="1461" customWidth="1"/>
    <col min="773" max="773" width="8.5703125" style="1461" customWidth="1"/>
    <col min="774" max="774" width="11.42578125" style="1461" customWidth="1"/>
    <col min="775" max="793" width="9.28515625" style="1461" customWidth="1"/>
    <col min="794" max="1017" width="11.42578125" style="1461" customWidth="1"/>
    <col min="1018" max="1018" width="1.140625" style="1461" customWidth="1"/>
    <col min="1019" max="1019" width="9" style="1461" customWidth="1"/>
    <col min="1020" max="1020" width="6.140625" style="1461" customWidth="1"/>
    <col min="1021" max="1021" width="7.7109375" style="1461"/>
    <col min="1022" max="1022" width="8.85546875" style="1461" customWidth="1"/>
    <col min="1023" max="1023" width="7.42578125" style="1461" customWidth="1"/>
    <col min="1024" max="1024" width="7.7109375" style="1461" customWidth="1"/>
    <col min="1025" max="1025" width="25.140625" style="1461" customWidth="1"/>
    <col min="1026" max="1026" width="61.42578125" style="1461" customWidth="1"/>
    <col min="1027" max="1027" width="9.5703125" style="1461" customWidth="1"/>
    <col min="1028" max="1028" width="7.5703125" style="1461" customWidth="1"/>
    <col min="1029" max="1029" width="8.5703125" style="1461" customWidth="1"/>
    <col min="1030" max="1030" width="11.42578125" style="1461" customWidth="1"/>
    <col min="1031" max="1049" width="9.28515625" style="1461" customWidth="1"/>
    <col min="1050" max="1273" width="11.42578125" style="1461" customWidth="1"/>
    <col min="1274" max="1274" width="1.140625" style="1461" customWidth="1"/>
    <col min="1275" max="1275" width="9" style="1461" customWidth="1"/>
    <col min="1276" max="1276" width="6.140625" style="1461" customWidth="1"/>
    <col min="1277" max="1277" width="7.7109375" style="1461"/>
    <col min="1278" max="1278" width="8.85546875" style="1461" customWidth="1"/>
    <col min="1279" max="1279" width="7.42578125" style="1461" customWidth="1"/>
    <col min="1280" max="1280" width="7.7109375" style="1461" customWidth="1"/>
    <col min="1281" max="1281" width="25.140625" style="1461" customWidth="1"/>
    <col min="1282" max="1282" width="61.42578125" style="1461" customWidth="1"/>
    <col min="1283" max="1283" width="9.5703125" style="1461" customWidth="1"/>
    <col min="1284" max="1284" width="7.5703125" style="1461" customWidth="1"/>
    <col min="1285" max="1285" width="8.5703125" style="1461" customWidth="1"/>
    <col min="1286" max="1286" width="11.42578125" style="1461" customWidth="1"/>
    <col min="1287" max="1305" width="9.28515625" style="1461" customWidth="1"/>
    <col min="1306" max="1529" width="11.42578125" style="1461" customWidth="1"/>
    <col min="1530" max="1530" width="1.140625" style="1461" customWidth="1"/>
    <col min="1531" max="1531" width="9" style="1461" customWidth="1"/>
    <col min="1532" max="1532" width="6.140625" style="1461" customWidth="1"/>
    <col min="1533" max="1533" width="7.7109375" style="1461"/>
    <col min="1534" max="1534" width="8.85546875" style="1461" customWidth="1"/>
    <col min="1535" max="1535" width="7.42578125" style="1461" customWidth="1"/>
    <col min="1536" max="1536" width="7.7109375" style="1461" customWidth="1"/>
    <col min="1537" max="1537" width="25.140625" style="1461" customWidth="1"/>
    <col min="1538" max="1538" width="61.42578125" style="1461" customWidth="1"/>
    <col min="1539" max="1539" width="9.5703125" style="1461" customWidth="1"/>
    <col min="1540" max="1540" width="7.5703125" style="1461" customWidth="1"/>
    <col min="1541" max="1541" width="8.5703125" style="1461" customWidth="1"/>
    <col min="1542" max="1542" width="11.42578125" style="1461" customWidth="1"/>
    <col min="1543" max="1561" width="9.28515625" style="1461" customWidth="1"/>
    <col min="1562" max="1785" width="11.42578125" style="1461" customWidth="1"/>
    <col min="1786" max="1786" width="1.140625" style="1461" customWidth="1"/>
    <col min="1787" max="1787" width="9" style="1461" customWidth="1"/>
    <col min="1788" max="1788" width="6.140625" style="1461" customWidth="1"/>
    <col min="1789" max="1789" width="7.7109375" style="1461"/>
    <col min="1790" max="1790" width="8.85546875" style="1461" customWidth="1"/>
    <col min="1791" max="1791" width="7.42578125" style="1461" customWidth="1"/>
    <col min="1792" max="1792" width="7.7109375" style="1461" customWidth="1"/>
    <col min="1793" max="1793" width="25.140625" style="1461" customWidth="1"/>
    <col min="1794" max="1794" width="61.42578125" style="1461" customWidth="1"/>
    <col min="1795" max="1795" width="9.5703125" style="1461" customWidth="1"/>
    <col min="1796" max="1796" width="7.5703125" style="1461" customWidth="1"/>
    <col min="1797" max="1797" width="8.5703125" style="1461" customWidth="1"/>
    <col min="1798" max="1798" width="11.42578125" style="1461" customWidth="1"/>
    <col min="1799" max="1817" width="9.28515625" style="1461" customWidth="1"/>
    <col min="1818" max="2041" width="11.42578125" style="1461" customWidth="1"/>
    <col min="2042" max="2042" width="1.140625" style="1461" customWidth="1"/>
    <col min="2043" max="2043" width="9" style="1461" customWidth="1"/>
    <col min="2044" max="2044" width="6.140625" style="1461" customWidth="1"/>
    <col min="2045" max="2045" width="7.7109375" style="1461"/>
    <col min="2046" max="2046" width="8.85546875" style="1461" customWidth="1"/>
    <col min="2047" max="2047" width="7.42578125" style="1461" customWidth="1"/>
    <col min="2048" max="2048" width="7.7109375" style="1461" customWidth="1"/>
    <col min="2049" max="2049" width="25.140625" style="1461" customWidth="1"/>
    <col min="2050" max="2050" width="61.42578125" style="1461" customWidth="1"/>
    <col min="2051" max="2051" width="9.5703125" style="1461" customWidth="1"/>
    <col min="2052" max="2052" width="7.5703125" style="1461" customWidth="1"/>
    <col min="2053" max="2053" width="8.5703125" style="1461" customWidth="1"/>
    <col min="2054" max="2054" width="11.42578125" style="1461" customWidth="1"/>
    <col min="2055" max="2073" width="9.28515625" style="1461" customWidth="1"/>
    <col min="2074" max="2297" width="11.42578125" style="1461" customWidth="1"/>
    <col min="2298" max="2298" width="1.140625" style="1461" customWidth="1"/>
    <col min="2299" max="2299" width="9" style="1461" customWidth="1"/>
    <col min="2300" max="2300" width="6.140625" style="1461" customWidth="1"/>
    <col min="2301" max="2301" width="7.7109375" style="1461"/>
    <col min="2302" max="2302" width="8.85546875" style="1461" customWidth="1"/>
    <col min="2303" max="2303" width="7.42578125" style="1461" customWidth="1"/>
    <col min="2304" max="2304" width="7.7109375" style="1461" customWidth="1"/>
    <col min="2305" max="2305" width="25.140625" style="1461" customWidth="1"/>
    <col min="2306" max="2306" width="61.42578125" style="1461" customWidth="1"/>
    <col min="2307" max="2307" width="9.5703125" style="1461" customWidth="1"/>
    <col min="2308" max="2308" width="7.5703125" style="1461" customWidth="1"/>
    <col min="2309" max="2309" width="8.5703125" style="1461" customWidth="1"/>
    <col min="2310" max="2310" width="11.42578125" style="1461" customWidth="1"/>
    <col min="2311" max="2329" width="9.28515625" style="1461" customWidth="1"/>
    <col min="2330" max="2553" width="11.42578125" style="1461" customWidth="1"/>
    <col min="2554" max="2554" width="1.140625" style="1461" customWidth="1"/>
    <col min="2555" max="2555" width="9" style="1461" customWidth="1"/>
    <col min="2556" max="2556" width="6.140625" style="1461" customWidth="1"/>
    <col min="2557" max="2557" width="7.7109375" style="1461"/>
    <col min="2558" max="2558" width="8.85546875" style="1461" customWidth="1"/>
    <col min="2559" max="2559" width="7.42578125" style="1461" customWidth="1"/>
    <col min="2560" max="2560" width="7.7109375" style="1461" customWidth="1"/>
    <col min="2561" max="2561" width="25.140625" style="1461" customWidth="1"/>
    <col min="2562" max="2562" width="61.42578125" style="1461" customWidth="1"/>
    <col min="2563" max="2563" width="9.5703125" style="1461" customWidth="1"/>
    <col min="2564" max="2564" width="7.5703125" style="1461" customWidth="1"/>
    <col min="2565" max="2565" width="8.5703125" style="1461" customWidth="1"/>
    <col min="2566" max="2566" width="11.42578125" style="1461" customWidth="1"/>
    <col min="2567" max="2585" width="9.28515625" style="1461" customWidth="1"/>
    <col min="2586" max="2809" width="11.42578125" style="1461" customWidth="1"/>
    <col min="2810" max="2810" width="1.140625" style="1461" customWidth="1"/>
    <col min="2811" max="2811" width="9" style="1461" customWidth="1"/>
    <col min="2812" max="2812" width="6.140625" style="1461" customWidth="1"/>
    <col min="2813" max="2813" width="7.7109375" style="1461"/>
    <col min="2814" max="2814" width="8.85546875" style="1461" customWidth="1"/>
    <col min="2815" max="2815" width="7.42578125" style="1461" customWidth="1"/>
    <col min="2816" max="2816" width="7.7109375" style="1461" customWidth="1"/>
    <col min="2817" max="2817" width="25.140625" style="1461" customWidth="1"/>
    <col min="2818" max="2818" width="61.42578125" style="1461" customWidth="1"/>
    <col min="2819" max="2819" width="9.5703125" style="1461" customWidth="1"/>
    <col min="2820" max="2820" width="7.5703125" style="1461" customWidth="1"/>
    <col min="2821" max="2821" width="8.5703125" style="1461" customWidth="1"/>
    <col min="2822" max="2822" width="11.42578125" style="1461" customWidth="1"/>
    <col min="2823" max="2841" width="9.28515625" style="1461" customWidth="1"/>
    <col min="2842" max="3065" width="11.42578125" style="1461" customWidth="1"/>
    <col min="3066" max="3066" width="1.140625" style="1461" customWidth="1"/>
    <col min="3067" max="3067" width="9" style="1461" customWidth="1"/>
    <col min="3068" max="3068" width="6.140625" style="1461" customWidth="1"/>
    <col min="3069" max="3069" width="7.7109375" style="1461"/>
    <col min="3070" max="3070" width="8.85546875" style="1461" customWidth="1"/>
    <col min="3071" max="3071" width="7.42578125" style="1461" customWidth="1"/>
    <col min="3072" max="3072" width="7.7109375" style="1461" customWidth="1"/>
    <col min="3073" max="3073" width="25.140625" style="1461" customWidth="1"/>
    <col min="3074" max="3074" width="61.42578125" style="1461" customWidth="1"/>
    <col min="3075" max="3075" width="9.5703125" style="1461" customWidth="1"/>
    <col min="3076" max="3076" width="7.5703125" style="1461" customWidth="1"/>
    <col min="3077" max="3077" width="8.5703125" style="1461" customWidth="1"/>
    <col min="3078" max="3078" width="11.42578125" style="1461" customWidth="1"/>
    <col min="3079" max="3097" width="9.28515625" style="1461" customWidth="1"/>
    <col min="3098" max="3321" width="11.42578125" style="1461" customWidth="1"/>
    <col min="3322" max="3322" width="1.140625" style="1461" customWidth="1"/>
    <col min="3323" max="3323" width="9" style="1461" customWidth="1"/>
    <col min="3324" max="3324" width="6.140625" style="1461" customWidth="1"/>
    <col min="3325" max="3325" width="7.7109375" style="1461"/>
    <col min="3326" max="3326" width="8.85546875" style="1461" customWidth="1"/>
    <col min="3327" max="3327" width="7.42578125" style="1461" customWidth="1"/>
    <col min="3328" max="3328" width="7.7109375" style="1461" customWidth="1"/>
    <col min="3329" max="3329" width="25.140625" style="1461" customWidth="1"/>
    <col min="3330" max="3330" width="61.42578125" style="1461" customWidth="1"/>
    <col min="3331" max="3331" width="9.5703125" style="1461" customWidth="1"/>
    <col min="3332" max="3332" width="7.5703125" style="1461" customWidth="1"/>
    <col min="3333" max="3333" width="8.5703125" style="1461" customWidth="1"/>
    <col min="3334" max="3334" width="11.42578125" style="1461" customWidth="1"/>
    <col min="3335" max="3353" width="9.28515625" style="1461" customWidth="1"/>
    <col min="3354" max="3577" width="11.42578125" style="1461" customWidth="1"/>
    <col min="3578" max="3578" width="1.140625" style="1461" customWidth="1"/>
    <col min="3579" max="3579" width="9" style="1461" customWidth="1"/>
    <col min="3580" max="3580" width="6.140625" style="1461" customWidth="1"/>
    <col min="3581" max="3581" width="7.7109375" style="1461"/>
    <col min="3582" max="3582" width="8.85546875" style="1461" customWidth="1"/>
    <col min="3583" max="3583" width="7.42578125" style="1461" customWidth="1"/>
    <col min="3584" max="3584" width="7.7109375" style="1461" customWidth="1"/>
    <col min="3585" max="3585" width="25.140625" style="1461" customWidth="1"/>
    <col min="3586" max="3586" width="61.42578125" style="1461" customWidth="1"/>
    <col min="3587" max="3587" width="9.5703125" style="1461" customWidth="1"/>
    <col min="3588" max="3588" width="7.5703125" style="1461" customWidth="1"/>
    <col min="3589" max="3589" width="8.5703125" style="1461" customWidth="1"/>
    <col min="3590" max="3590" width="11.42578125" style="1461" customWidth="1"/>
    <col min="3591" max="3609" width="9.28515625" style="1461" customWidth="1"/>
    <col min="3610" max="3833" width="11.42578125" style="1461" customWidth="1"/>
    <col min="3834" max="3834" width="1.140625" style="1461" customWidth="1"/>
    <col min="3835" max="3835" width="9" style="1461" customWidth="1"/>
    <col min="3836" max="3836" width="6.140625" style="1461" customWidth="1"/>
    <col min="3837" max="3837" width="7.7109375" style="1461"/>
    <col min="3838" max="3838" width="8.85546875" style="1461" customWidth="1"/>
    <col min="3839" max="3839" width="7.42578125" style="1461" customWidth="1"/>
    <col min="3840" max="3840" width="7.7109375" style="1461" customWidth="1"/>
    <col min="3841" max="3841" width="25.140625" style="1461" customWidth="1"/>
    <col min="3842" max="3842" width="61.42578125" style="1461" customWidth="1"/>
    <col min="3843" max="3843" width="9.5703125" style="1461" customWidth="1"/>
    <col min="3844" max="3844" width="7.5703125" style="1461" customWidth="1"/>
    <col min="3845" max="3845" width="8.5703125" style="1461" customWidth="1"/>
    <col min="3846" max="3846" width="11.42578125" style="1461" customWidth="1"/>
    <col min="3847" max="3865" width="9.28515625" style="1461" customWidth="1"/>
    <col min="3866" max="4089" width="11.42578125" style="1461" customWidth="1"/>
    <col min="4090" max="4090" width="1.140625" style="1461" customWidth="1"/>
    <col min="4091" max="4091" width="9" style="1461" customWidth="1"/>
    <col min="4092" max="4092" width="6.140625" style="1461" customWidth="1"/>
    <col min="4093" max="4093" width="7.7109375" style="1461"/>
    <col min="4094" max="4094" width="8.85546875" style="1461" customWidth="1"/>
    <col min="4095" max="4095" width="7.42578125" style="1461" customWidth="1"/>
    <col min="4096" max="4096" width="7.7109375" style="1461" customWidth="1"/>
    <col min="4097" max="4097" width="25.140625" style="1461" customWidth="1"/>
    <col min="4098" max="4098" width="61.42578125" style="1461" customWidth="1"/>
    <col min="4099" max="4099" width="9.5703125" style="1461" customWidth="1"/>
    <col min="4100" max="4100" width="7.5703125" style="1461" customWidth="1"/>
    <col min="4101" max="4101" width="8.5703125" style="1461" customWidth="1"/>
    <col min="4102" max="4102" width="11.42578125" style="1461" customWidth="1"/>
    <col min="4103" max="4121" width="9.28515625" style="1461" customWidth="1"/>
    <col min="4122" max="4345" width="11.42578125" style="1461" customWidth="1"/>
    <col min="4346" max="4346" width="1.140625" style="1461" customWidth="1"/>
    <col min="4347" max="4347" width="9" style="1461" customWidth="1"/>
    <col min="4348" max="4348" width="6.140625" style="1461" customWidth="1"/>
    <col min="4349" max="4349" width="7.7109375" style="1461"/>
    <col min="4350" max="4350" width="8.85546875" style="1461" customWidth="1"/>
    <col min="4351" max="4351" width="7.42578125" style="1461" customWidth="1"/>
    <col min="4352" max="4352" width="7.7109375" style="1461" customWidth="1"/>
    <col min="4353" max="4353" width="25.140625" style="1461" customWidth="1"/>
    <col min="4354" max="4354" width="61.42578125" style="1461" customWidth="1"/>
    <col min="4355" max="4355" width="9.5703125" style="1461" customWidth="1"/>
    <col min="4356" max="4356" width="7.5703125" style="1461" customWidth="1"/>
    <col min="4357" max="4357" width="8.5703125" style="1461" customWidth="1"/>
    <col min="4358" max="4358" width="11.42578125" style="1461" customWidth="1"/>
    <col min="4359" max="4377" width="9.28515625" style="1461" customWidth="1"/>
    <col min="4378" max="4601" width="11.42578125" style="1461" customWidth="1"/>
    <col min="4602" max="4602" width="1.140625" style="1461" customWidth="1"/>
    <col min="4603" max="4603" width="9" style="1461" customWidth="1"/>
    <col min="4604" max="4604" width="6.140625" style="1461" customWidth="1"/>
    <col min="4605" max="4605" width="7.7109375" style="1461"/>
    <col min="4606" max="4606" width="8.85546875" style="1461" customWidth="1"/>
    <col min="4607" max="4607" width="7.42578125" style="1461" customWidth="1"/>
    <col min="4608" max="4608" width="7.7109375" style="1461" customWidth="1"/>
    <col min="4609" max="4609" width="25.140625" style="1461" customWidth="1"/>
    <col min="4610" max="4610" width="61.42578125" style="1461" customWidth="1"/>
    <col min="4611" max="4611" width="9.5703125" style="1461" customWidth="1"/>
    <col min="4612" max="4612" width="7.5703125" style="1461" customWidth="1"/>
    <col min="4613" max="4613" width="8.5703125" style="1461" customWidth="1"/>
    <col min="4614" max="4614" width="11.42578125" style="1461" customWidth="1"/>
    <col min="4615" max="4633" width="9.28515625" style="1461" customWidth="1"/>
    <col min="4634" max="4857" width="11.42578125" style="1461" customWidth="1"/>
    <col min="4858" max="4858" width="1.140625" style="1461" customWidth="1"/>
    <col min="4859" max="4859" width="9" style="1461" customWidth="1"/>
    <col min="4860" max="4860" width="6.140625" style="1461" customWidth="1"/>
    <col min="4861" max="4861" width="7.7109375" style="1461"/>
    <col min="4862" max="4862" width="8.85546875" style="1461" customWidth="1"/>
    <col min="4863" max="4863" width="7.42578125" style="1461" customWidth="1"/>
    <col min="4864" max="4864" width="7.7109375" style="1461" customWidth="1"/>
    <col min="4865" max="4865" width="25.140625" style="1461" customWidth="1"/>
    <col min="4866" max="4866" width="61.42578125" style="1461" customWidth="1"/>
    <col min="4867" max="4867" width="9.5703125" style="1461" customWidth="1"/>
    <col min="4868" max="4868" width="7.5703125" style="1461" customWidth="1"/>
    <col min="4869" max="4869" width="8.5703125" style="1461" customWidth="1"/>
    <col min="4870" max="4870" width="11.42578125" style="1461" customWidth="1"/>
    <col min="4871" max="4889" width="9.28515625" style="1461" customWidth="1"/>
    <col min="4890" max="5113" width="11.42578125" style="1461" customWidth="1"/>
    <col min="5114" max="5114" width="1.140625" style="1461" customWidth="1"/>
    <col min="5115" max="5115" width="9" style="1461" customWidth="1"/>
    <col min="5116" max="5116" width="6.140625" style="1461" customWidth="1"/>
    <col min="5117" max="5117" width="7.7109375" style="1461"/>
    <col min="5118" max="5118" width="8.85546875" style="1461" customWidth="1"/>
    <col min="5119" max="5119" width="7.42578125" style="1461" customWidth="1"/>
    <col min="5120" max="5120" width="7.7109375" style="1461" customWidth="1"/>
    <col min="5121" max="5121" width="25.140625" style="1461" customWidth="1"/>
    <col min="5122" max="5122" width="61.42578125" style="1461" customWidth="1"/>
    <col min="5123" max="5123" width="9.5703125" style="1461" customWidth="1"/>
    <col min="5124" max="5124" width="7.5703125" style="1461" customWidth="1"/>
    <col min="5125" max="5125" width="8.5703125" style="1461" customWidth="1"/>
    <col min="5126" max="5126" width="11.42578125" style="1461" customWidth="1"/>
    <col min="5127" max="5145" width="9.28515625" style="1461" customWidth="1"/>
    <col min="5146" max="5369" width="11.42578125" style="1461" customWidth="1"/>
    <col min="5370" max="5370" width="1.140625" style="1461" customWidth="1"/>
    <col min="5371" max="5371" width="9" style="1461" customWidth="1"/>
    <col min="5372" max="5372" width="6.140625" style="1461" customWidth="1"/>
    <col min="5373" max="5373" width="7.7109375" style="1461"/>
    <col min="5374" max="5374" width="8.85546875" style="1461" customWidth="1"/>
    <col min="5375" max="5375" width="7.42578125" style="1461" customWidth="1"/>
    <col min="5376" max="5376" width="7.7109375" style="1461" customWidth="1"/>
    <col min="5377" max="5377" width="25.140625" style="1461" customWidth="1"/>
    <col min="5378" max="5378" width="61.42578125" style="1461" customWidth="1"/>
    <col min="5379" max="5379" width="9.5703125" style="1461" customWidth="1"/>
    <col min="5380" max="5380" width="7.5703125" style="1461" customWidth="1"/>
    <col min="5381" max="5381" width="8.5703125" style="1461" customWidth="1"/>
    <col min="5382" max="5382" width="11.42578125" style="1461" customWidth="1"/>
    <col min="5383" max="5401" width="9.28515625" style="1461" customWidth="1"/>
    <col min="5402" max="5625" width="11.42578125" style="1461" customWidth="1"/>
    <col min="5626" max="5626" width="1.140625" style="1461" customWidth="1"/>
    <col min="5627" max="5627" width="9" style="1461" customWidth="1"/>
    <col min="5628" max="5628" width="6.140625" style="1461" customWidth="1"/>
    <col min="5629" max="5629" width="7.7109375" style="1461"/>
    <col min="5630" max="5630" width="8.85546875" style="1461" customWidth="1"/>
    <col min="5631" max="5631" width="7.42578125" style="1461" customWidth="1"/>
    <col min="5632" max="5632" width="7.7109375" style="1461" customWidth="1"/>
    <col min="5633" max="5633" width="25.140625" style="1461" customWidth="1"/>
    <col min="5634" max="5634" width="61.42578125" style="1461" customWidth="1"/>
    <col min="5635" max="5635" width="9.5703125" style="1461" customWidth="1"/>
    <col min="5636" max="5636" width="7.5703125" style="1461" customWidth="1"/>
    <col min="5637" max="5637" width="8.5703125" style="1461" customWidth="1"/>
    <col min="5638" max="5638" width="11.42578125" style="1461" customWidth="1"/>
    <col min="5639" max="5657" width="9.28515625" style="1461" customWidth="1"/>
    <col min="5658" max="5881" width="11.42578125" style="1461" customWidth="1"/>
    <col min="5882" max="5882" width="1.140625" style="1461" customWidth="1"/>
    <col min="5883" max="5883" width="9" style="1461" customWidth="1"/>
    <col min="5884" max="5884" width="6.140625" style="1461" customWidth="1"/>
    <col min="5885" max="5885" width="7.7109375" style="1461"/>
    <col min="5886" max="5886" width="8.85546875" style="1461" customWidth="1"/>
    <col min="5887" max="5887" width="7.42578125" style="1461" customWidth="1"/>
    <col min="5888" max="5888" width="7.7109375" style="1461" customWidth="1"/>
    <col min="5889" max="5889" width="25.140625" style="1461" customWidth="1"/>
    <col min="5890" max="5890" width="61.42578125" style="1461" customWidth="1"/>
    <col min="5891" max="5891" width="9.5703125" style="1461" customWidth="1"/>
    <col min="5892" max="5892" width="7.5703125" style="1461" customWidth="1"/>
    <col min="5893" max="5893" width="8.5703125" style="1461" customWidth="1"/>
    <col min="5894" max="5894" width="11.42578125" style="1461" customWidth="1"/>
    <col min="5895" max="5913" width="9.28515625" style="1461" customWidth="1"/>
    <col min="5914" max="6137" width="11.42578125" style="1461" customWidth="1"/>
    <col min="6138" max="6138" width="1.140625" style="1461" customWidth="1"/>
    <col min="6139" max="6139" width="9" style="1461" customWidth="1"/>
    <col min="6140" max="6140" width="6.140625" style="1461" customWidth="1"/>
    <col min="6141" max="6141" width="7.7109375" style="1461"/>
    <col min="6142" max="6142" width="8.85546875" style="1461" customWidth="1"/>
    <col min="6143" max="6143" width="7.42578125" style="1461" customWidth="1"/>
    <col min="6144" max="6144" width="7.7109375" style="1461" customWidth="1"/>
    <col min="6145" max="6145" width="25.140625" style="1461" customWidth="1"/>
    <col min="6146" max="6146" width="61.42578125" style="1461" customWidth="1"/>
    <col min="6147" max="6147" width="9.5703125" style="1461" customWidth="1"/>
    <col min="6148" max="6148" width="7.5703125" style="1461" customWidth="1"/>
    <col min="6149" max="6149" width="8.5703125" style="1461" customWidth="1"/>
    <col min="6150" max="6150" width="11.42578125" style="1461" customWidth="1"/>
    <col min="6151" max="6169" width="9.28515625" style="1461" customWidth="1"/>
    <col min="6170" max="6393" width="11.42578125" style="1461" customWidth="1"/>
    <col min="6394" max="6394" width="1.140625" style="1461" customWidth="1"/>
    <col min="6395" max="6395" width="9" style="1461" customWidth="1"/>
    <col min="6396" max="6396" width="6.140625" style="1461" customWidth="1"/>
    <col min="6397" max="6397" width="7.7109375" style="1461"/>
    <col min="6398" max="6398" width="8.85546875" style="1461" customWidth="1"/>
    <col min="6399" max="6399" width="7.42578125" style="1461" customWidth="1"/>
    <col min="6400" max="6400" width="7.7109375" style="1461" customWidth="1"/>
    <col min="6401" max="6401" width="25.140625" style="1461" customWidth="1"/>
    <col min="6402" max="6402" width="61.42578125" style="1461" customWidth="1"/>
    <col min="6403" max="6403" width="9.5703125" style="1461" customWidth="1"/>
    <col min="6404" max="6404" width="7.5703125" style="1461" customWidth="1"/>
    <col min="6405" max="6405" width="8.5703125" style="1461" customWidth="1"/>
    <col min="6406" max="6406" width="11.42578125" style="1461" customWidth="1"/>
    <col min="6407" max="6425" width="9.28515625" style="1461" customWidth="1"/>
    <col min="6426" max="6649" width="11.42578125" style="1461" customWidth="1"/>
    <col min="6650" max="6650" width="1.140625" style="1461" customWidth="1"/>
    <col min="6651" max="6651" width="9" style="1461" customWidth="1"/>
    <col min="6652" max="6652" width="6.140625" style="1461" customWidth="1"/>
    <col min="6653" max="6653" width="7.7109375" style="1461"/>
    <col min="6654" max="6654" width="8.85546875" style="1461" customWidth="1"/>
    <col min="6655" max="6655" width="7.42578125" style="1461" customWidth="1"/>
    <col min="6656" max="6656" width="7.7109375" style="1461" customWidth="1"/>
    <col min="6657" max="6657" width="25.140625" style="1461" customWidth="1"/>
    <col min="6658" max="6658" width="61.42578125" style="1461" customWidth="1"/>
    <col min="6659" max="6659" width="9.5703125" style="1461" customWidth="1"/>
    <col min="6660" max="6660" width="7.5703125" style="1461" customWidth="1"/>
    <col min="6661" max="6661" width="8.5703125" style="1461" customWidth="1"/>
    <col min="6662" max="6662" width="11.42578125" style="1461" customWidth="1"/>
    <col min="6663" max="6681" width="9.28515625" style="1461" customWidth="1"/>
    <col min="6682" max="6905" width="11.42578125" style="1461" customWidth="1"/>
    <col min="6906" max="6906" width="1.140625" style="1461" customWidth="1"/>
    <col min="6907" max="6907" width="9" style="1461" customWidth="1"/>
    <col min="6908" max="6908" width="6.140625" style="1461" customWidth="1"/>
    <col min="6909" max="6909" width="7.7109375" style="1461"/>
    <col min="6910" max="6910" width="8.85546875" style="1461" customWidth="1"/>
    <col min="6911" max="6911" width="7.42578125" style="1461" customWidth="1"/>
    <col min="6912" max="6912" width="7.7109375" style="1461" customWidth="1"/>
    <col min="6913" max="6913" width="25.140625" style="1461" customWidth="1"/>
    <col min="6914" max="6914" width="61.42578125" style="1461" customWidth="1"/>
    <col min="6915" max="6915" width="9.5703125" style="1461" customWidth="1"/>
    <col min="6916" max="6916" width="7.5703125" style="1461" customWidth="1"/>
    <col min="6917" max="6917" width="8.5703125" style="1461" customWidth="1"/>
    <col min="6918" max="6918" width="11.42578125" style="1461" customWidth="1"/>
    <col min="6919" max="6937" width="9.28515625" style="1461" customWidth="1"/>
    <col min="6938" max="7161" width="11.42578125" style="1461" customWidth="1"/>
    <col min="7162" max="7162" width="1.140625" style="1461" customWidth="1"/>
    <col min="7163" max="7163" width="9" style="1461" customWidth="1"/>
    <col min="7164" max="7164" width="6.140625" style="1461" customWidth="1"/>
    <col min="7165" max="7165" width="7.7109375" style="1461"/>
    <col min="7166" max="7166" width="8.85546875" style="1461" customWidth="1"/>
    <col min="7167" max="7167" width="7.42578125" style="1461" customWidth="1"/>
    <col min="7168" max="7168" width="7.7109375" style="1461" customWidth="1"/>
    <col min="7169" max="7169" width="25.140625" style="1461" customWidth="1"/>
    <col min="7170" max="7170" width="61.42578125" style="1461" customWidth="1"/>
    <col min="7171" max="7171" width="9.5703125" style="1461" customWidth="1"/>
    <col min="7172" max="7172" width="7.5703125" style="1461" customWidth="1"/>
    <col min="7173" max="7173" width="8.5703125" style="1461" customWidth="1"/>
    <col min="7174" max="7174" width="11.42578125" style="1461" customWidth="1"/>
    <col min="7175" max="7193" width="9.28515625" style="1461" customWidth="1"/>
    <col min="7194" max="7417" width="11.42578125" style="1461" customWidth="1"/>
    <col min="7418" max="7418" width="1.140625" style="1461" customWidth="1"/>
    <col min="7419" max="7419" width="9" style="1461" customWidth="1"/>
    <col min="7420" max="7420" width="6.140625" style="1461" customWidth="1"/>
    <col min="7421" max="7421" width="7.7109375" style="1461"/>
    <col min="7422" max="7422" width="8.85546875" style="1461" customWidth="1"/>
    <col min="7423" max="7423" width="7.42578125" style="1461" customWidth="1"/>
    <col min="7424" max="7424" width="7.7109375" style="1461" customWidth="1"/>
    <col min="7425" max="7425" width="25.140625" style="1461" customWidth="1"/>
    <col min="7426" max="7426" width="61.42578125" style="1461" customWidth="1"/>
    <col min="7427" max="7427" width="9.5703125" style="1461" customWidth="1"/>
    <col min="7428" max="7428" width="7.5703125" style="1461" customWidth="1"/>
    <col min="7429" max="7429" width="8.5703125" style="1461" customWidth="1"/>
    <col min="7430" max="7430" width="11.42578125" style="1461" customWidth="1"/>
    <col min="7431" max="7449" width="9.28515625" style="1461" customWidth="1"/>
    <col min="7450" max="7673" width="11.42578125" style="1461" customWidth="1"/>
    <col min="7674" max="7674" width="1.140625" style="1461" customWidth="1"/>
    <col min="7675" max="7675" width="9" style="1461" customWidth="1"/>
    <col min="7676" max="7676" width="6.140625" style="1461" customWidth="1"/>
    <col min="7677" max="7677" width="7.7109375" style="1461"/>
    <col min="7678" max="7678" width="8.85546875" style="1461" customWidth="1"/>
    <col min="7679" max="7679" width="7.42578125" style="1461" customWidth="1"/>
    <col min="7680" max="7680" width="7.7109375" style="1461" customWidth="1"/>
    <col min="7681" max="7681" width="25.140625" style="1461" customWidth="1"/>
    <col min="7682" max="7682" width="61.42578125" style="1461" customWidth="1"/>
    <col min="7683" max="7683" width="9.5703125" style="1461" customWidth="1"/>
    <col min="7684" max="7684" width="7.5703125" style="1461" customWidth="1"/>
    <col min="7685" max="7685" width="8.5703125" style="1461" customWidth="1"/>
    <col min="7686" max="7686" width="11.42578125" style="1461" customWidth="1"/>
    <col min="7687" max="7705" width="9.28515625" style="1461" customWidth="1"/>
    <col min="7706" max="7929" width="11.42578125" style="1461" customWidth="1"/>
    <col min="7930" max="7930" width="1.140625" style="1461" customWidth="1"/>
    <col min="7931" max="7931" width="9" style="1461" customWidth="1"/>
    <col min="7932" max="7932" width="6.140625" style="1461" customWidth="1"/>
    <col min="7933" max="7933" width="7.7109375" style="1461"/>
    <col min="7934" max="7934" width="8.85546875" style="1461" customWidth="1"/>
    <col min="7935" max="7935" width="7.42578125" style="1461" customWidth="1"/>
    <col min="7936" max="7936" width="7.7109375" style="1461" customWidth="1"/>
    <col min="7937" max="7937" width="25.140625" style="1461" customWidth="1"/>
    <col min="7938" max="7938" width="61.42578125" style="1461" customWidth="1"/>
    <col min="7939" max="7939" width="9.5703125" style="1461" customWidth="1"/>
    <col min="7940" max="7940" width="7.5703125" style="1461" customWidth="1"/>
    <col min="7941" max="7941" width="8.5703125" style="1461" customWidth="1"/>
    <col min="7942" max="7942" width="11.42578125" style="1461" customWidth="1"/>
    <col min="7943" max="7961" width="9.28515625" style="1461" customWidth="1"/>
    <col min="7962" max="8185" width="11.42578125" style="1461" customWidth="1"/>
    <col min="8186" max="8186" width="1.140625" style="1461" customWidth="1"/>
    <col min="8187" max="8187" width="9" style="1461" customWidth="1"/>
    <col min="8188" max="8188" width="6.140625" style="1461" customWidth="1"/>
    <col min="8189" max="8189" width="7.7109375" style="1461"/>
    <col min="8190" max="8190" width="8.85546875" style="1461" customWidth="1"/>
    <col min="8191" max="8191" width="7.42578125" style="1461" customWidth="1"/>
    <col min="8192" max="8192" width="7.7109375" style="1461" customWidth="1"/>
    <col min="8193" max="8193" width="25.140625" style="1461" customWidth="1"/>
    <col min="8194" max="8194" width="61.42578125" style="1461" customWidth="1"/>
    <col min="8195" max="8195" width="9.5703125" style="1461" customWidth="1"/>
    <col min="8196" max="8196" width="7.5703125" style="1461" customWidth="1"/>
    <col min="8197" max="8197" width="8.5703125" style="1461" customWidth="1"/>
    <col min="8198" max="8198" width="11.42578125" style="1461" customWidth="1"/>
    <col min="8199" max="8217" width="9.28515625" style="1461" customWidth="1"/>
    <col min="8218" max="8441" width="11.42578125" style="1461" customWidth="1"/>
    <col min="8442" max="8442" width="1.140625" style="1461" customWidth="1"/>
    <col min="8443" max="8443" width="9" style="1461" customWidth="1"/>
    <col min="8444" max="8444" width="6.140625" style="1461" customWidth="1"/>
    <col min="8445" max="8445" width="7.7109375" style="1461"/>
    <col min="8446" max="8446" width="8.85546875" style="1461" customWidth="1"/>
    <col min="8447" max="8447" width="7.42578125" style="1461" customWidth="1"/>
    <col min="8448" max="8448" width="7.7109375" style="1461" customWidth="1"/>
    <col min="8449" max="8449" width="25.140625" style="1461" customWidth="1"/>
    <col min="8450" max="8450" width="61.42578125" style="1461" customWidth="1"/>
    <col min="8451" max="8451" width="9.5703125" style="1461" customWidth="1"/>
    <col min="8452" max="8452" width="7.5703125" style="1461" customWidth="1"/>
    <col min="8453" max="8453" width="8.5703125" style="1461" customWidth="1"/>
    <col min="8454" max="8454" width="11.42578125" style="1461" customWidth="1"/>
    <col min="8455" max="8473" width="9.28515625" style="1461" customWidth="1"/>
    <col min="8474" max="8697" width="11.42578125" style="1461" customWidth="1"/>
    <col min="8698" max="8698" width="1.140625" style="1461" customWidth="1"/>
    <col min="8699" max="8699" width="9" style="1461" customWidth="1"/>
    <col min="8700" max="8700" width="6.140625" style="1461" customWidth="1"/>
    <col min="8701" max="8701" width="7.7109375" style="1461"/>
    <col min="8702" max="8702" width="8.85546875" style="1461" customWidth="1"/>
    <col min="8703" max="8703" width="7.42578125" style="1461" customWidth="1"/>
    <col min="8704" max="8704" width="7.7109375" style="1461" customWidth="1"/>
    <col min="8705" max="8705" width="25.140625" style="1461" customWidth="1"/>
    <col min="8706" max="8706" width="61.42578125" style="1461" customWidth="1"/>
    <col min="8707" max="8707" width="9.5703125" style="1461" customWidth="1"/>
    <col min="8708" max="8708" width="7.5703125" style="1461" customWidth="1"/>
    <col min="8709" max="8709" width="8.5703125" style="1461" customWidth="1"/>
    <col min="8710" max="8710" width="11.42578125" style="1461" customWidth="1"/>
    <col min="8711" max="8729" width="9.28515625" style="1461" customWidth="1"/>
    <col min="8730" max="8953" width="11.42578125" style="1461" customWidth="1"/>
    <col min="8954" max="8954" width="1.140625" style="1461" customWidth="1"/>
    <col min="8955" max="8955" width="9" style="1461" customWidth="1"/>
    <col min="8956" max="8956" width="6.140625" style="1461" customWidth="1"/>
    <col min="8957" max="8957" width="7.7109375" style="1461"/>
    <col min="8958" max="8958" width="8.85546875" style="1461" customWidth="1"/>
    <col min="8959" max="8959" width="7.42578125" style="1461" customWidth="1"/>
    <col min="8960" max="8960" width="7.7109375" style="1461" customWidth="1"/>
    <col min="8961" max="8961" width="25.140625" style="1461" customWidth="1"/>
    <col min="8962" max="8962" width="61.42578125" style="1461" customWidth="1"/>
    <col min="8963" max="8963" width="9.5703125" style="1461" customWidth="1"/>
    <col min="8964" max="8964" width="7.5703125" style="1461" customWidth="1"/>
    <col min="8965" max="8965" width="8.5703125" style="1461" customWidth="1"/>
    <col min="8966" max="8966" width="11.42578125" style="1461" customWidth="1"/>
    <col min="8967" max="8985" width="9.28515625" style="1461" customWidth="1"/>
    <col min="8986" max="9209" width="11.42578125" style="1461" customWidth="1"/>
    <col min="9210" max="9210" width="1.140625" style="1461" customWidth="1"/>
    <col min="9211" max="9211" width="9" style="1461" customWidth="1"/>
    <col min="9212" max="9212" width="6.140625" style="1461" customWidth="1"/>
    <col min="9213" max="9213" width="7.7109375" style="1461"/>
    <col min="9214" max="9214" width="8.85546875" style="1461" customWidth="1"/>
    <col min="9215" max="9215" width="7.42578125" style="1461" customWidth="1"/>
    <col min="9216" max="9216" width="7.7109375" style="1461" customWidth="1"/>
    <col min="9217" max="9217" width="25.140625" style="1461" customWidth="1"/>
    <col min="9218" max="9218" width="61.42578125" style="1461" customWidth="1"/>
    <col min="9219" max="9219" width="9.5703125" style="1461" customWidth="1"/>
    <col min="9220" max="9220" width="7.5703125" style="1461" customWidth="1"/>
    <col min="9221" max="9221" width="8.5703125" style="1461" customWidth="1"/>
    <col min="9222" max="9222" width="11.42578125" style="1461" customWidth="1"/>
    <col min="9223" max="9241" width="9.28515625" style="1461" customWidth="1"/>
    <col min="9242" max="9465" width="11.42578125" style="1461" customWidth="1"/>
    <col min="9466" max="9466" width="1.140625" style="1461" customWidth="1"/>
    <col min="9467" max="9467" width="9" style="1461" customWidth="1"/>
    <col min="9468" max="9468" width="6.140625" style="1461" customWidth="1"/>
    <col min="9469" max="9469" width="7.7109375" style="1461"/>
    <col min="9470" max="9470" width="8.85546875" style="1461" customWidth="1"/>
    <col min="9471" max="9471" width="7.42578125" style="1461" customWidth="1"/>
    <col min="9472" max="9472" width="7.7109375" style="1461" customWidth="1"/>
    <col min="9473" max="9473" width="25.140625" style="1461" customWidth="1"/>
    <col min="9474" max="9474" width="61.42578125" style="1461" customWidth="1"/>
    <col min="9475" max="9475" width="9.5703125" style="1461" customWidth="1"/>
    <col min="9476" max="9476" width="7.5703125" style="1461" customWidth="1"/>
    <col min="9477" max="9477" width="8.5703125" style="1461" customWidth="1"/>
    <col min="9478" max="9478" width="11.42578125" style="1461" customWidth="1"/>
    <col min="9479" max="9497" width="9.28515625" style="1461" customWidth="1"/>
    <col min="9498" max="9721" width="11.42578125" style="1461" customWidth="1"/>
    <col min="9722" max="9722" width="1.140625" style="1461" customWidth="1"/>
    <col min="9723" max="9723" width="9" style="1461" customWidth="1"/>
    <col min="9724" max="9724" width="6.140625" style="1461" customWidth="1"/>
    <col min="9725" max="9725" width="7.7109375" style="1461"/>
    <col min="9726" max="9726" width="8.85546875" style="1461" customWidth="1"/>
    <col min="9727" max="9727" width="7.42578125" style="1461" customWidth="1"/>
    <col min="9728" max="9728" width="7.7109375" style="1461" customWidth="1"/>
    <col min="9729" max="9729" width="25.140625" style="1461" customWidth="1"/>
    <col min="9730" max="9730" width="61.42578125" style="1461" customWidth="1"/>
    <col min="9731" max="9731" width="9.5703125" style="1461" customWidth="1"/>
    <col min="9732" max="9732" width="7.5703125" style="1461" customWidth="1"/>
    <col min="9733" max="9733" width="8.5703125" style="1461" customWidth="1"/>
    <col min="9734" max="9734" width="11.42578125" style="1461" customWidth="1"/>
    <col min="9735" max="9753" width="9.28515625" style="1461" customWidth="1"/>
    <col min="9754" max="9977" width="11.42578125" style="1461" customWidth="1"/>
    <col min="9978" max="9978" width="1.140625" style="1461" customWidth="1"/>
    <col min="9979" max="9979" width="9" style="1461" customWidth="1"/>
    <col min="9980" max="9980" width="6.140625" style="1461" customWidth="1"/>
    <col min="9981" max="9981" width="7.7109375" style="1461"/>
    <col min="9982" max="9982" width="8.85546875" style="1461" customWidth="1"/>
    <col min="9983" max="9983" width="7.42578125" style="1461" customWidth="1"/>
    <col min="9984" max="9984" width="7.7109375" style="1461" customWidth="1"/>
    <col min="9985" max="9985" width="25.140625" style="1461" customWidth="1"/>
    <col min="9986" max="9986" width="61.42578125" style="1461" customWidth="1"/>
    <col min="9987" max="9987" width="9.5703125" style="1461" customWidth="1"/>
    <col min="9988" max="9988" width="7.5703125" style="1461" customWidth="1"/>
    <col min="9989" max="9989" width="8.5703125" style="1461" customWidth="1"/>
    <col min="9990" max="9990" width="11.42578125" style="1461" customWidth="1"/>
    <col min="9991" max="10009" width="9.28515625" style="1461" customWidth="1"/>
    <col min="10010" max="10233" width="11.42578125" style="1461" customWidth="1"/>
    <col min="10234" max="10234" width="1.140625" style="1461" customWidth="1"/>
    <col min="10235" max="10235" width="9" style="1461" customWidth="1"/>
    <col min="10236" max="10236" width="6.140625" style="1461" customWidth="1"/>
    <col min="10237" max="10237" width="7.7109375" style="1461"/>
    <col min="10238" max="10238" width="8.85546875" style="1461" customWidth="1"/>
    <col min="10239" max="10239" width="7.42578125" style="1461" customWidth="1"/>
    <col min="10240" max="10240" width="7.7109375" style="1461" customWidth="1"/>
    <col min="10241" max="10241" width="25.140625" style="1461" customWidth="1"/>
    <col min="10242" max="10242" width="61.42578125" style="1461" customWidth="1"/>
    <col min="10243" max="10243" width="9.5703125" style="1461" customWidth="1"/>
    <col min="10244" max="10244" width="7.5703125" style="1461" customWidth="1"/>
    <col min="10245" max="10245" width="8.5703125" style="1461" customWidth="1"/>
    <col min="10246" max="10246" width="11.42578125" style="1461" customWidth="1"/>
    <col min="10247" max="10265" width="9.28515625" style="1461" customWidth="1"/>
    <col min="10266" max="10489" width="11.42578125" style="1461" customWidth="1"/>
    <col min="10490" max="10490" width="1.140625" style="1461" customWidth="1"/>
    <col min="10491" max="10491" width="9" style="1461" customWidth="1"/>
    <col min="10492" max="10492" width="6.140625" style="1461" customWidth="1"/>
    <col min="10493" max="10493" width="7.7109375" style="1461"/>
    <col min="10494" max="10494" width="8.85546875" style="1461" customWidth="1"/>
    <col min="10495" max="10495" width="7.42578125" style="1461" customWidth="1"/>
    <col min="10496" max="10496" width="7.7109375" style="1461" customWidth="1"/>
    <col min="10497" max="10497" width="25.140625" style="1461" customWidth="1"/>
    <col min="10498" max="10498" width="61.42578125" style="1461" customWidth="1"/>
    <col min="10499" max="10499" width="9.5703125" style="1461" customWidth="1"/>
    <col min="10500" max="10500" width="7.5703125" style="1461" customWidth="1"/>
    <col min="10501" max="10501" width="8.5703125" style="1461" customWidth="1"/>
    <col min="10502" max="10502" width="11.42578125" style="1461" customWidth="1"/>
    <col min="10503" max="10521" width="9.28515625" style="1461" customWidth="1"/>
    <col min="10522" max="10745" width="11.42578125" style="1461" customWidth="1"/>
    <col min="10746" max="10746" width="1.140625" style="1461" customWidth="1"/>
    <col min="10747" max="10747" width="9" style="1461" customWidth="1"/>
    <col min="10748" max="10748" width="6.140625" style="1461" customWidth="1"/>
    <col min="10749" max="10749" width="7.7109375" style="1461"/>
    <col min="10750" max="10750" width="8.85546875" style="1461" customWidth="1"/>
    <col min="10751" max="10751" width="7.42578125" style="1461" customWidth="1"/>
    <col min="10752" max="10752" width="7.7109375" style="1461" customWidth="1"/>
    <col min="10753" max="10753" width="25.140625" style="1461" customWidth="1"/>
    <col min="10754" max="10754" width="61.42578125" style="1461" customWidth="1"/>
    <col min="10755" max="10755" width="9.5703125" style="1461" customWidth="1"/>
    <col min="10756" max="10756" width="7.5703125" style="1461" customWidth="1"/>
    <col min="10757" max="10757" width="8.5703125" style="1461" customWidth="1"/>
    <col min="10758" max="10758" width="11.42578125" style="1461" customWidth="1"/>
    <col min="10759" max="10777" width="9.28515625" style="1461" customWidth="1"/>
    <col min="10778" max="11001" width="11.42578125" style="1461" customWidth="1"/>
    <col min="11002" max="11002" width="1.140625" style="1461" customWidth="1"/>
    <col min="11003" max="11003" width="9" style="1461" customWidth="1"/>
    <col min="11004" max="11004" width="6.140625" style="1461" customWidth="1"/>
    <col min="11005" max="11005" width="7.7109375" style="1461"/>
    <col min="11006" max="11006" width="8.85546875" style="1461" customWidth="1"/>
    <col min="11007" max="11007" width="7.42578125" style="1461" customWidth="1"/>
    <col min="11008" max="11008" width="7.7109375" style="1461" customWidth="1"/>
    <col min="11009" max="11009" width="25.140625" style="1461" customWidth="1"/>
    <col min="11010" max="11010" width="61.42578125" style="1461" customWidth="1"/>
    <col min="11011" max="11011" width="9.5703125" style="1461" customWidth="1"/>
    <col min="11012" max="11012" width="7.5703125" style="1461" customWidth="1"/>
    <col min="11013" max="11013" width="8.5703125" style="1461" customWidth="1"/>
    <col min="11014" max="11014" width="11.42578125" style="1461" customWidth="1"/>
    <col min="11015" max="11033" width="9.28515625" style="1461" customWidth="1"/>
    <col min="11034" max="11257" width="11.42578125" style="1461" customWidth="1"/>
    <col min="11258" max="11258" width="1.140625" style="1461" customWidth="1"/>
    <col min="11259" max="11259" width="9" style="1461" customWidth="1"/>
    <col min="11260" max="11260" width="6.140625" style="1461" customWidth="1"/>
    <col min="11261" max="11261" width="7.7109375" style="1461"/>
    <col min="11262" max="11262" width="8.85546875" style="1461" customWidth="1"/>
    <col min="11263" max="11263" width="7.42578125" style="1461" customWidth="1"/>
    <col min="11264" max="11264" width="7.7109375" style="1461" customWidth="1"/>
    <col min="11265" max="11265" width="25.140625" style="1461" customWidth="1"/>
    <col min="11266" max="11266" width="61.42578125" style="1461" customWidth="1"/>
    <col min="11267" max="11267" width="9.5703125" style="1461" customWidth="1"/>
    <col min="11268" max="11268" width="7.5703125" style="1461" customWidth="1"/>
    <col min="11269" max="11269" width="8.5703125" style="1461" customWidth="1"/>
    <col min="11270" max="11270" width="11.42578125" style="1461" customWidth="1"/>
    <col min="11271" max="11289" width="9.28515625" style="1461" customWidth="1"/>
    <col min="11290" max="11513" width="11.42578125" style="1461" customWidth="1"/>
    <col min="11514" max="11514" width="1.140625" style="1461" customWidth="1"/>
    <col min="11515" max="11515" width="9" style="1461" customWidth="1"/>
    <col min="11516" max="11516" width="6.140625" style="1461" customWidth="1"/>
    <col min="11517" max="11517" width="7.7109375" style="1461"/>
    <col min="11518" max="11518" width="8.85546875" style="1461" customWidth="1"/>
    <col min="11519" max="11519" width="7.42578125" style="1461" customWidth="1"/>
    <col min="11520" max="11520" width="7.7109375" style="1461" customWidth="1"/>
    <col min="11521" max="11521" width="25.140625" style="1461" customWidth="1"/>
    <col min="11522" max="11522" width="61.42578125" style="1461" customWidth="1"/>
    <col min="11523" max="11523" width="9.5703125" style="1461" customWidth="1"/>
    <col min="11524" max="11524" width="7.5703125" style="1461" customWidth="1"/>
    <col min="11525" max="11525" width="8.5703125" style="1461" customWidth="1"/>
    <col min="11526" max="11526" width="11.42578125" style="1461" customWidth="1"/>
    <col min="11527" max="11545" width="9.28515625" style="1461" customWidth="1"/>
    <col min="11546" max="11769" width="11.42578125" style="1461" customWidth="1"/>
    <col min="11770" max="11770" width="1.140625" style="1461" customWidth="1"/>
    <col min="11771" max="11771" width="9" style="1461" customWidth="1"/>
    <col min="11772" max="11772" width="6.140625" style="1461" customWidth="1"/>
    <col min="11773" max="11773" width="7.7109375" style="1461"/>
    <col min="11774" max="11774" width="8.85546875" style="1461" customWidth="1"/>
    <col min="11775" max="11775" width="7.42578125" style="1461" customWidth="1"/>
    <col min="11776" max="11776" width="7.7109375" style="1461" customWidth="1"/>
    <col min="11777" max="11777" width="25.140625" style="1461" customWidth="1"/>
    <col min="11778" max="11778" width="61.42578125" style="1461" customWidth="1"/>
    <col min="11779" max="11779" width="9.5703125" style="1461" customWidth="1"/>
    <col min="11780" max="11780" width="7.5703125" style="1461" customWidth="1"/>
    <col min="11781" max="11781" width="8.5703125" style="1461" customWidth="1"/>
    <col min="11782" max="11782" width="11.42578125" style="1461" customWidth="1"/>
    <col min="11783" max="11801" width="9.28515625" style="1461" customWidth="1"/>
    <col min="11802" max="12025" width="11.42578125" style="1461" customWidth="1"/>
    <col min="12026" max="12026" width="1.140625" style="1461" customWidth="1"/>
    <col min="12027" max="12027" width="9" style="1461" customWidth="1"/>
    <col min="12028" max="12028" width="6.140625" style="1461" customWidth="1"/>
    <col min="12029" max="12029" width="7.7109375" style="1461"/>
    <col min="12030" max="12030" width="8.85546875" style="1461" customWidth="1"/>
    <col min="12031" max="12031" width="7.42578125" style="1461" customWidth="1"/>
    <col min="12032" max="12032" width="7.7109375" style="1461" customWidth="1"/>
    <col min="12033" max="12033" width="25.140625" style="1461" customWidth="1"/>
    <col min="12034" max="12034" width="61.42578125" style="1461" customWidth="1"/>
    <col min="12035" max="12035" width="9.5703125" style="1461" customWidth="1"/>
    <col min="12036" max="12036" width="7.5703125" style="1461" customWidth="1"/>
    <col min="12037" max="12037" width="8.5703125" style="1461" customWidth="1"/>
    <col min="12038" max="12038" width="11.42578125" style="1461" customWidth="1"/>
    <col min="12039" max="12057" width="9.28515625" style="1461" customWidth="1"/>
    <col min="12058" max="12281" width="11.42578125" style="1461" customWidth="1"/>
    <col min="12282" max="12282" width="1.140625" style="1461" customWidth="1"/>
    <col min="12283" max="12283" width="9" style="1461" customWidth="1"/>
    <col min="12284" max="12284" width="6.140625" style="1461" customWidth="1"/>
    <col min="12285" max="12285" width="7.7109375" style="1461"/>
    <col min="12286" max="12286" width="8.85546875" style="1461" customWidth="1"/>
    <col min="12287" max="12287" width="7.42578125" style="1461" customWidth="1"/>
    <col min="12288" max="12288" width="7.7109375" style="1461" customWidth="1"/>
    <col min="12289" max="12289" width="25.140625" style="1461" customWidth="1"/>
    <col min="12290" max="12290" width="61.42578125" style="1461" customWidth="1"/>
    <col min="12291" max="12291" width="9.5703125" style="1461" customWidth="1"/>
    <col min="12292" max="12292" width="7.5703125" style="1461" customWidth="1"/>
    <col min="12293" max="12293" width="8.5703125" style="1461" customWidth="1"/>
    <col min="12294" max="12294" width="11.42578125" style="1461" customWidth="1"/>
    <col min="12295" max="12313" width="9.28515625" style="1461" customWidth="1"/>
    <col min="12314" max="12537" width="11.42578125" style="1461" customWidth="1"/>
    <col min="12538" max="12538" width="1.140625" style="1461" customWidth="1"/>
    <col min="12539" max="12539" width="9" style="1461" customWidth="1"/>
    <col min="12540" max="12540" width="6.140625" style="1461" customWidth="1"/>
    <col min="12541" max="12541" width="7.7109375" style="1461"/>
    <col min="12542" max="12542" width="8.85546875" style="1461" customWidth="1"/>
    <col min="12543" max="12543" width="7.42578125" style="1461" customWidth="1"/>
    <col min="12544" max="12544" width="7.7109375" style="1461" customWidth="1"/>
    <col min="12545" max="12545" width="25.140625" style="1461" customWidth="1"/>
    <col min="12546" max="12546" width="61.42578125" style="1461" customWidth="1"/>
    <col min="12547" max="12547" width="9.5703125" style="1461" customWidth="1"/>
    <col min="12548" max="12548" width="7.5703125" style="1461" customWidth="1"/>
    <col min="12549" max="12549" width="8.5703125" style="1461" customWidth="1"/>
    <col min="12550" max="12550" width="11.42578125" style="1461" customWidth="1"/>
    <col min="12551" max="12569" width="9.28515625" style="1461" customWidth="1"/>
    <col min="12570" max="12793" width="11.42578125" style="1461" customWidth="1"/>
    <col min="12794" max="12794" width="1.140625" style="1461" customWidth="1"/>
    <col min="12795" max="12795" width="9" style="1461" customWidth="1"/>
    <col min="12796" max="12796" width="6.140625" style="1461" customWidth="1"/>
    <col min="12797" max="12797" width="7.7109375" style="1461"/>
    <col min="12798" max="12798" width="8.85546875" style="1461" customWidth="1"/>
    <col min="12799" max="12799" width="7.42578125" style="1461" customWidth="1"/>
    <col min="12800" max="12800" width="7.7109375" style="1461" customWidth="1"/>
    <col min="12801" max="12801" width="25.140625" style="1461" customWidth="1"/>
    <col min="12802" max="12802" width="61.42578125" style="1461" customWidth="1"/>
    <col min="12803" max="12803" width="9.5703125" style="1461" customWidth="1"/>
    <col min="12804" max="12804" width="7.5703125" style="1461" customWidth="1"/>
    <col min="12805" max="12805" width="8.5703125" style="1461" customWidth="1"/>
    <col min="12806" max="12806" width="11.42578125" style="1461" customWidth="1"/>
    <col min="12807" max="12825" width="9.28515625" style="1461" customWidth="1"/>
    <col min="12826" max="13049" width="11.42578125" style="1461" customWidth="1"/>
    <col min="13050" max="13050" width="1.140625" style="1461" customWidth="1"/>
    <col min="13051" max="13051" width="9" style="1461" customWidth="1"/>
    <col min="13052" max="13052" width="6.140625" style="1461" customWidth="1"/>
    <col min="13053" max="13053" width="7.7109375" style="1461"/>
    <col min="13054" max="13054" width="8.85546875" style="1461" customWidth="1"/>
    <col min="13055" max="13055" width="7.42578125" style="1461" customWidth="1"/>
    <col min="13056" max="13056" width="7.7109375" style="1461" customWidth="1"/>
    <col min="13057" max="13057" width="25.140625" style="1461" customWidth="1"/>
    <col min="13058" max="13058" width="61.42578125" style="1461" customWidth="1"/>
    <col min="13059" max="13059" width="9.5703125" style="1461" customWidth="1"/>
    <col min="13060" max="13060" width="7.5703125" style="1461" customWidth="1"/>
    <col min="13061" max="13061" width="8.5703125" style="1461" customWidth="1"/>
    <col min="13062" max="13062" width="11.42578125" style="1461" customWidth="1"/>
    <col min="13063" max="13081" width="9.28515625" style="1461" customWidth="1"/>
    <col min="13082" max="13305" width="11.42578125" style="1461" customWidth="1"/>
    <col min="13306" max="13306" width="1.140625" style="1461" customWidth="1"/>
    <col min="13307" max="13307" width="9" style="1461" customWidth="1"/>
    <col min="13308" max="13308" width="6.140625" style="1461" customWidth="1"/>
    <col min="13309" max="13309" width="7.7109375" style="1461"/>
    <col min="13310" max="13310" width="8.85546875" style="1461" customWidth="1"/>
    <col min="13311" max="13311" width="7.42578125" style="1461" customWidth="1"/>
    <col min="13312" max="13312" width="7.7109375" style="1461" customWidth="1"/>
    <col min="13313" max="13313" width="25.140625" style="1461" customWidth="1"/>
    <col min="13314" max="13314" width="61.42578125" style="1461" customWidth="1"/>
    <col min="13315" max="13315" width="9.5703125" style="1461" customWidth="1"/>
    <col min="13316" max="13316" width="7.5703125" style="1461" customWidth="1"/>
    <col min="13317" max="13317" width="8.5703125" style="1461" customWidth="1"/>
    <col min="13318" max="13318" width="11.42578125" style="1461" customWidth="1"/>
    <col min="13319" max="13337" width="9.28515625" style="1461" customWidth="1"/>
    <col min="13338" max="13561" width="11.42578125" style="1461" customWidth="1"/>
    <col min="13562" max="13562" width="1.140625" style="1461" customWidth="1"/>
    <col min="13563" max="13563" width="9" style="1461" customWidth="1"/>
    <col min="13564" max="13564" width="6.140625" style="1461" customWidth="1"/>
    <col min="13565" max="13565" width="7.7109375" style="1461"/>
    <col min="13566" max="13566" width="8.85546875" style="1461" customWidth="1"/>
    <col min="13567" max="13567" width="7.42578125" style="1461" customWidth="1"/>
    <col min="13568" max="13568" width="7.7109375" style="1461" customWidth="1"/>
    <col min="13569" max="13569" width="25.140625" style="1461" customWidth="1"/>
    <col min="13570" max="13570" width="61.42578125" style="1461" customWidth="1"/>
    <col min="13571" max="13571" width="9.5703125" style="1461" customWidth="1"/>
    <col min="13572" max="13572" width="7.5703125" style="1461" customWidth="1"/>
    <col min="13573" max="13573" width="8.5703125" style="1461" customWidth="1"/>
    <col min="13574" max="13574" width="11.42578125" style="1461" customWidth="1"/>
    <col min="13575" max="13593" width="9.28515625" style="1461" customWidth="1"/>
    <col min="13594" max="13817" width="11.42578125" style="1461" customWidth="1"/>
    <col min="13818" max="13818" width="1.140625" style="1461" customWidth="1"/>
    <col min="13819" max="13819" width="9" style="1461" customWidth="1"/>
    <col min="13820" max="13820" width="6.140625" style="1461" customWidth="1"/>
    <col min="13821" max="13821" width="7.7109375" style="1461"/>
    <col min="13822" max="13822" width="8.85546875" style="1461" customWidth="1"/>
    <col min="13823" max="13823" width="7.42578125" style="1461" customWidth="1"/>
    <col min="13824" max="13824" width="7.7109375" style="1461" customWidth="1"/>
    <col min="13825" max="13825" width="25.140625" style="1461" customWidth="1"/>
    <col min="13826" max="13826" width="61.42578125" style="1461" customWidth="1"/>
    <col min="13827" max="13827" width="9.5703125" style="1461" customWidth="1"/>
    <col min="13828" max="13828" width="7.5703125" style="1461" customWidth="1"/>
    <col min="13829" max="13829" width="8.5703125" style="1461" customWidth="1"/>
    <col min="13830" max="13830" width="11.42578125" style="1461" customWidth="1"/>
    <col min="13831" max="13849" width="9.28515625" style="1461" customWidth="1"/>
    <col min="13850" max="14073" width="11.42578125" style="1461" customWidth="1"/>
    <col min="14074" max="14074" width="1.140625" style="1461" customWidth="1"/>
    <col min="14075" max="14075" width="9" style="1461" customWidth="1"/>
    <col min="14076" max="14076" width="6.140625" style="1461" customWidth="1"/>
    <col min="14077" max="14077" width="7.7109375" style="1461"/>
    <col min="14078" max="14078" width="8.85546875" style="1461" customWidth="1"/>
    <col min="14079" max="14079" width="7.42578125" style="1461" customWidth="1"/>
    <col min="14080" max="14080" width="7.7109375" style="1461" customWidth="1"/>
    <col min="14081" max="14081" width="25.140625" style="1461" customWidth="1"/>
    <col min="14082" max="14082" width="61.42578125" style="1461" customWidth="1"/>
    <col min="14083" max="14083" width="9.5703125" style="1461" customWidth="1"/>
    <col min="14084" max="14084" width="7.5703125" style="1461" customWidth="1"/>
    <col min="14085" max="14085" width="8.5703125" style="1461" customWidth="1"/>
    <col min="14086" max="14086" width="11.42578125" style="1461" customWidth="1"/>
    <col min="14087" max="14105" width="9.28515625" style="1461" customWidth="1"/>
    <col min="14106" max="14329" width="11.42578125" style="1461" customWidth="1"/>
    <col min="14330" max="14330" width="1.140625" style="1461" customWidth="1"/>
    <col min="14331" max="14331" width="9" style="1461" customWidth="1"/>
    <col min="14332" max="14332" width="6.140625" style="1461" customWidth="1"/>
    <col min="14333" max="14333" width="7.7109375" style="1461"/>
    <col min="14334" max="14334" width="8.85546875" style="1461" customWidth="1"/>
    <col min="14335" max="14335" width="7.42578125" style="1461" customWidth="1"/>
    <col min="14336" max="14336" width="7.7109375" style="1461" customWidth="1"/>
    <col min="14337" max="14337" width="25.140625" style="1461" customWidth="1"/>
    <col min="14338" max="14338" width="61.42578125" style="1461" customWidth="1"/>
    <col min="14339" max="14339" width="9.5703125" style="1461" customWidth="1"/>
    <col min="14340" max="14340" width="7.5703125" style="1461" customWidth="1"/>
    <col min="14341" max="14341" width="8.5703125" style="1461" customWidth="1"/>
    <col min="14342" max="14342" width="11.42578125" style="1461" customWidth="1"/>
    <col min="14343" max="14361" width="9.28515625" style="1461" customWidth="1"/>
    <col min="14362" max="14585" width="11.42578125" style="1461" customWidth="1"/>
    <col min="14586" max="14586" width="1.140625" style="1461" customWidth="1"/>
    <col min="14587" max="14587" width="9" style="1461" customWidth="1"/>
    <col min="14588" max="14588" width="6.140625" style="1461" customWidth="1"/>
    <col min="14589" max="14589" width="7.7109375" style="1461"/>
    <col min="14590" max="14590" width="8.85546875" style="1461" customWidth="1"/>
    <col min="14591" max="14591" width="7.42578125" style="1461" customWidth="1"/>
    <col min="14592" max="14592" width="7.7109375" style="1461" customWidth="1"/>
    <col min="14593" max="14593" width="25.140625" style="1461" customWidth="1"/>
    <col min="14594" max="14594" width="61.42578125" style="1461" customWidth="1"/>
    <col min="14595" max="14595" width="9.5703125" style="1461" customWidth="1"/>
    <col min="14596" max="14596" width="7.5703125" style="1461" customWidth="1"/>
    <col min="14597" max="14597" width="8.5703125" style="1461" customWidth="1"/>
    <col min="14598" max="14598" width="11.42578125" style="1461" customWidth="1"/>
    <col min="14599" max="14617" width="9.28515625" style="1461" customWidth="1"/>
    <col min="14618" max="14841" width="11.42578125" style="1461" customWidth="1"/>
    <col min="14842" max="14842" width="1.140625" style="1461" customWidth="1"/>
    <col min="14843" max="14843" width="9" style="1461" customWidth="1"/>
    <col min="14844" max="14844" width="6.140625" style="1461" customWidth="1"/>
    <col min="14845" max="14845" width="7.7109375" style="1461"/>
    <col min="14846" max="14846" width="8.85546875" style="1461" customWidth="1"/>
    <col min="14847" max="14847" width="7.42578125" style="1461" customWidth="1"/>
    <col min="14848" max="14848" width="7.7109375" style="1461" customWidth="1"/>
    <col min="14849" max="14849" width="25.140625" style="1461" customWidth="1"/>
    <col min="14850" max="14850" width="61.42578125" style="1461" customWidth="1"/>
    <col min="14851" max="14851" width="9.5703125" style="1461" customWidth="1"/>
    <col min="14852" max="14852" width="7.5703125" style="1461" customWidth="1"/>
    <col min="14853" max="14853" width="8.5703125" style="1461" customWidth="1"/>
    <col min="14854" max="14854" width="11.42578125" style="1461" customWidth="1"/>
    <col min="14855" max="14873" width="9.28515625" style="1461" customWidth="1"/>
    <col min="14874" max="15097" width="11.42578125" style="1461" customWidth="1"/>
    <col min="15098" max="15098" width="1.140625" style="1461" customWidth="1"/>
    <col min="15099" max="15099" width="9" style="1461" customWidth="1"/>
    <col min="15100" max="15100" width="6.140625" style="1461" customWidth="1"/>
    <col min="15101" max="15101" width="7.7109375" style="1461"/>
    <col min="15102" max="15102" width="8.85546875" style="1461" customWidth="1"/>
    <col min="15103" max="15103" width="7.42578125" style="1461" customWidth="1"/>
    <col min="15104" max="15104" width="7.7109375" style="1461" customWidth="1"/>
    <col min="15105" max="15105" width="25.140625" style="1461" customWidth="1"/>
    <col min="15106" max="15106" width="61.42578125" style="1461" customWidth="1"/>
    <col min="15107" max="15107" width="9.5703125" style="1461" customWidth="1"/>
    <col min="15108" max="15108" width="7.5703125" style="1461" customWidth="1"/>
    <col min="15109" max="15109" width="8.5703125" style="1461" customWidth="1"/>
    <col min="15110" max="15110" width="11.42578125" style="1461" customWidth="1"/>
    <col min="15111" max="15129" width="9.28515625" style="1461" customWidth="1"/>
    <col min="15130" max="15353" width="11.42578125" style="1461" customWidth="1"/>
    <col min="15354" max="15354" width="1.140625" style="1461" customWidth="1"/>
    <col min="15355" max="15355" width="9" style="1461" customWidth="1"/>
    <col min="15356" max="15356" width="6.140625" style="1461" customWidth="1"/>
    <col min="15357" max="15357" width="7.7109375" style="1461"/>
    <col min="15358" max="15358" width="8.85546875" style="1461" customWidth="1"/>
    <col min="15359" max="15359" width="7.42578125" style="1461" customWidth="1"/>
    <col min="15360" max="15360" width="7.7109375" style="1461" customWidth="1"/>
    <col min="15361" max="15361" width="25.140625" style="1461" customWidth="1"/>
    <col min="15362" max="15362" width="61.42578125" style="1461" customWidth="1"/>
    <col min="15363" max="15363" width="9.5703125" style="1461" customWidth="1"/>
    <col min="15364" max="15364" width="7.5703125" style="1461" customWidth="1"/>
    <col min="15365" max="15365" width="8.5703125" style="1461" customWidth="1"/>
    <col min="15366" max="15366" width="11.42578125" style="1461" customWidth="1"/>
    <col min="15367" max="15385" width="9.28515625" style="1461" customWidth="1"/>
    <col min="15386" max="15609" width="11.42578125" style="1461" customWidth="1"/>
    <col min="15610" max="15610" width="1.140625" style="1461" customWidth="1"/>
    <col min="15611" max="15611" width="9" style="1461" customWidth="1"/>
    <col min="15612" max="15612" width="6.140625" style="1461" customWidth="1"/>
    <col min="15613" max="15613" width="7.7109375" style="1461"/>
    <col min="15614" max="15614" width="8.85546875" style="1461" customWidth="1"/>
    <col min="15615" max="15615" width="7.42578125" style="1461" customWidth="1"/>
    <col min="15616" max="15616" width="7.7109375" style="1461" customWidth="1"/>
    <col min="15617" max="15617" width="25.140625" style="1461" customWidth="1"/>
    <col min="15618" max="15618" width="61.42578125" style="1461" customWidth="1"/>
    <col min="15619" max="15619" width="9.5703125" style="1461" customWidth="1"/>
    <col min="15620" max="15620" width="7.5703125" style="1461" customWidth="1"/>
    <col min="15621" max="15621" width="8.5703125" style="1461" customWidth="1"/>
    <col min="15622" max="15622" width="11.42578125" style="1461" customWidth="1"/>
    <col min="15623" max="15641" width="9.28515625" style="1461" customWidth="1"/>
    <col min="15642" max="15865" width="11.42578125" style="1461" customWidth="1"/>
    <col min="15866" max="15866" width="1.140625" style="1461" customWidth="1"/>
    <col min="15867" max="15867" width="9" style="1461" customWidth="1"/>
    <col min="15868" max="15868" width="6.140625" style="1461" customWidth="1"/>
    <col min="15869" max="15869" width="7.7109375" style="1461"/>
    <col min="15870" max="15870" width="8.85546875" style="1461" customWidth="1"/>
    <col min="15871" max="15871" width="7.42578125" style="1461" customWidth="1"/>
    <col min="15872" max="15872" width="7.7109375" style="1461" customWidth="1"/>
    <col min="15873" max="15873" width="25.140625" style="1461" customWidth="1"/>
    <col min="15874" max="15874" width="61.42578125" style="1461" customWidth="1"/>
    <col min="15875" max="15875" width="9.5703125" style="1461" customWidth="1"/>
    <col min="15876" max="15876" width="7.5703125" style="1461" customWidth="1"/>
    <col min="15877" max="15877" width="8.5703125" style="1461" customWidth="1"/>
    <col min="15878" max="15878" width="11.42578125" style="1461" customWidth="1"/>
    <col min="15879" max="15897" width="9.28515625" style="1461" customWidth="1"/>
    <col min="15898" max="16121" width="11.42578125" style="1461" customWidth="1"/>
    <col min="16122" max="16122" width="1.140625" style="1461" customWidth="1"/>
    <col min="16123" max="16123" width="9" style="1461" customWidth="1"/>
    <col min="16124" max="16124" width="6.140625" style="1461" customWidth="1"/>
    <col min="16125" max="16125" width="7.7109375" style="1461"/>
    <col min="16126" max="16126" width="8.85546875" style="1461" customWidth="1"/>
    <col min="16127" max="16127" width="7.42578125" style="1461" customWidth="1"/>
    <col min="16128" max="16128" width="7.7109375" style="1461" customWidth="1"/>
    <col min="16129" max="16129" width="25.140625" style="1461" customWidth="1"/>
    <col min="16130" max="16130" width="61.42578125" style="1461" customWidth="1"/>
    <col min="16131" max="16131" width="9.5703125" style="1461" customWidth="1"/>
    <col min="16132" max="16132" width="7.5703125" style="1461" customWidth="1"/>
    <col min="16133" max="16133" width="8.5703125" style="1461" customWidth="1"/>
    <col min="16134" max="16134" width="11.42578125" style="1461" customWidth="1"/>
    <col min="16135" max="16153" width="9.28515625" style="1461" customWidth="1"/>
    <col min="16154" max="16377" width="11.42578125" style="1461" customWidth="1"/>
    <col min="16378" max="16378" width="1.140625" style="1461" customWidth="1"/>
    <col min="16379" max="16379" width="9" style="1461" customWidth="1"/>
    <col min="16380" max="16380" width="6.140625" style="1461" customWidth="1"/>
    <col min="16381" max="16384" width="7.7109375" style="1461"/>
  </cols>
  <sheetData>
    <row r="1" spans="1:9" ht="6" customHeight="1"/>
    <row r="2" spans="1:9" ht="14.25">
      <c r="A2" s="378" t="s">
        <v>1930</v>
      </c>
      <c r="B2" s="1486"/>
      <c r="C2" s="1486"/>
      <c r="D2" s="1486"/>
      <c r="E2" s="1486"/>
      <c r="F2" s="1486"/>
    </row>
    <row r="3" spans="1:9" s="1462" customFormat="1" ht="15" customHeight="1">
      <c r="A3" s="1954" t="s">
        <v>1920</v>
      </c>
      <c r="B3" s="1954"/>
      <c r="C3" s="1954"/>
      <c r="D3" s="1954"/>
      <c r="E3" s="1954"/>
      <c r="F3" s="1463"/>
      <c r="G3" s="1464"/>
    </row>
    <row r="4" spans="1:9" s="1462" customFormat="1" ht="15" customHeight="1">
      <c r="A4" s="1958" t="s">
        <v>2381</v>
      </c>
      <c r="B4" s="1958"/>
      <c r="C4" s="1958"/>
      <c r="D4" s="1958"/>
      <c r="E4" s="1958"/>
      <c r="F4" s="1463"/>
      <c r="G4" s="1464"/>
    </row>
    <row r="5" spans="1:9" s="1462" customFormat="1" ht="12" customHeight="1">
      <c r="A5" s="1955" t="s">
        <v>1851</v>
      </c>
      <c r="B5" s="1955"/>
      <c r="C5" s="1955"/>
      <c r="D5" s="1955"/>
      <c r="E5" s="1955"/>
      <c r="F5" s="1463"/>
    </row>
    <row r="6" spans="1:9" ht="5.25" customHeight="1">
      <c r="A6" s="1465"/>
      <c r="B6" s="1466"/>
      <c r="C6" s="1465"/>
      <c r="D6" s="1465"/>
      <c r="E6" s="1465"/>
      <c r="F6" s="1465"/>
    </row>
    <row r="7" spans="1:9" ht="12">
      <c r="A7" s="1467"/>
      <c r="B7" s="1468" t="s">
        <v>1852</v>
      </c>
      <c r="C7" s="1968">
        <v>8087914</v>
      </c>
      <c r="D7" s="1968"/>
      <c r="E7" s="1968"/>
      <c r="F7" s="1469"/>
    </row>
    <row r="8" spans="1:9" ht="12">
      <c r="A8" s="1467"/>
      <c r="B8" s="1468" t="s">
        <v>1853</v>
      </c>
      <c r="C8" s="1968">
        <v>28203</v>
      </c>
      <c r="D8" s="1968"/>
      <c r="E8" s="1968"/>
      <c r="F8" s="1470"/>
    </row>
    <row r="9" spans="1:9" ht="12">
      <c r="A9" s="1467"/>
      <c r="B9" s="1471" t="s">
        <v>1921</v>
      </c>
      <c r="C9" s="1967">
        <f>+C8/C7*100000</f>
        <v>348.70548821364815</v>
      </c>
      <c r="D9" s="1967"/>
      <c r="E9" s="1967"/>
      <c r="F9" s="1465"/>
      <c r="G9" s="1472"/>
      <c r="H9" s="1473"/>
    </row>
    <row r="10" spans="1:9" s="1475" customFormat="1" ht="29.25" customHeight="1">
      <c r="A10" s="1559" t="s">
        <v>1855</v>
      </c>
      <c r="B10" s="1574" t="s">
        <v>1916</v>
      </c>
      <c r="C10" s="1574" t="s">
        <v>1857</v>
      </c>
      <c r="D10" s="1574" t="s">
        <v>0</v>
      </c>
      <c r="E10" s="1574" t="s">
        <v>1858</v>
      </c>
      <c r="F10" s="1474"/>
      <c r="G10" s="1113" t="s">
        <v>675</v>
      </c>
      <c r="H10" s="1473"/>
    </row>
    <row r="11" spans="1:9" s="1475" customFormat="1" ht="13.5" customHeight="1">
      <c r="A11" s="1562" t="s">
        <v>1861</v>
      </c>
      <c r="B11" s="1578" t="s">
        <v>1862</v>
      </c>
      <c r="C11" s="1563">
        <v>2371</v>
      </c>
      <c r="D11" s="1564">
        <f>C11/$C$8</f>
        <v>8.4069070666241183E-2</v>
      </c>
      <c r="E11" s="1565">
        <f>+C11/$C$7*100000</f>
        <v>29.31534633033932</v>
      </c>
      <c r="F11" s="1474"/>
      <c r="G11" s="1472"/>
      <c r="H11" s="1473"/>
    </row>
    <row r="12" spans="1:9" ht="13.5" customHeight="1">
      <c r="A12" s="1562" t="s">
        <v>1863</v>
      </c>
      <c r="B12" s="1578" t="s">
        <v>1864</v>
      </c>
      <c r="C12" s="1563">
        <v>1891</v>
      </c>
      <c r="D12" s="1564">
        <f>C12/$C$8</f>
        <v>6.704960465198738E-2</v>
      </c>
      <c r="E12" s="1565">
        <f>+C12/$C$7*100000</f>
        <v>23.380565124703352</v>
      </c>
      <c r="F12" s="1465"/>
      <c r="G12" s="1476"/>
      <c r="H12" s="1476"/>
      <c r="I12" s="1476"/>
    </row>
    <row r="13" spans="1:9" ht="13.5" customHeight="1">
      <c r="A13" s="1562" t="s">
        <v>1865</v>
      </c>
      <c r="B13" s="1579" t="s">
        <v>1866</v>
      </c>
      <c r="C13" s="1563">
        <v>1874</v>
      </c>
      <c r="D13" s="1564">
        <f t="shared" ref="D13:D37" si="0">C13/$C$8</f>
        <v>6.6446831897315886E-2</v>
      </c>
      <c r="E13" s="1565">
        <f t="shared" ref="E13:E37" si="1">+C13/$C$7*100000</f>
        <v>23.170374957003744</v>
      </c>
      <c r="F13" s="1465"/>
      <c r="G13" s="1476"/>
      <c r="H13" s="1476"/>
      <c r="I13" s="1476"/>
    </row>
    <row r="14" spans="1:9" ht="13.5" customHeight="1">
      <c r="A14" s="1562" t="s">
        <v>1859</v>
      </c>
      <c r="B14" s="1579" t="s">
        <v>1860</v>
      </c>
      <c r="C14" s="1563">
        <v>1787</v>
      </c>
      <c r="D14" s="1564">
        <f t="shared" si="0"/>
        <v>6.3362053682232383E-2</v>
      </c>
      <c r="E14" s="1565">
        <f t="shared" si="1"/>
        <v>22.094695863482229</v>
      </c>
      <c r="F14" s="1465"/>
      <c r="G14" s="1476"/>
      <c r="H14" s="1476"/>
      <c r="I14" s="1476"/>
    </row>
    <row r="15" spans="1:9" ht="13.5" customHeight="1">
      <c r="A15" s="1562" t="s">
        <v>1867</v>
      </c>
      <c r="B15" s="1578" t="s">
        <v>1868</v>
      </c>
      <c r="C15" s="1563">
        <v>1741</v>
      </c>
      <c r="D15" s="1564">
        <f t="shared" si="0"/>
        <v>6.1731021522533062E-2</v>
      </c>
      <c r="E15" s="1565">
        <f t="shared" si="1"/>
        <v>21.525945997942117</v>
      </c>
      <c r="F15" s="1465"/>
      <c r="G15" s="1476"/>
      <c r="H15" s="1476"/>
      <c r="I15" s="1476"/>
    </row>
    <row r="16" spans="1:9" ht="13.5" customHeight="1">
      <c r="A16" s="1562" t="s">
        <v>1871</v>
      </c>
      <c r="B16" s="1578" t="s">
        <v>1872</v>
      </c>
      <c r="C16" s="1563">
        <v>807</v>
      </c>
      <c r="D16" s="1564">
        <f t="shared" si="0"/>
        <v>2.8613977236464205E-2</v>
      </c>
      <c r="E16" s="1565">
        <f t="shared" si="1"/>
        <v>9.9778509019754651</v>
      </c>
      <c r="F16" s="1465"/>
      <c r="G16" s="1476"/>
      <c r="H16" s="1476"/>
      <c r="I16" s="1476"/>
    </row>
    <row r="17" spans="1:9" ht="13.5" customHeight="1">
      <c r="A17" s="1562" t="s">
        <v>1873</v>
      </c>
      <c r="B17" s="1578" t="s">
        <v>1874</v>
      </c>
      <c r="C17" s="1563">
        <v>793</v>
      </c>
      <c r="D17" s="1564">
        <f t="shared" si="0"/>
        <v>2.8117576144381803E-2</v>
      </c>
      <c r="E17" s="1565">
        <f t="shared" si="1"/>
        <v>9.8047531168110851</v>
      </c>
      <c r="F17" s="1465"/>
      <c r="G17" s="1476"/>
      <c r="H17" s="1476"/>
      <c r="I17" s="1476"/>
    </row>
    <row r="18" spans="1:9" ht="13.5" customHeight="1">
      <c r="A18" s="1562" t="s">
        <v>1897</v>
      </c>
      <c r="B18" s="1578" t="s">
        <v>1898</v>
      </c>
      <c r="C18" s="1563">
        <v>720</v>
      </c>
      <c r="D18" s="1564">
        <f t="shared" si="0"/>
        <v>2.5529199021380705E-2</v>
      </c>
      <c r="E18" s="1565">
        <f t="shared" si="1"/>
        <v>8.9021718084539483</v>
      </c>
      <c r="F18" s="1465"/>
      <c r="G18" s="1476"/>
      <c r="H18" s="1476"/>
      <c r="I18" s="1476"/>
    </row>
    <row r="19" spans="1:9" ht="13.5" customHeight="1">
      <c r="A19" s="1562" t="s">
        <v>1875</v>
      </c>
      <c r="B19" s="1578" t="s">
        <v>1876</v>
      </c>
      <c r="C19" s="1563">
        <v>700</v>
      </c>
      <c r="D19" s="1564">
        <f t="shared" si="0"/>
        <v>2.482005460412013E-2</v>
      </c>
      <c r="E19" s="1565">
        <f t="shared" si="1"/>
        <v>8.6548892582191161</v>
      </c>
      <c r="F19" s="1465"/>
      <c r="G19" s="1476"/>
      <c r="H19" s="1476"/>
      <c r="I19" s="1476"/>
    </row>
    <row r="20" spans="1:9" ht="13.5" customHeight="1">
      <c r="A20" s="1566" t="s">
        <v>1877</v>
      </c>
      <c r="B20" s="1580" t="s">
        <v>1878</v>
      </c>
      <c r="C20" s="1563">
        <v>698</v>
      </c>
      <c r="D20" s="1564">
        <f t="shared" si="0"/>
        <v>2.4749140162394073E-2</v>
      </c>
      <c r="E20" s="1565">
        <f t="shared" si="1"/>
        <v>8.6301610031956315</v>
      </c>
      <c r="F20" s="1470"/>
      <c r="G20" s="1476"/>
      <c r="H20" s="1476"/>
      <c r="I20" s="1476"/>
    </row>
    <row r="21" spans="1:9" ht="13.5" customHeight="1">
      <c r="A21" s="1562" t="s">
        <v>1881</v>
      </c>
      <c r="B21" s="1578" t="s">
        <v>1882</v>
      </c>
      <c r="C21" s="1563">
        <v>688</v>
      </c>
      <c r="D21" s="1564">
        <f t="shared" si="0"/>
        <v>2.4394567953763786E-2</v>
      </c>
      <c r="E21" s="1565">
        <f t="shared" si="1"/>
        <v>8.5065197280782172</v>
      </c>
      <c r="F21" s="1470"/>
      <c r="G21" s="1476"/>
      <c r="H21" s="1476"/>
      <c r="I21" s="1476"/>
    </row>
    <row r="22" spans="1:9" ht="13.5" customHeight="1">
      <c r="A22" s="1562" t="s">
        <v>1869</v>
      </c>
      <c r="B22" s="1578" t="s">
        <v>1870</v>
      </c>
      <c r="C22" s="1563">
        <v>621</v>
      </c>
      <c r="D22" s="1564">
        <f t="shared" si="0"/>
        <v>2.2018934155940858E-2</v>
      </c>
      <c r="E22" s="1565">
        <f t="shared" si="1"/>
        <v>7.678123184791529</v>
      </c>
      <c r="F22" s="1470"/>
      <c r="G22" s="1476"/>
      <c r="H22" s="1476"/>
      <c r="I22" s="1476"/>
    </row>
    <row r="23" spans="1:9" ht="13.5" customHeight="1">
      <c r="A23" s="1562" t="s">
        <v>1879</v>
      </c>
      <c r="B23" s="1578" t="s">
        <v>1880</v>
      </c>
      <c r="C23" s="1563">
        <v>555</v>
      </c>
      <c r="D23" s="1564">
        <f t="shared" si="0"/>
        <v>1.9678757578980959E-2</v>
      </c>
      <c r="E23" s="1565">
        <f t="shared" si="1"/>
        <v>6.8620907690165849</v>
      </c>
      <c r="F23" s="1470"/>
      <c r="G23" s="1476"/>
      <c r="H23" s="1476"/>
      <c r="I23" s="1476"/>
    </row>
    <row r="24" spans="1:9" ht="13.5" customHeight="1">
      <c r="A24" s="1562" t="s">
        <v>1922</v>
      </c>
      <c r="B24" s="1578" t="s">
        <v>1923</v>
      </c>
      <c r="C24" s="1563">
        <v>520</v>
      </c>
      <c r="D24" s="1564">
        <f t="shared" si="0"/>
        <v>1.8437754848774954E-2</v>
      </c>
      <c r="E24" s="1565">
        <f t="shared" si="1"/>
        <v>6.4293463061056286</v>
      </c>
      <c r="F24" s="1470"/>
      <c r="G24" s="1476"/>
      <c r="H24" s="1476"/>
      <c r="I24" s="1476"/>
    </row>
    <row r="25" spans="1:9" ht="13.5" customHeight="1">
      <c r="A25" s="1562" t="s">
        <v>1885</v>
      </c>
      <c r="B25" s="1578" t="s">
        <v>1886</v>
      </c>
      <c r="C25" s="1563">
        <v>492</v>
      </c>
      <c r="D25" s="1564">
        <f t="shared" si="0"/>
        <v>1.7444952664610148E-2</v>
      </c>
      <c r="E25" s="1565">
        <f t="shared" si="1"/>
        <v>6.0831507357768642</v>
      </c>
      <c r="F25" s="1470"/>
      <c r="G25" s="1476"/>
      <c r="H25" s="1476"/>
      <c r="I25" s="1476"/>
    </row>
    <row r="26" spans="1:9" ht="13.5" customHeight="1">
      <c r="A26" s="1562" t="s">
        <v>1889</v>
      </c>
      <c r="B26" s="1578" t="s">
        <v>1890</v>
      </c>
      <c r="C26" s="1563">
        <v>415</v>
      </c>
      <c r="D26" s="1564">
        <f t="shared" si="0"/>
        <v>1.4714746658156934E-2</v>
      </c>
      <c r="E26" s="1565">
        <f t="shared" si="1"/>
        <v>5.1311129173727617</v>
      </c>
      <c r="F26" s="1470"/>
      <c r="G26" s="1476"/>
      <c r="H26" s="1476"/>
      <c r="I26" s="1476"/>
    </row>
    <row r="27" spans="1:9" ht="13.5" customHeight="1">
      <c r="A27" s="1562" t="s">
        <v>1903</v>
      </c>
      <c r="B27" s="1578" t="s">
        <v>1904</v>
      </c>
      <c r="C27" s="1563">
        <v>368</v>
      </c>
      <c r="D27" s="1564">
        <f t="shared" si="0"/>
        <v>1.3048257277594582E-2</v>
      </c>
      <c r="E27" s="1565">
        <f t="shared" si="1"/>
        <v>4.5499989243209065</v>
      </c>
      <c r="F27" s="1470"/>
      <c r="G27" s="1476"/>
      <c r="H27" s="1476"/>
      <c r="I27" s="1476"/>
    </row>
    <row r="28" spans="1:9" ht="13.5" customHeight="1">
      <c r="A28" s="1562" t="s">
        <v>1883</v>
      </c>
      <c r="B28" s="1578" t="s">
        <v>1884</v>
      </c>
      <c r="C28" s="1563">
        <v>343</v>
      </c>
      <c r="D28" s="1564">
        <f t="shared" si="0"/>
        <v>1.2161826756018863E-2</v>
      </c>
      <c r="E28" s="1565">
        <f t="shared" si="1"/>
        <v>4.2408957365273663</v>
      </c>
      <c r="F28" s="1470"/>
      <c r="G28" s="1476"/>
      <c r="H28" s="1476"/>
      <c r="I28" s="1476"/>
    </row>
    <row r="29" spans="1:9" ht="13.5" customHeight="1">
      <c r="A29" s="1562" t="s">
        <v>1924</v>
      </c>
      <c r="B29" s="1578" t="s">
        <v>1925</v>
      </c>
      <c r="C29" s="1563">
        <v>340</v>
      </c>
      <c r="D29" s="1564">
        <f t="shared" si="0"/>
        <v>1.2055455093429777E-2</v>
      </c>
      <c r="E29" s="1565">
        <f t="shared" si="1"/>
        <v>4.203803353992142</v>
      </c>
      <c r="F29" s="1470"/>
      <c r="G29" s="1476"/>
      <c r="H29" s="1476"/>
      <c r="I29" s="1476"/>
    </row>
    <row r="30" spans="1:9" ht="13.5" customHeight="1">
      <c r="A30" s="1562" t="s">
        <v>1905</v>
      </c>
      <c r="B30" s="1578" t="s">
        <v>1906</v>
      </c>
      <c r="C30" s="1563">
        <v>338</v>
      </c>
      <c r="D30" s="1564">
        <f t="shared" si="0"/>
        <v>1.1984540651703719E-2</v>
      </c>
      <c r="E30" s="1565">
        <f t="shared" si="1"/>
        <v>4.1790750989686583</v>
      </c>
      <c r="F30" s="1470"/>
      <c r="G30" s="1476"/>
      <c r="H30" s="1476"/>
      <c r="I30" s="1476"/>
    </row>
    <row r="31" spans="1:9" ht="13.5" customHeight="1">
      <c r="A31" s="1562" t="s">
        <v>1899</v>
      </c>
      <c r="B31" s="1578" t="s">
        <v>1900</v>
      </c>
      <c r="C31" s="1563">
        <v>333</v>
      </c>
      <c r="D31" s="1564">
        <f t="shared" si="0"/>
        <v>1.1807254547388575E-2</v>
      </c>
      <c r="E31" s="1565">
        <f t="shared" si="1"/>
        <v>4.1172544614099511</v>
      </c>
      <c r="F31" s="1470"/>
      <c r="G31" s="1476"/>
      <c r="H31" s="1476"/>
      <c r="I31" s="1476"/>
    </row>
    <row r="32" spans="1:9" ht="14.25" customHeight="1">
      <c r="A32" s="1562" t="s">
        <v>1907</v>
      </c>
      <c r="B32" s="1581" t="s">
        <v>1908</v>
      </c>
      <c r="C32" s="1563">
        <v>330</v>
      </c>
      <c r="D32" s="1564">
        <f t="shared" si="0"/>
        <v>1.170088288479949E-2</v>
      </c>
      <c r="E32" s="1565">
        <f t="shared" si="1"/>
        <v>4.0801620788747259</v>
      </c>
      <c r="F32" s="1470"/>
      <c r="G32" s="1476"/>
      <c r="H32" s="1476"/>
      <c r="I32" s="1476"/>
    </row>
    <row r="33" spans="1:9" ht="15">
      <c r="A33" s="1562" t="s">
        <v>1901</v>
      </c>
      <c r="B33" s="1578" t="s">
        <v>1902</v>
      </c>
      <c r="C33" s="1563">
        <v>298</v>
      </c>
      <c r="D33" s="1564">
        <f t="shared" si="0"/>
        <v>1.0566251817182569E-2</v>
      </c>
      <c r="E33" s="1565">
        <f t="shared" si="1"/>
        <v>3.6845099984989949</v>
      </c>
      <c r="F33" s="1470"/>
      <c r="G33" s="1476"/>
      <c r="H33" s="1476"/>
      <c r="I33" s="1476"/>
    </row>
    <row r="34" spans="1:9" ht="13.5" customHeight="1">
      <c r="A34" s="1562" t="s">
        <v>1926</v>
      </c>
      <c r="B34" s="1581" t="s">
        <v>1927</v>
      </c>
      <c r="C34" s="1563">
        <v>283</v>
      </c>
      <c r="D34" s="1564">
        <f t="shared" si="0"/>
        <v>1.0034393504237137E-2</v>
      </c>
      <c r="E34" s="1565">
        <f t="shared" si="1"/>
        <v>3.4990480858228712</v>
      </c>
      <c r="F34" s="1470"/>
      <c r="G34" s="1476"/>
      <c r="H34" s="1476"/>
      <c r="I34" s="1476"/>
    </row>
    <row r="35" spans="1:9" ht="13.5" customHeight="1">
      <c r="A35" s="1562" t="s">
        <v>1928</v>
      </c>
      <c r="B35" s="1578" t="s">
        <v>1929</v>
      </c>
      <c r="C35" s="1563">
        <v>229</v>
      </c>
      <c r="D35" s="1564">
        <f t="shared" si="0"/>
        <v>8.1197035776335857E-3</v>
      </c>
      <c r="E35" s="1565">
        <f t="shared" si="1"/>
        <v>2.8313852001888247</v>
      </c>
      <c r="F35" s="1470"/>
      <c r="G35" s="1476"/>
      <c r="H35" s="1476"/>
      <c r="I35" s="1476"/>
    </row>
    <row r="36" spans="1:9" ht="13.5" customHeight="1">
      <c r="A36" s="1534"/>
      <c r="B36" s="1582" t="s">
        <v>1909</v>
      </c>
      <c r="C36" s="1563">
        <v>5977</v>
      </c>
      <c r="D36" s="1564">
        <f t="shared" si="0"/>
        <v>0.21192780909832287</v>
      </c>
      <c r="E36" s="1568">
        <f t="shared" si="1"/>
        <v>73.900390137679508</v>
      </c>
      <c r="F36" s="1470"/>
      <c r="G36" s="1476"/>
      <c r="H36" s="1476"/>
      <c r="I36" s="1476"/>
    </row>
    <row r="37" spans="1:9" ht="13.5" customHeight="1">
      <c r="A37" s="1534" t="s">
        <v>1910</v>
      </c>
      <c r="B37" s="1582" t="s">
        <v>1911</v>
      </c>
      <c r="C37" s="1563">
        <v>2691</v>
      </c>
      <c r="D37" s="1564">
        <f t="shared" si="0"/>
        <v>9.5415381342410385E-2</v>
      </c>
      <c r="E37" s="1568">
        <f t="shared" si="1"/>
        <v>33.271867134096631</v>
      </c>
      <c r="F37" s="1465"/>
      <c r="G37" s="1476"/>
      <c r="H37" s="1476"/>
      <c r="I37" s="1476"/>
    </row>
    <row r="38" spans="1:9" ht="13.5" customHeight="1">
      <c r="A38" s="1484" t="s">
        <v>2176</v>
      </c>
      <c r="B38" s="1477"/>
      <c r="C38" s="1478"/>
      <c r="D38" s="1479"/>
      <c r="E38" s="1480"/>
      <c r="F38" s="1465"/>
      <c r="G38" s="1476"/>
      <c r="H38" s="1476"/>
      <c r="I38" s="1476"/>
    </row>
    <row r="39" spans="1:9" ht="11.25">
      <c r="A39" s="1965" t="s">
        <v>2177</v>
      </c>
      <c r="B39" s="1965"/>
      <c r="C39" s="1965"/>
      <c r="D39" s="1965"/>
      <c r="E39" s="1965"/>
    </row>
    <row r="40" spans="1:9" ht="11.25">
      <c r="A40" s="1965" t="s">
        <v>2178</v>
      </c>
      <c r="B40" s="1965"/>
      <c r="C40" s="1965"/>
      <c r="D40" s="1965"/>
      <c r="E40" s="1965"/>
    </row>
    <row r="41" spans="1:9" ht="11.25">
      <c r="A41" s="1965" t="s">
        <v>2179</v>
      </c>
      <c r="B41" s="1965"/>
      <c r="C41" s="1965"/>
      <c r="D41" s="1965"/>
      <c r="E41" s="1965"/>
    </row>
    <row r="42" spans="1:9" ht="11.25">
      <c r="A42" s="1965" t="s">
        <v>2180</v>
      </c>
      <c r="B42" s="1965"/>
      <c r="C42" s="1965"/>
      <c r="D42" s="1965"/>
      <c r="E42" s="1965"/>
    </row>
    <row r="43" spans="1:9" ht="11.25">
      <c r="A43" s="1966" t="s">
        <v>2174</v>
      </c>
      <c r="B43" s="1965"/>
      <c r="C43" s="1965"/>
      <c r="D43" s="1965"/>
      <c r="E43" s="1965"/>
    </row>
  </sheetData>
  <mergeCells count="11">
    <mergeCell ref="C9:E9"/>
    <mergeCell ref="A4:E4"/>
    <mergeCell ref="A3:E3"/>
    <mergeCell ref="A5:E5"/>
    <mergeCell ref="C7:E7"/>
    <mergeCell ref="C8:E8"/>
    <mergeCell ref="A39:E39"/>
    <mergeCell ref="A40:E40"/>
    <mergeCell ref="A41:E41"/>
    <mergeCell ref="A42:E42"/>
    <mergeCell ref="A43:E43"/>
  </mergeCells>
  <hyperlinks>
    <hyperlink ref="G10" location="ÍNDICE!A31" display="ÍNDICE"/>
  </hyperlinks>
  <printOptions horizontalCentered="1"/>
  <pageMargins left="0" right="0" top="1.1811023622047245" bottom="0" header="0.19685039370078741" footer="0.19685039370078741"/>
  <pageSetup paperSize="9" scale="70" firstPageNumber="78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workbookViewId="0">
      <selection activeCell="I7" sqref="I7"/>
    </sheetView>
  </sheetViews>
  <sheetFormatPr baseColWidth="10" defaultRowHeight="9"/>
  <cols>
    <col min="1" max="1" width="13.140625" style="1487" customWidth="1"/>
    <col min="2" max="2" width="84.5703125" style="1487" bestFit="1" customWidth="1"/>
    <col min="3" max="3" width="10.28515625" style="1487" customWidth="1"/>
    <col min="4" max="4" width="10.5703125" style="1487" customWidth="1"/>
    <col min="5" max="5" width="7.28515625" style="1487" customWidth="1"/>
    <col min="6" max="6" width="15.5703125" style="1487" customWidth="1"/>
    <col min="7" max="7" width="9.140625" style="1487" customWidth="1"/>
    <col min="8" max="257" width="11.42578125" style="1487"/>
    <col min="258" max="258" width="46.42578125" style="1487" customWidth="1"/>
    <col min="259" max="259" width="10.28515625" style="1487" customWidth="1"/>
    <col min="260" max="260" width="10.5703125" style="1487" customWidth="1"/>
    <col min="261" max="261" width="7.28515625" style="1487" customWidth="1"/>
    <col min="262" max="262" width="15.5703125" style="1487" customWidth="1"/>
    <col min="263" max="263" width="7" style="1487" customWidth="1"/>
    <col min="264" max="513" width="11.42578125" style="1487"/>
    <col min="514" max="514" width="46.42578125" style="1487" customWidth="1"/>
    <col min="515" max="515" width="10.28515625" style="1487" customWidth="1"/>
    <col min="516" max="516" width="10.5703125" style="1487" customWidth="1"/>
    <col min="517" max="517" width="7.28515625" style="1487" customWidth="1"/>
    <col min="518" max="518" width="15.5703125" style="1487" customWidth="1"/>
    <col min="519" max="519" width="7" style="1487" customWidth="1"/>
    <col min="520" max="769" width="11.42578125" style="1487"/>
    <col min="770" max="770" width="46.42578125" style="1487" customWidth="1"/>
    <col min="771" max="771" width="10.28515625" style="1487" customWidth="1"/>
    <col min="772" max="772" width="10.5703125" style="1487" customWidth="1"/>
    <col min="773" max="773" width="7.28515625" style="1487" customWidth="1"/>
    <col min="774" max="774" width="15.5703125" style="1487" customWidth="1"/>
    <col min="775" max="775" width="7" style="1487" customWidth="1"/>
    <col min="776" max="1025" width="11.42578125" style="1487"/>
    <col min="1026" max="1026" width="46.42578125" style="1487" customWidth="1"/>
    <col min="1027" max="1027" width="10.28515625" style="1487" customWidth="1"/>
    <col min="1028" max="1028" width="10.5703125" style="1487" customWidth="1"/>
    <col min="1029" max="1029" width="7.28515625" style="1487" customWidth="1"/>
    <col min="1030" max="1030" width="15.5703125" style="1487" customWidth="1"/>
    <col min="1031" max="1031" width="7" style="1487" customWidth="1"/>
    <col min="1032" max="1281" width="11.42578125" style="1487"/>
    <col min="1282" max="1282" width="46.42578125" style="1487" customWidth="1"/>
    <col min="1283" max="1283" width="10.28515625" style="1487" customWidth="1"/>
    <col min="1284" max="1284" width="10.5703125" style="1487" customWidth="1"/>
    <col min="1285" max="1285" width="7.28515625" style="1487" customWidth="1"/>
    <col min="1286" max="1286" width="15.5703125" style="1487" customWidth="1"/>
    <col min="1287" max="1287" width="7" style="1487" customWidth="1"/>
    <col min="1288" max="1537" width="11.42578125" style="1487"/>
    <col min="1538" max="1538" width="46.42578125" style="1487" customWidth="1"/>
    <col min="1539" max="1539" width="10.28515625" style="1487" customWidth="1"/>
    <col min="1540" max="1540" width="10.5703125" style="1487" customWidth="1"/>
    <col min="1541" max="1541" width="7.28515625" style="1487" customWidth="1"/>
    <col min="1542" max="1542" width="15.5703125" style="1487" customWidth="1"/>
    <col min="1543" max="1543" width="7" style="1487" customWidth="1"/>
    <col min="1544" max="1793" width="11.42578125" style="1487"/>
    <col min="1794" max="1794" width="46.42578125" style="1487" customWidth="1"/>
    <col min="1795" max="1795" width="10.28515625" style="1487" customWidth="1"/>
    <col min="1796" max="1796" width="10.5703125" style="1487" customWidth="1"/>
    <col min="1797" max="1797" width="7.28515625" style="1487" customWidth="1"/>
    <col min="1798" max="1798" width="15.5703125" style="1487" customWidth="1"/>
    <col min="1799" max="1799" width="7" style="1487" customWidth="1"/>
    <col min="1800" max="2049" width="11.42578125" style="1487"/>
    <col min="2050" max="2050" width="46.42578125" style="1487" customWidth="1"/>
    <col min="2051" max="2051" width="10.28515625" style="1487" customWidth="1"/>
    <col min="2052" max="2052" width="10.5703125" style="1487" customWidth="1"/>
    <col min="2053" max="2053" width="7.28515625" style="1487" customWidth="1"/>
    <col min="2054" max="2054" width="15.5703125" style="1487" customWidth="1"/>
    <col min="2055" max="2055" width="7" style="1487" customWidth="1"/>
    <col min="2056" max="2305" width="11.42578125" style="1487"/>
    <col min="2306" max="2306" width="46.42578125" style="1487" customWidth="1"/>
    <col min="2307" max="2307" width="10.28515625" style="1487" customWidth="1"/>
    <col min="2308" max="2308" width="10.5703125" style="1487" customWidth="1"/>
    <col min="2309" max="2309" width="7.28515625" style="1487" customWidth="1"/>
    <col min="2310" max="2310" width="15.5703125" style="1487" customWidth="1"/>
    <col min="2311" max="2311" width="7" style="1487" customWidth="1"/>
    <col min="2312" max="2561" width="11.42578125" style="1487"/>
    <col min="2562" max="2562" width="46.42578125" style="1487" customWidth="1"/>
    <col min="2563" max="2563" width="10.28515625" style="1487" customWidth="1"/>
    <col min="2564" max="2564" width="10.5703125" style="1487" customWidth="1"/>
    <col min="2565" max="2565" width="7.28515625" style="1487" customWidth="1"/>
    <col min="2566" max="2566" width="15.5703125" style="1487" customWidth="1"/>
    <col min="2567" max="2567" width="7" style="1487" customWidth="1"/>
    <col min="2568" max="2817" width="11.42578125" style="1487"/>
    <col min="2818" max="2818" width="46.42578125" style="1487" customWidth="1"/>
    <col min="2819" max="2819" width="10.28515625" style="1487" customWidth="1"/>
    <col min="2820" max="2820" width="10.5703125" style="1487" customWidth="1"/>
    <col min="2821" max="2821" width="7.28515625" style="1487" customWidth="1"/>
    <col min="2822" max="2822" width="15.5703125" style="1487" customWidth="1"/>
    <col min="2823" max="2823" width="7" style="1487" customWidth="1"/>
    <col min="2824" max="3073" width="11.42578125" style="1487"/>
    <col min="3074" max="3074" width="46.42578125" style="1487" customWidth="1"/>
    <col min="3075" max="3075" width="10.28515625" style="1487" customWidth="1"/>
    <col min="3076" max="3076" width="10.5703125" style="1487" customWidth="1"/>
    <col min="3077" max="3077" width="7.28515625" style="1487" customWidth="1"/>
    <col min="3078" max="3078" width="15.5703125" style="1487" customWidth="1"/>
    <col min="3079" max="3079" width="7" style="1487" customWidth="1"/>
    <col min="3080" max="3329" width="11.42578125" style="1487"/>
    <col min="3330" max="3330" width="46.42578125" style="1487" customWidth="1"/>
    <col min="3331" max="3331" width="10.28515625" style="1487" customWidth="1"/>
    <col min="3332" max="3332" width="10.5703125" style="1487" customWidth="1"/>
    <col min="3333" max="3333" width="7.28515625" style="1487" customWidth="1"/>
    <col min="3334" max="3334" width="15.5703125" style="1487" customWidth="1"/>
    <col min="3335" max="3335" width="7" style="1487" customWidth="1"/>
    <col min="3336" max="3585" width="11.42578125" style="1487"/>
    <col min="3586" max="3586" width="46.42578125" style="1487" customWidth="1"/>
    <col min="3587" max="3587" width="10.28515625" style="1487" customWidth="1"/>
    <col min="3588" max="3588" width="10.5703125" style="1487" customWidth="1"/>
    <col min="3589" max="3589" width="7.28515625" style="1487" customWidth="1"/>
    <col min="3590" max="3590" width="15.5703125" style="1487" customWidth="1"/>
    <col min="3591" max="3591" width="7" style="1487" customWidth="1"/>
    <col min="3592" max="3841" width="11.42578125" style="1487"/>
    <col min="3842" max="3842" width="46.42578125" style="1487" customWidth="1"/>
    <col min="3843" max="3843" width="10.28515625" style="1487" customWidth="1"/>
    <col min="3844" max="3844" width="10.5703125" style="1487" customWidth="1"/>
    <col min="3845" max="3845" width="7.28515625" style="1487" customWidth="1"/>
    <col min="3846" max="3846" width="15.5703125" style="1487" customWidth="1"/>
    <col min="3847" max="3847" width="7" style="1487" customWidth="1"/>
    <col min="3848" max="4097" width="11.42578125" style="1487"/>
    <col min="4098" max="4098" width="46.42578125" style="1487" customWidth="1"/>
    <col min="4099" max="4099" width="10.28515625" style="1487" customWidth="1"/>
    <col min="4100" max="4100" width="10.5703125" style="1487" customWidth="1"/>
    <col min="4101" max="4101" width="7.28515625" style="1487" customWidth="1"/>
    <col min="4102" max="4102" width="15.5703125" style="1487" customWidth="1"/>
    <col min="4103" max="4103" width="7" style="1487" customWidth="1"/>
    <col min="4104" max="4353" width="11.42578125" style="1487"/>
    <col min="4354" max="4354" width="46.42578125" style="1487" customWidth="1"/>
    <col min="4355" max="4355" width="10.28515625" style="1487" customWidth="1"/>
    <col min="4356" max="4356" width="10.5703125" style="1487" customWidth="1"/>
    <col min="4357" max="4357" width="7.28515625" style="1487" customWidth="1"/>
    <col min="4358" max="4358" width="15.5703125" style="1487" customWidth="1"/>
    <col min="4359" max="4359" width="7" style="1487" customWidth="1"/>
    <col min="4360" max="4609" width="11.42578125" style="1487"/>
    <col min="4610" max="4610" width="46.42578125" style="1487" customWidth="1"/>
    <col min="4611" max="4611" width="10.28515625" style="1487" customWidth="1"/>
    <col min="4612" max="4612" width="10.5703125" style="1487" customWidth="1"/>
    <col min="4613" max="4613" width="7.28515625" style="1487" customWidth="1"/>
    <col min="4614" max="4614" width="15.5703125" style="1487" customWidth="1"/>
    <col min="4615" max="4615" width="7" style="1487" customWidth="1"/>
    <col min="4616" max="4865" width="11.42578125" style="1487"/>
    <col min="4866" max="4866" width="46.42578125" style="1487" customWidth="1"/>
    <col min="4867" max="4867" width="10.28515625" style="1487" customWidth="1"/>
    <col min="4868" max="4868" width="10.5703125" style="1487" customWidth="1"/>
    <col min="4869" max="4869" width="7.28515625" style="1487" customWidth="1"/>
    <col min="4870" max="4870" width="15.5703125" style="1487" customWidth="1"/>
    <col min="4871" max="4871" width="7" style="1487" customWidth="1"/>
    <col min="4872" max="5121" width="11.42578125" style="1487"/>
    <col min="5122" max="5122" width="46.42578125" style="1487" customWidth="1"/>
    <col min="5123" max="5123" width="10.28515625" style="1487" customWidth="1"/>
    <col min="5124" max="5124" width="10.5703125" style="1487" customWidth="1"/>
    <col min="5125" max="5125" width="7.28515625" style="1487" customWidth="1"/>
    <col min="5126" max="5126" width="15.5703125" style="1487" customWidth="1"/>
    <col min="5127" max="5127" width="7" style="1487" customWidth="1"/>
    <col min="5128" max="5377" width="11.42578125" style="1487"/>
    <col min="5378" max="5378" width="46.42578125" style="1487" customWidth="1"/>
    <col min="5379" max="5379" width="10.28515625" style="1487" customWidth="1"/>
    <col min="5380" max="5380" width="10.5703125" style="1487" customWidth="1"/>
    <col min="5381" max="5381" width="7.28515625" style="1487" customWidth="1"/>
    <col min="5382" max="5382" width="15.5703125" style="1487" customWidth="1"/>
    <col min="5383" max="5383" width="7" style="1487" customWidth="1"/>
    <col min="5384" max="5633" width="11.42578125" style="1487"/>
    <col min="5634" max="5634" width="46.42578125" style="1487" customWidth="1"/>
    <col min="5635" max="5635" width="10.28515625" style="1487" customWidth="1"/>
    <col min="5636" max="5636" width="10.5703125" style="1487" customWidth="1"/>
    <col min="5637" max="5637" width="7.28515625" style="1487" customWidth="1"/>
    <col min="5638" max="5638" width="15.5703125" style="1487" customWidth="1"/>
    <col min="5639" max="5639" width="7" style="1487" customWidth="1"/>
    <col min="5640" max="5889" width="11.42578125" style="1487"/>
    <col min="5890" max="5890" width="46.42578125" style="1487" customWidth="1"/>
    <col min="5891" max="5891" width="10.28515625" style="1487" customWidth="1"/>
    <col min="5892" max="5892" width="10.5703125" style="1487" customWidth="1"/>
    <col min="5893" max="5893" width="7.28515625" style="1487" customWidth="1"/>
    <col min="5894" max="5894" width="15.5703125" style="1487" customWidth="1"/>
    <col min="5895" max="5895" width="7" style="1487" customWidth="1"/>
    <col min="5896" max="6145" width="11.42578125" style="1487"/>
    <col min="6146" max="6146" width="46.42578125" style="1487" customWidth="1"/>
    <col min="6147" max="6147" width="10.28515625" style="1487" customWidth="1"/>
    <col min="6148" max="6148" width="10.5703125" style="1487" customWidth="1"/>
    <col min="6149" max="6149" width="7.28515625" style="1487" customWidth="1"/>
    <col min="6150" max="6150" width="15.5703125" style="1487" customWidth="1"/>
    <col min="6151" max="6151" width="7" style="1487" customWidth="1"/>
    <col min="6152" max="6401" width="11.42578125" style="1487"/>
    <col min="6402" max="6402" width="46.42578125" style="1487" customWidth="1"/>
    <col min="6403" max="6403" width="10.28515625" style="1487" customWidth="1"/>
    <col min="6404" max="6404" width="10.5703125" style="1487" customWidth="1"/>
    <col min="6405" max="6405" width="7.28515625" style="1487" customWidth="1"/>
    <col min="6406" max="6406" width="15.5703125" style="1487" customWidth="1"/>
    <col min="6407" max="6407" width="7" style="1487" customWidth="1"/>
    <col min="6408" max="6657" width="11.42578125" style="1487"/>
    <col min="6658" max="6658" width="46.42578125" style="1487" customWidth="1"/>
    <col min="6659" max="6659" width="10.28515625" style="1487" customWidth="1"/>
    <col min="6660" max="6660" width="10.5703125" style="1487" customWidth="1"/>
    <col min="6661" max="6661" width="7.28515625" style="1487" customWidth="1"/>
    <col min="6662" max="6662" width="15.5703125" style="1487" customWidth="1"/>
    <col min="6663" max="6663" width="7" style="1487" customWidth="1"/>
    <col min="6664" max="6913" width="11.42578125" style="1487"/>
    <col min="6914" max="6914" width="46.42578125" style="1487" customWidth="1"/>
    <col min="6915" max="6915" width="10.28515625" style="1487" customWidth="1"/>
    <col min="6916" max="6916" width="10.5703125" style="1487" customWidth="1"/>
    <col min="6917" max="6917" width="7.28515625" style="1487" customWidth="1"/>
    <col min="6918" max="6918" width="15.5703125" style="1487" customWidth="1"/>
    <col min="6919" max="6919" width="7" style="1487" customWidth="1"/>
    <col min="6920" max="7169" width="11.42578125" style="1487"/>
    <col min="7170" max="7170" width="46.42578125" style="1487" customWidth="1"/>
    <col min="7171" max="7171" width="10.28515625" style="1487" customWidth="1"/>
    <col min="7172" max="7172" width="10.5703125" style="1487" customWidth="1"/>
    <col min="7173" max="7173" width="7.28515625" style="1487" customWidth="1"/>
    <col min="7174" max="7174" width="15.5703125" style="1487" customWidth="1"/>
    <col min="7175" max="7175" width="7" style="1487" customWidth="1"/>
    <col min="7176" max="7425" width="11.42578125" style="1487"/>
    <col min="7426" max="7426" width="46.42578125" style="1487" customWidth="1"/>
    <col min="7427" max="7427" width="10.28515625" style="1487" customWidth="1"/>
    <col min="7428" max="7428" width="10.5703125" style="1487" customWidth="1"/>
    <col min="7429" max="7429" width="7.28515625" style="1487" customWidth="1"/>
    <col min="7430" max="7430" width="15.5703125" style="1487" customWidth="1"/>
    <col min="7431" max="7431" width="7" style="1487" customWidth="1"/>
    <col min="7432" max="7681" width="11.42578125" style="1487"/>
    <col min="7682" max="7682" width="46.42578125" style="1487" customWidth="1"/>
    <col min="7683" max="7683" width="10.28515625" style="1487" customWidth="1"/>
    <col min="7684" max="7684" width="10.5703125" style="1487" customWidth="1"/>
    <col min="7685" max="7685" width="7.28515625" style="1487" customWidth="1"/>
    <col min="7686" max="7686" width="15.5703125" style="1487" customWidth="1"/>
    <col min="7687" max="7687" width="7" style="1487" customWidth="1"/>
    <col min="7688" max="7937" width="11.42578125" style="1487"/>
    <col min="7938" max="7938" width="46.42578125" style="1487" customWidth="1"/>
    <col min="7939" max="7939" width="10.28515625" style="1487" customWidth="1"/>
    <col min="7940" max="7940" width="10.5703125" style="1487" customWidth="1"/>
    <col min="7941" max="7941" width="7.28515625" style="1487" customWidth="1"/>
    <col min="7942" max="7942" width="15.5703125" style="1487" customWidth="1"/>
    <col min="7943" max="7943" width="7" style="1487" customWidth="1"/>
    <col min="7944" max="8193" width="11.42578125" style="1487"/>
    <col min="8194" max="8194" width="46.42578125" style="1487" customWidth="1"/>
    <col min="8195" max="8195" width="10.28515625" style="1487" customWidth="1"/>
    <col min="8196" max="8196" width="10.5703125" style="1487" customWidth="1"/>
    <col min="8197" max="8197" width="7.28515625" style="1487" customWidth="1"/>
    <col min="8198" max="8198" width="15.5703125" style="1487" customWidth="1"/>
    <col min="8199" max="8199" width="7" style="1487" customWidth="1"/>
    <col min="8200" max="8449" width="11.42578125" style="1487"/>
    <col min="8450" max="8450" width="46.42578125" style="1487" customWidth="1"/>
    <col min="8451" max="8451" width="10.28515625" style="1487" customWidth="1"/>
    <col min="8452" max="8452" width="10.5703125" style="1487" customWidth="1"/>
    <col min="8453" max="8453" width="7.28515625" style="1487" customWidth="1"/>
    <col min="8454" max="8454" width="15.5703125" style="1487" customWidth="1"/>
    <col min="8455" max="8455" width="7" style="1487" customWidth="1"/>
    <col min="8456" max="8705" width="11.42578125" style="1487"/>
    <col min="8706" max="8706" width="46.42578125" style="1487" customWidth="1"/>
    <col min="8707" max="8707" width="10.28515625" style="1487" customWidth="1"/>
    <col min="8708" max="8708" width="10.5703125" style="1487" customWidth="1"/>
    <col min="8709" max="8709" width="7.28515625" style="1487" customWidth="1"/>
    <col min="8710" max="8710" width="15.5703125" style="1487" customWidth="1"/>
    <col min="8711" max="8711" width="7" style="1487" customWidth="1"/>
    <col min="8712" max="8961" width="11.42578125" style="1487"/>
    <col min="8962" max="8962" width="46.42578125" style="1487" customWidth="1"/>
    <col min="8963" max="8963" width="10.28515625" style="1487" customWidth="1"/>
    <col min="8964" max="8964" width="10.5703125" style="1487" customWidth="1"/>
    <col min="8965" max="8965" width="7.28515625" style="1487" customWidth="1"/>
    <col min="8966" max="8966" width="15.5703125" style="1487" customWidth="1"/>
    <col min="8967" max="8967" width="7" style="1487" customWidth="1"/>
    <col min="8968" max="9217" width="11.42578125" style="1487"/>
    <col min="9218" max="9218" width="46.42578125" style="1487" customWidth="1"/>
    <col min="9219" max="9219" width="10.28515625" style="1487" customWidth="1"/>
    <col min="9220" max="9220" width="10.5703125" style="1487" customWidth="1"/>
    <col min="9221" max="9221" width="7.28515625" style="1487" customWidth="1"/>
    <col min="9222" max="9222" width="15.5703125" style="1487" customWidth="1"/>
    <col min="9223" max="9223" width="7" style="1487" customWidth="1"/>
    <col min="9224" max="9473" width="11.42578125" style="1487"/>
    <col min="9474" max="9474" width="46.42578125" style="1487" customWidth="1"/>
    <col min="9475" max="9475" width="10.28515625" style="1487" customWidth="1"/>
    <col min="9476" max="9476" width="10.5703125" style="1487" customWidth="1"/>
    <col min="9477" max="9477" width="7.28515625" style="1487" customWidth="1"/>
    <col min="9478" max="9478" width="15.5703125" style="1487" customWidth="1"/>
    <col min="9479" max="9479" width="7" style="1487" customWidth="1"/>
    <col min="9480" max="9729" width="11.42578125" style="1487"/>
    <col min="9730" max="9730" width="46.42578125" style="1487" customWidth="1"/>
    <col min="9731" max="9731" width="10.28515625" style="1487" customWidth="1"/>
    <col min="9732" max="9732" width="10.5703125" style="1487" customWidth="1"/>
    <col min="9733" max="9733" width="7.28515625" style="1487" customWidth="1"/>
    <col min="9734" max="9734" width="15.5703125" style="1487" customWidth="1"/>
    <col min="9735" max="9735" width="7" style="1487" customWidth="1"/>
    <col min="9736" max="9985" width="11.42578125" style="1487"/>
    <col min="9986" max="9986" width="46.42578125" style="1487" customWidth="1"/>
    <col min="9987" max="9987" width="10.28515625" style="1487" customWidth="1"/>
    <col min="9988" max="9988" width="10.5703125" style="1487" customWidth="1"/>
    <col min="9989" max="9989" width="7.28515625" style="1487" customWidth="1"/>
    <col min="9990" max="9990" width="15.5703125" style="1487" customWidth="1"/>
    <col min="9991" max="9991" width="7" style="1487" customWidth="1"/>
    <col min="9992" max="10241" width="11.42578125" style="1487"/>
    <col min="10242" max="10242" width="46.42578125" style="1487" customWidth="1"/>
    <col min="10243" max="10243" width="10.28515625" style="1487" customWidth="1"/>
    <col min="10244" max="10244" width="10.5703125" style="1487" customWidth="1"/>
    <col min="10245" max="10245" width="7.28515625" style="1487" customWidth="1"/>
    <col min="10246" max="10246" width="15.5703125" style="1487" customWidth="1"/>
    <col min="10247" max="10247" width="7" style="1487" customWidth="1"/>
    <col min="10248" max="10497" width="11.42578125" style="1487"/>
    <col min="10498" max="10498" width="46.42578125" style="1487" customWidth="1"/>
    <col min="10499" max="10499" width="10.28515625" style="1487" customWidth="1"/>
    <col min="10500" max="10500" width="10.5703125" style="1487" customWidth="1"/>
    <col min="10501" max="10501" width="7.28515625" style="1487" customWidth="1"/>
    <col min="10502" max="10502" width="15.5703125" style="1487" customWidth="1"/>
    <col min="10503" max="10503" width="7" style="1487" customWidth="1"/>
    <col min="10504" max="10753" width="11.42578125" style="1487"/>
    <col min="10754" max="10754" width="46.42578125" style="1487" customWidth="1"/>
    <col min="10755" max="10755" width="10.28515625" style="1487" customWidth="1"/>
    <col min="10756" max="10756" width="10.5703125" style="1487" customWidth="1"/>
    <col min="10757" max="10757" width="7.28515625" style="1487" customWidth="1"/>
    <col min="10758" max="10758" width="15.5703125" style="1487" customWidth="1"/>
    <col min="10759" max="10759" width="7" style="1487" customWidth="1"/>
    <col min="10760" max="11009" width="11.42578125" style="1487"/>
    <col min="11010" max="11010" width="46.42578125" style="1487" customWidth="1"/>
    <col min="11011" max="11011" width="10.28515625" style="1487" customWidth="1"/>
    <col min="11012" max="11012" width="10.5703125" style="1487" customWidth="1"/>
    <col min="11013" max="11013" width="7.28515625" style="1487" customWidth="1"/>
    <col min="11014" max="11014" width="15.5703125" style="1487" customWidth="1"/>
    <col min="11015" max="11015" width="7" style="1487" customWidth="1"/>
    <col min="11016" max="11265" width="11.42578125" style="1487"/>
    <col min="11266" max="11266" width="46.42578125" style="1487" customWidth="1"/>
    <col min="11267" max="11267" width="10.28515625" style="1487" customWidth="1"/>
    <col min="11268" max="11268" width="10.5703125" style="1487" customWidth="1"/>
    <col min="11269" max="11269" width="7.28515625" style="1487" customWidth="1"/>
    <col min="11270" max="11270" width="15.5703125" style="1487" customWidth="1"/>
    <col min="11271" max="11271" width="7" style="1487" customWidth="1"/>
    <col min="11272" max="11521" width="11.42578125" style="1487"/>
    <col min="11522" max="11522" width="46.42578125" style="1487" customWidth="1"/>
    <col min="11523" max="11523" width="10.28515625" style="1487" customWidth="1"/>
    <col min="11524" max="11524" width="10.5703125" style="1487" customWidth="1"/>
    <col min="11525" max="11525" width="7.28515625" style="1487" customWidth="1"/>
    <col min="11526" max="11526" width="15.5703125" style="1487" customWidth="1"/>
    <col min="11527" max="11527" width="7" style="1487" customWidth="1"/>
    <col min="11528" max="11777" width="11.42578125" style="1487"/>
    <col min="11778" max="11778" width="46.42578125" style="1487" customWidth="1"/>
    <col min="11779" max="11779" width="10.28515625" style="1487" customWidth="1"/>
    <col min="11780" max="11780" width="10.5703125" style="1487" customWidth="1"/>
    <col min="11781" max="11781" width="7.28515625" style="1487" customWidth="1"/>
    <col min="11782" max="11782" width="15.5703125" style="1487" customWidth="1"/>
    <col min="11783" max="11783" width="7" style="1487" customWidth="1"/>
    <col min="11784" max="12033" width="11.42578125" style="1487"/>
    <col min="12034" max="12034" width="46.42578125" style="1487" customWidth="1"/>
    <col min="12035" max="12035" width="10.28515625" style="1487" customWidth="1"/>
    <col min="12036" max="12036" width="10.5703125" style="1487" customWidth="1"/>
    <col min="12037" max="12037" width="7.28515625" style="1487" customWidth="1"/>
    <col min="12038" max="12038" width="15.5703125" style="1487" customWidth="1"/>
    <col min="12039" max="12039" width="7" style="1487" customWidth="1"/>
    <col min="12040" max="12289" width="11.42578125" style="1487"/>
    <col min="12290" max="12290" width="46.42578125" style="1487" customWidth="1"/>
    <col min="12291" max="12291" width="10.28515625" style="1487" customWidth="1"/>
    <col min="12292" max="12292" width="10.5703125" style="1487" customWidth="1"/>
    <col min="12293" max="12293" width="7.28515625" style="1487" customWidth="1"/>
    <col min="12294" max="12294" width="15.5703125" style="1487" customWidth="1"/>
    <col min="12295" max="12295" width="7" style="1487" customWidth="1"/>
    <col min="12296" max="12545" width="11.42578125" style="1487"/>
    <col min="12546" max="12546" width="46.42578125" style="1487" customWidth="1"/>
    <col min="12547" max="12547" width="10.28515625" style="1487" customWidth="1"/>
    <col min="12548" max="12548" width="10.5703125" style="1487" customWidth="1"/>
    <col min="12549" max="12549" width="7.28515625" style="1487" customWidth="1"/>
    <col min="12550" max="12550" width="15.5703125" style="1487" customWidth="1"/>
    <col min="12551" max="12551" width="7" style="1487" customWidth="1"/>
    <col min="12552" max="12801" width="11.42578125" style="1487"/>
    <col min="12802" max="12802" width="46.42578125" style="1487" customWidth="1"/>
    <col min="12803" max="12803" width="10.28515625" style="1487" customWidth="1"/>
    <col min="12804" max="12804" width="10.5703125" style="1487" customWidth="1"/>
    <col min="12805" max="12805" width="7.28515625" style="1487" customWidth="1"/>
    <col min="12806" max="12806" width="15.5703125" style="1487" customWidth="1"/>
    <col min="12807" max="12807" width="7" style="1487" customWidth="1"/>
    <col min="12808" max="13057" width="11.42578125" style="1487"/>
    <col min="13058" max="13058" width="46.42578125" style="1487" customWidth="1"/>
    <col min="13059" max="13059" width="10.28515625" style="1487" customWidth="1"/>
    <col min="13060" max="13060" width="10.5703125" style="1487" customWidth="1"/>
    <col min="13061" max="13061" width="7.28515625" style="1487" customWidth="1"/>
    <col min="13062" max="13062" width="15.5703125" style="1487" customWidth="1"/>
    <col min="13063" max="13063" width="7" style="1487" customWidth="1"/>
    <col min="13064" max="13313" width="11.42578125" style="1487"/>
    <col min="13314" max="13314" width="46.42578125" style="1487" customWidth="1"/>
    <col min="13315" max="13315" width="10.28515625" style="1487" customWidth="1"/>
    <col min="13316" max="13316" width="10.5703125" style="1487" customWidth="1"/>
    <col min="13317" max="13317" width="7.28515625" style="1487" customWidth="1"/>
    <col min="13318" max="13318" width="15.5703125" style="1487" customWidth="1"/>
    <col min="13319" max="13319" width="7" style="1487" customWidth="1"/>
    <col min="13320" max="13569" width="11.42578125" style="1487"/>
    <col min="13570" max="13570" width="46.42578125" style="1487" customWidth="1"/>
    <col min="13571" max="13571" width="10.28515625" style="1487" customWidth="1"/>
    <col min="13572" max="13572" width="10.5703125" style="1487" customWidth="1"/>
    <col min="13573" max="13573" width="7.28515625" style="1487" customWidth="1"/>
    <col min="13574" max="13574" width="15.5703125" style="1487" customWidth="1"/>
    <col min="13575" max="13575" width="7" style="1487" customWidth="1"/>
    <col min="13576" max="13825" width="11.42578125" style="1487"/>
    <col min="13826" max="13826" width="46.42578125" style="1487" customWidth="1"/>
    <col min="13827" max="13827" width="10.28515625" style="1487" customWidth="1"/>
    <col min="13828" max="13828" width="10.5703125" style="1487" customWidth="1"/>
    <col min="13829" max="13829" width="7.28515625" style="1487" customWidth="1"/>
    <col min="13830" max="13830" width="15.5703125" style="1487" customWidth="1"/>
    <col min="13831" max="13831" width="7" style="1487" customWidth="1"/>
    <col min="13832" max="14081" width="11.42578125" style="1487"/>
    <col min="14082" max="14082" width="46.42578125" style="1487" customWidth="1"/>
    <col min="14083" max="14083" width="10.28515625" style="1487" customWidth="1"/>
    <col min="14084" max="14084" width="10.5703125" style="1487" customWidth="1"/>
    <col min="14085" max="14085" width="7.28515625" style="1487" customWidth="1"/>
    <col min="14086" max="14086" width="15.5703125" style="1487" customWidth="1"/>
    <col min="14087" max="14087" width="7" style="1487" customWidth="1"/>
    <col min="14088" max="14337" width="11.42578125" style="1487"/>
    <col min="14338" max="14338" width="46.42578125" style="1487" customWidth="1"/>
    <col min="14339" max="14339" width="10.28515625" style="1487" customWidth="1"/>
    <col min="14340" max="14340" width="10.5703125" style="1487" customWidth="1"/>
    <col min="14341" max="14341" width="7.28515625" style="1487" customWidth="1"/>
    <col min="14342" max="14342" width="15.5703125" style="1487" customWidth="1"/>
    <col min="14343" max="14343" width="7" style="1487" customWidth="1"/>
    <col min="14344" max="14593" width="11.42578125" style="1487"/>
    <col min="14594" max="14594" width="46.42578125" style="1487" customWidth="1"/>
    <col min="14595" max="14595" width="10.28515625" style="1487" customWidth="1"/>
    <col min="14596" max="14596" width="10.5703125" style="1487" customWidth="1"/>
    <col min="14597" max="14597" width="7.28515625" style="1487" customWidth="1"/>
    <col min="14598" max="14598" width="15.5703125" style="1487" customWidth="1"/>
    <col min="14599" max="14599" width="7" style="1487" customWidth="1"/>
    <col min="14600" max="14849" width="11.42578125" style="1487"/>
    <col min="14850" max="14850" width="46.42578125" style="1487" customWidth="1"/>
    <col min="14851" max="14851" width="10.28515625" style="1487" customWidth="1"/>
    <col min="14852" max="14852" width="10.5703125" style="1487" customWidth="1"/>
    <col min="14853" max="14853" width="7.28515625" style="1487" customWidth="1"/>
    <col min="14854" max="14854" width="15.5703125" style="1487" customWidth="1"/>
    <col min="14855" max="14855" width="7" style="1487" customWidth="1"/>
    <col min="14856" max="15105" width="11.42578125" style="1487"/>
    <col min="15106" max="15106" width="46.42578125" style="1487" customWidth="1"/>
    <col min="15107" max="15107" width="10.28515625" style="1487" customWidth="1"/>
    <col min="15108" max="15108" width="10.5703125" style="1487" customWidth="1"/>
    <col min="15109" max="15109" width="7.28515625" style="1487" customWidth="1"/>
    <col min="15110" max="15110" width="15.5703125" style="1487" customWidth="1"/>
    <col min="15111" max="15111" width="7" style="1487" customWidth="1"/>
    <col min="15112" max="15361" width="11.42578125" style="1487"/>
    <col min="15362" max="15362" width="46.42578125" style="1487" customWidth="1"/>
    <col min="15363" max="15363" width="10.28515625" style="1487" customWidth="1"/>
    <col min="15364" max="15364" width="10.5703125" style="1487" customWidth="1"/>
    <col min="15365" max="15365" width="7.28515625" style="1487" customWidth="1"/>
    <col min="15366" max="15366" width="15.5703125" style="1487" customWidth="1"/>
    <col min="15367" max="15367" width="7" style="1487" customWidth="1"/>
    <col min="15368" max="15617" width="11.42578125" style="1487"/>
    <col min="15618" max="15618" width="46.42578125" style="1487" customWidth="1"/>
    <col min="15619" max="15619" width="10.28515625" style="1487" customWidth="1"/>
    <col min="15620" max="15620" width="10.5703125" style="1487" customWidth="1"/>
    <col min="15621" max="15621" width="7.28515625" style="1487" customWidth="1"/>
    <col min="15622" max="15622" width="15.5703125" style="1487" customWidth="1"/>
    <col min="15623" max="15623" width="7" style="1487" customWidth="1"/>
    <col min="15624" max="15873" width="11.42578125" style="1487"/>
    <col min="15874" max="15874" width="46.42578125" style="1487" customWidth="1"/>
    <col min="15875" max="15875" width="10.28515625" style="1487" customWidth="1"/>
    <col min="15876" max="15876" width="10.5703125" style="1487" customWidth="1"/>
    <col min="15877" max="15877" width="7.28515625" style="1487" customWidth="1"/>
    <col min="15878" max="15878" width="15.5703125" style="1487" customWidth="1"/>
    <col min="15879" max="15879" width="7" style="1487" customWidth="1"/>
    <col min="15880" max="16129" width="11.42578125" style="1487"/>
    <col min="16130" max="16130" width="46.42578125" style="1487" customWidth="1"/>
    <col min="16131" max="16131" width="10.28515625" style="1487" customWidth="1"/>
    <col min="16132" max="16132" width="10.5703125" style="1487" customWidth="1"/>
    <col min="16133" max="16133" width="7.28515625" style="1487" customWidth="1"/>
    <col min="16134" max="16134" width="15.5703125" style="1487" customWidth="1"/>
    <col min="16135" max="16135" width="7" style="1487" customWidth="1"/>
    <col min="16136" max="16384" width="11.42578125" style="1487"/>
  </cols>
  <sheetData>
    <row r="1" spans="1:9" ht="6" customHeight="1"/>
    <row r="2" spans="1:9" ht="15">
      <c r="A2" s="378" t="s">
        <v>1989</v>
      </c>
      <c r="B2" s="1499"/>
      <c r="C2" s="1499"/>
      <c r="D2" s="1499"/>
      <c r="E2" s="1499"/>
      <c r="F2" s="1499"/>
      <c r="G2" s="1499"/>
      <c r="H2" s="1499"/>
      <c r="I2" s="1464"/>
    </row>
    <row r="3" spans="1:9" ht="12.75" customHeight="1">
      <c r="A3" s="1954" t="s">
        <v>1931</v>
      </c>
      <c r="B3" s="1954"/>
      <c r="C3" s="1954"/>
      <c r="D3" s="1954"/>
      <c r="E3" s="1954"/>
      <c r="F3" s="1954"/>
      <c r="G3" s="1954"/>
      <c r="H3" s="1488"/>
    </row>
    <row r="4" spans="1:9" ht="12.75" customHeight="1">
      <c r="A4" s="1958" t="s">
        <v>2381</v>
      </c>
      <c r="B4" s="1958"/>
      <c r="C4" s="1958"/>
      <c r="D4" s="1958"/>
      <c r="E4" s="1958"/>
      <c r="F4" s="1958"/>
      <c r="G4" s="1958"/>
      <c r="H4" s="1488"/>
    </row>
    <row r="5" spans="1:9" ht="12.75" customHeight="1">
      <c r="A5" s="1955" t="s">
        <v>1932</v>
      </c>
      <c r="B5" s="1955"/>
      <c r="C5" s="1955"/>
      <c r="D5" s="1955"/>
      <c r="E5" s="1955"/>
      <c r="F5" s="1955"/>
      <c r="G5" s="1955"/>
      <c r="H5" s="1488"/>
    </row>
    <row r="6" spans="1:9">
      <c r="A6" s="1489"/>
      <c r="B6" s="1490"/>
      <c r="C6" s="1489"/>
      <c r="D6" s="1489"/>
      <c r="E6" s="1491"/>
      <c r="F6" s="1489"/>
      <c r="G6" s="1489"/>
      <c r="H6" s="1489"/>
    </row>
    <row r="7" spans="1:9" ht="15">
      <c r="A7" s="1970" t="s">
        <v>1933</v>
      </c>
      <c r="B7" s="1971" t="s">
        <v>1934</v>
      </c>
      <c r="C7" s="1971" t="s">
        <v>1935</v>
      </c>
      <c r="D7" s="1971"/>
      <c r="E7" s="1970" t="s">
        <v>544</v>
      </c>
      <c r="F7" s="1970" t="s">
        <v>1936</v>
      </c>
      <c r="G7" s="1970" t="s">
        <v>0</v>
      </c>
      <c r="H7" s="1489"/>
      <c r="I7" s="1113" t="s">
        <v>675</v>
      </c>
    </row>
    <row r="8" spans="1:9" ht="15">
      <c r="A8" s="1970"/>
      <c r="B8" s="1971"/>
      <c r="C8" s="1583" t="s">
        <v>1937</v>
      </c>
      <c r="D8" s="1583" t="s">
        <v>1938</v>
      </c>
      <c r="E8" s="1970"/>
      <c r="F8" s="1970"/>
      <c r="G8" s="1970"/>
      <c r="H8" s="1492"/>
    </row>
    <row r="9" spans="1:9" ht="15">
      <c r="A9" s="1597"/>
      <c r="B9" s="1585" t="s">
        <v>1939</v>
      </c>
      <c r="C9" s="1586">
        <v>1572</v>
      </c>
      <c r="D9" s="1586">
        <v>1249</v>
      </c>
      <c r="E9" s="1586">
        <v>2821</v>
      </c>
      <c r="F9" s="1587">
        <f>E9/C$39*1000</f>
        <v>8.353568255848387</v>
      </c>
      <c r="G9" s="1588">
        <v>1</v>
      </c>
      <c r="H9" s="1493"/>
    </row>
    <row r="10" spans="1:9" ht="14.25">
      <c r="A10" s="1597" t="s">
        <v>1940</v>
      </c>
      <c r="B10" s="1589" t="s">
        <v>247</v>
      </c>
      <c r="C10" s="1590">
        <v>246</v>
      </c>
      <c r="D10" s="1590">
        <v>168</v>
      </c>
      <c r="E10" s="1591">
        <v>414</v>
      </c>
      <c r="F10" s="1592">
        <f t="shared" ref="F10:F37" si="0">E10/C$39*1000</f>
        <v>1.2259401835949066</v>
      </c>
      <c r="G10" s="1593">
        <f>E10/E$9</f>
        <v>0.1467564693371145</v>
      </c>
      <c r="H10" s="1492"/>
    </row>
    <row r="11" spans="1:9" ht="28.5">
      <c r="A11" s="1597" t="s">
        <v>1941</v>
      </c>
      <c r="B11" s="1589" t="s">
        <v>251</v>
      </c>
      <c r="C11" s="1590">
        <v>100</v>
      </c>
      <c r="D11" s="1590">
        <v>83</v>
      </c>
      <c r="E11" s="1591">
        <v>183</v>
      </c>
      <c r="F11" s="1592">
        <f t="shared" si="0"/>
        <v>0.54190109564702393</v>
      </c>
      <c r="G11" s="1593">
        <f t="shared" ref="G11:G37" si="1">E11/E$9</f>
        <v>6.4870613257710028E-2</v>
      </c>
      <c r="H11" s="1492"/>
    </row>
    <row r="12" spans="1:9" ht="14.25">
      <c r="A12" s="1597" t="s">
        <v>1942</v>
      </c>
      <c r="B12" s="1589" t="s">
        <v>221</v>
      </c>
      <c r="C12" s="1590">
        <v>104</v>
      </c>
      <c r="D12" s="1590">
        <v>72</v>
      </c>
      <c r="E12" s="1591">
        <v>176</v>
      </c>
      <c r="F12" s="1592">
        <f t="shared" si="0"/>
        <v>0.52117263843648209</v>
      </c>
      <c r="G12" s="1593">
        <f t="shared" si="1"/>
        <v>6.238922367954626E-2</v>
      </c>
      <c r="H12" s="1492"/>
    </row>
    <row r="13" spans="1:9" ht="14.25">
      <c r="A13" s="1597" t="s">
        <v>1943</v>
      </c>
      <c r="B13" s="1589" t="s">
        <v>249</v>
      </c>
      <c r="C13" s="1590">
        <v>93</v>
      </c>
      <c r="D13" s="1590">
        <v>66</v>
      </c>
      <c r="E13" s="1591">
        <v>159</v>
      </c>
      <c r="F13" s="1592">
        <f t="shared" si="0"/>
        <v>0.47083209949659466</v>
      </c>
      <c r="G13" s="1593">
        <f t="shared" si="1"/>
        <v>5.6362991846862817E-2</v>
      </c>
      <c r="H13" s="1492"/>
    </row>
    <row r="14" spans="1:9" ht="14.25">
      <c r="A14" s="1597" t="s">
        <v>1944</v>
      </c>
      <c r="B14" s="1589" t="s">
        <v>1945</v>
      </c>
      <c r="C14" s="1590">
        <v>83</v>
      </c>
      <c r="D14" s="1590">
        <v>71</v>
      </c>
      <c r="E14" s="1591">
        <v>154</v>
      </c>
      <c r="F14" s="1592">
        <f t="shared" si="0"/>
        <v>0.4560260586319218</v>
      </c>
      <c r="G14" s="1593">
        <f t="shared" si="1"/>
        <v>5.4590570719602979E-2</v>
      </c>
      <c r="H14" s="1492"/>
    </row>
    <row r="15" spans="1:9" ht="14.25">
      <c r="A15" s="1597" t="s">
        <v>1946</v>
      </c>
      <c r="B15" s="1589" t="s">
        <v>1947</v>
      </c>
      <c r="C15" s="1590">
        <v>63</v>
      </c>
      <c r="D15" s="1590">
        <v>30</v>
      </c>
      <c r="E15" s="1591">
        <v>93</v>
      </c>
      <c r="F15" s="1592">
        <f t="shared" si="0"/>
        <v>0.27539236008291385</v>
      </c>
      <c r="G15" s="1593">
        <f t="shared" si="1"/>
        <v>3.2967032967032968E-2</v>
      </c>
      <c r="H15" s="1492"/>
    </row>
    <row r="16" spans="1:9" ht="14.25">
      <c r="A16" s="1597" t="s">
        <v>1948</v>
      </c>
      <c r="B16" s="1589" t="s">
        <v>1949</v>
      </c>
      <c r="C16" s="1590">
        <v>42</v>
      </c>
      <c r="D16" s="1590">
        <v>38</v>
      </c>
      <c r="E16" s="1591">
        <v>80</v>
      </c>
      <c r="F16" s="1592">
        <f t="shared" si="0"/>
        <v>0.23689665383476458</v>
      </c>
      <c r="G16" s="1593">
        <f t="shared" si="1"/>
        <v>2.8358738036157391E-2</v>
      </c>
      <c r="H16" s="1492"/>
    </row>
    <row r="17" spans="1:8" ht="14.25">
      <c r="A17" s="1597" t="s">
        <v>1950</v>
      </c>
      <c r="B17" s="1589" t="s">
        <v>252</v>
      </c>
      <c r="C17" s="1590">
        <v>36</v>
      </c>
      <c r="D17" s="1590">
        <v>33</v>
      </c>
      <c r="E17" s="1591">
        <v>69</v>
      </c>
      <c r="F17" s="1592">
        <f t="shared" si="0"/>
        <v>0.20432336393248446</v>
      </c>
      <c r="G17" s="1593">
        <f t="shared" si="1"/>
        <v>2.4459411556185751E-2</v>
      </c>
      <c r="H17" s="1492"/>
    </row>
    <row r="18" spans="1:8" ht="14.25">
      <c r="A18" s="1597" t="s">
        <v>1951</v>
      </c>
      <c r="B18" s="1589" t="s">
        <v>1952</v>
      </c>
      <c r="C18" s="1590">
        <v>28</v>
      </c>
      <c r="D18" s="1590">
        <v>23</v>
      </c>
      <c r="E18" s="1591">
        <v>51</v>
      </c>
      <c r="F18" s="1592">
        <f t="shared" si="0"/>
        <v>0.15102161681966242</v>
      </c>
      <c r="G18" s="1593">
        <f t="shared" si="1"/>
        <v>1.8078695498050336E-2</v>
      </c>
      <c r="H18" s="1492"/>
    </row>
    <row r="19" spans="1:8" ht="14.25">
      <c r="A19" s="1597" t="s">
        <v>1953</v>
      </c>
      <c r="B19" s="1589" t="s">
        <v>1954</v>
      </c>
      <c r="C19" s="1590">
        <v>22</v>
      </c>
      <c r="D19" s="1590">
        <v>27</v>
      </c>
      <c r="E19" s="1591">
        <v>49</v>
      </c>
      <c r="F19" s="1592">
        <f t="shared" si="0"/>
        <v>0.14509920047379332</v>
      </c>
      <c r="G19" s="1593">
        <f t="shared" si="1"/>
        <v>1.7369727047146403E-2</v>
      </c>
      <c r="H19" s="1492"/>
    </row>
    <row r="20" spans="1:8" ht="14.25">
      <c r="A20" s="1597" t="s">
        <v>1955</v>
      </c>
      <c r="B20" s="1589" t="s">
        <v>1956</v>
      </c>
      <c r="C20" s="1590">
        <v>21</v>
      </c>
      <c r="D20" s="1590">
        <v>26</v>
      </c>
      <c r="E20" s="1591">
        <v>47</v>
      </c>
      <c r="F20" s="1592">
        <f t="shared" si="0"/>
        <v>0.13917678412792417</v>
      </c>
      <c r="G20" s="1593">
        <f t="shared" si="1"/>
        <v>1.6660758596242466E-2</v>
      </c>
      <c r="H20" s="1492"/>
    </row>
    <row r="21" spans="1:8" ht="14.25">
      <c r="A21" s="1597" t="s">
        <v>1957</v>
      </c>
      <c r="B21" s="1589" t="s">
        <v>1958</v>
      </c>
      <c r="C21" s="1590">
        <v>18</v>
      </c>
      <c r="D21" s="1590">
        <v>25</v>
      </c>
      <c r="E21" s="1591">
        <v>43</v>
      </c>
      <c r="F21" s="1592">
        <f t="shared" si="0"/>
        <v>0.12733195143618598</v>
      </c>
      <c r="G21" s="1593">
        <f t="shared" si="1"/>
        <v>1.5242821694434599E-2</v>
      </c>
      <c r="H21" s="1492"/>
    </row>
    <row r="22" spans="1:8" ht="14.25" customHeight="1">
      <c r="A22" s="1597" t="s">
        <v>1959</v>
      </c>
      <c r="B22" s="1589" t="s">
        <v>1960</v>
      </c>
      <c r="C22" s="1590">
        <v>28</v>
      </c>
      <c r="D22" s="1590">
        <v>13</v>
      </c>
      <c r="E22" s="1591">
        <v>41</v>
      </c>
      <c r="F22" s="1592">
        <f t="shared" si="0"/>
        <v>0.12140953509031685</v>
      </c>
      <c r="G22" s="1593">
        <f t="shared" si="1"/>
        <v>1.4533853243530664E-2</v>
      </c>
      <c r="H22" s="1492"/>
    </row>
    <row r="23" spans="1:8" ht="14.25">
      <c r="A23" s="1597" t="s">
        <v>1961</v>
      </c>
      <c r="B23" s="1589" t="s">
        <v>1962</v>
      </c>
      <c r="C23" s="1590">
        <v>24</v>
      </c>
      <c r="D23" s="1590">
        <v>17</v>
      </c>
      <c r="E23" s="1591">
        <v>41</v>
      </c>
      <c r="F23" s="1592">
        <f t="shared" si="0"/>
        <v>0.12140953509031685</v>
      </c>
      <c r="G23" s="1593">
        <f t="shared" si="1"/>
        <v>1.4533853243530664E-2</v>
      </c>
      <c r="H23" s="1492"/>
    </row>
    <row r="24" spans="1:8" ht="14.25">
      <c r="A24" s="1597" t="s">
        <v>1963</v>
      </c>
      <c r="B24" s="1589" t="s">
        <v>1964</v>
      </c>
      <c r="C24" s="1590">
        <v>25</v>
      </c>
      <c r="D24" s="1590">
        <v>15</v>
      </c>
      <c r="E24" s="1591">
        <v>40</v>
      </c>
      <c r="F24" s="1592">
        <f t="shared" si="0"/>
        <v>0.11844832691738229</v>
      </c>
      <c r="G24" s="1593">
        <f t="shared" si="1"/>
        <v>1.4179369018078695E-2</v>
      </c>
      <c r="H24" s="1492"/>
    </row>
    <row r="25" spans="1:8" ht="14.25">
      <c r="A25" s="1597" t="s">
        <v>1965</v>
      </c>
      <c r="B25" s="1589" t="s">
        <v>1966</v>
      </c>
      <c r="C25" s="1590">
        <v>20</v>
      </c>
      <c r="D25" s="1590">
        <v>15</v>
      </c>
      <c r="E25" s="1591">
        <v>35</v>
      </c>
      <c r="F25" s="1592">
        <f t="shared" si="0"/>
        <v>0.1036422860527095</v>
      </c>
      <c r="G25" s="1593">
        <f t="shared" si="1"/>
        <v>1.2406947890818859E-2</v>
      </c>
      <c r="H25" s="1494"/>
    </row>
    <row r="26" spans="1:8" ht="14.25">
      <c r="A26" s="1597" t="s">
        <v>1967</v>
      </c>
      <c r="B26" s="1589" t="s">
        <v>1968</v>
      </c>
      <c r="C26" s="1590">
        <v>19</v>
      </c>
      <c r="D26" s="1590">
        <v>16</v>
      </c>
      <c r="E26" s="1591">
        <v>35</v>
      </c>
      <c r="F26" s="1592">
        <f t="shared" si="0"/>
        <v>0.1036422860527095</v>
      </c>
      <c r="G26" s="1593">
        <f t="shared" si="1"/>
        <v>1.2406947890818859E-2</v>
      </c>
      <c r="H26" s="1492"/>
    </row>
    <row r="27" spans="1:8" ht="13.5" customHeight="1">
      <c r="A27" s="1597" t="s">
        <v>1969</v>
      </c>
      <c r="B27" s="1589" t="s">
        <v>1970</v>
      </c>
      <c r="C27" s="1590">
        <v>14</v>
      </c>
      <c r="D27" s="1590">
        <v>17</v>
      </c>
      <c r="E27" s="1591">
        <v>31</v>
      </c>
      <c r="F27" s="1592">
        <f t="shared" si="0"/>
        <v>9.1797453360971268E-2</v>
      </c>
      <c r="G27" s="1593">
        <f t="shared" si="1"/>
        <v>1.098901098901099E-2</v>
      </c>
      <c r="H27" s="1492"/>
    </row>
    <row r="28" spans="1:8" ht="14.25">
      <c r="A28" s="1597" t="s">
        <v>1971</v>
      </c>
      <c r="B28" s="1594" t="s">
        <v>1972</v>
      </c>
      <c r="C28" s="1590">
        <v>11</v>
      </c>
      <c r="D28" s="1590">
        <v>18</v>
      </c>
      <c r="E28" s="1591">
        <v>29</v>
      </c>
      <c r="F28" s="1592">
        <f t="shared" si="0"/>
        <v>8.5875037015102171E-2</v>
      </c>
      <c r="G28" s="1593">
        <f t="shared" si="1"/>
        <v>1.0280042538107055E-2</v>
      </c>
      <c r="H28" s="1492"/>
    </row>
    <row r="29" spans="1:8" ht="12.75" customHeight="1">
      <c r="A29" s="1597" t="s">
        <v>1973</v>
      </c>
      <c r="B29" s="1589" t="s">
        <v>1974</v>
      </c>
      <c r="C29" s="1590">
        <v>17</v>
      </c>
      <c r="D29" s="1590">
        <v>12</v>
      </c>
      <c r="E29" s="1591">
        <v>29</v>
      </c>
      <c r="F29" s="1592">
        <f t="shared" si="0"/>
        <v>8.5875037015102171E-2</v>
      </c>
      <c r="G29" s="1593">
        <f t="shared" si="1"/>
        <v>1.0280042538107055E-2</v>
      </c>
      <c r="H29" s="1492"/>
    </row>
    <row r="30" spans="1:8" ht="14.25">
      <c r="A30" s="1597" t="s">
        <v>1975</v>
      </c>
      <c r="B30" s="1594" t="s">
        <v>1976</v>
      </c>
      <c r="C30" s="1590">
        <v>17</v>
      </c>
      <c r="D30" s="1590">
        <v>11</v>
      </c>
      <c r="E30" s="1591">
        <v>28</v>
      </c>
      <c r="F30" s="1592">
        <f t="shared" si="0"/>
        <v>8.2913828842167595E-2</v>
      </c>
      <c r="G30" s="1593">
        <f t="shared" si="1"/>
        <v>9.9255583126550868E-3</v>
      </c>
      <c r="H30" s="1489"/>
    </row>
    <row r="31" spans="1:8" ht="14.25">
      <c r="A31" s="1597" t="s">
        <v>1977</v>
      </c>
      <c r="B31" s="1589" t="s">
        <v>1978</v>
      </c>
      <c r="C31" s="1590">
        <v>12</v>
      </c>
      <c r="D31" s="1590">
        <v>13</v>
      </c>
      <c r="E31" s="1591">
        <v>25</v>
      </c>
      <c r="F31" s="1592">
        <f t="shared" si="0"/>
        <v>7.4030204323363921E-2</v>
      </c>
      <c r="G31" s="1593">
        <f t="shared" si="1"/>
        <v>8.8621056362991855E-3</v>
      </c>
      <c r="H31" s="1489"/>
    </row>
    <row r="32" spans="1:8" ht="14.25">
      <c r="A32" s="1597" t="s">
        <v>1979</v>
      </c>
      <c r="B32" s="1594" t="s">
        <v>1980</v>
      </c>
      <c r="C32" s="1590">
        <v>14</v>
      </c>
      <c r="D32" s="1590">
        <v>11</v>
      </c>
      <c r="E32" s="1591">
        <v>25</v>
      </c>
      <c r="F32" s="1592">
        <f t="shared" si="0"/>
        <v>7.4030204323363921E-2</v>
      </c>
      <c r="G32" s="1593">
        <f t="shared" si="1"/>
        <v>8.8621056362991855E-3</v>
      </c>
      <c r="H32" s="1489"/>
    </row>
    <row r="33" spans="1:8" ht="14.25">
      <c r="A33" s="1597" t="s">
        <v>1981</v>
      </c>
      <c r="B33" s="1589" t="s">
        <v>227</v>
      </c>
      <c r="C33" s="1590">
        <v>14</v>
      </c>
      <c r="D33" s="1590">
        <v>7</v>
      </c>
      <c r="E33" s="1591">
        <v>21</v>
      </c>
      <c r="F33" s="1592">
        <f t="shared" si="0"/>
        <v>6.2185371631625699E-2</v>
      </c>
      <c r="G33" s="1593">
        <f t="shared" si="1"/>
        <v>7.4441687344913151E-3</v>
      </c>
      <c r="H33" s="1489"/>
    </row>
    <row r="34" spans="1:8" ht="14.25">
      <c r="A34" s="1597" t="s">
        <v>1982</v>
      </c>
      <c r="B34" s="1594" t="s">
        <v>1983</v>
      </c>
      <c r="C34" s="1590">
        <v>12</v>
      </c>
      <c r="D34" s="1590">
        <v>9</v>
      </c>
      <c r="E34" s="1591">
        <v>21</v>
      </c>
      <c r="F34" s="1592">
        <f t="shared" si="0"/>
        <v>6.2185371631625699E-2</v>
      </c>
      <c r="G34" s="1593">
        <f t="shared" si="1"/>
        <v>7.4441687344913151E-3</v>
      </c>
      <c r="H34" s="1489"/>
    </row>
    <row r="35" spans="1:8" ht="14.25" customHeight="1">
      <c r="A35" s="1597" t="s">
        <v>1984</v>
      </c>
      <c r="B35" s="15" t="s">
        <v>1985</v>
      </c>
      <c r="C35" s="1590">
        <v>14</v>
      </c>
      <c r="D35" s="1590">
        <v>7</v>
      </c>
      <c r="E35" s="1591">
        <v>21</v>
      </c>
      <c r="F35" s="1592">
        <f t="shared" si="0"/>
        <v>6.2185371631625699E-2</v>
      </c>
      <c r="G35" s="1593">
        <f t="shared" si="1"/>
        <v>7.4441687344913151E-3</v>
      </c>
      <c r="H35" s="1492"/>
    </row>
    <row r="36" spans="1:8" ht="14.25">
      <c r="A36" s="1597" t="s">
        <v>1910</v>
      </c>
      <c r="B36" s="1589" t="s">
        <v>1911</v>
      </c>
      <c r="C36" s="1590">
        <v>102</v>
      </c>
      <c r="D36" s="1590">
        <v>79</v>
      </c>
      <c r="E36" s="1591">
        <v>181</v>
      </c>
      <c r="F36" s="1592">
        <f t="shared" si="0"/>
        <v>0.53597867930115484</v>
      </c>
      <c r="G36" s="1593">
        <f t="shared" si="1"/>
        <v>6.4161644806806098E-2</v>
      </c>
    </row>
    <row r="37" spans="1:8" ht="14.25">
      <c r="A37" s="1584"/>
      <c r="B37" s="1589" t="s">
        <v>1909</v>
      </c>
      <c r="C37" s="1595">
        <v>373</v>
      </c>
      <c r="D37" s="1596">
        <v>327</v>
      </c>
      <c r="E37" s="1596">
        <v>700</v>
      </c>
      <c r="F37" s="1592">
        <f t="shared" si="0"/>
        <v>2.0728457210541902</v>
      </c>
      <c r="G37" s="1593">
        <f t="shared" si="1"/>
        <v>0.24813895781637718</v>
      </c>
    </row>
    <row r="38" spans="1:8" ht="12.75" customHeight="1">
      <c r="A38" s="1959" t="s">
        <v>1912</v>
      </c>
      <c r="B38" s="1959"/>
      <c r="C38" s="1959"/>
      <c r="D38" s="1959"/>
      <c r="E38" s="1959"/>
      <c r="F38" s="1959"/>
      <c r="G38" s="1959"/>
    </row>
    <row r="39" spans="1:8" ht="12.75">
      <c r="B39" s="1495" t="s">
        <v>1986</v>
      </c>
      <c r="C39" s="1496">
        <v>337700</v>
      </c>
      <c r="D39" s="1484"/>
      <c r="E39" s="1484"/>
      <c r="F39" s="1484"/>
      <c r="G39" s="1484"/>
    </row>
    <row r="40" spans="1:8" ht="11.25">
      <c r="B40" s="1497" t="s">
        <v>1987</v>
      </c>
      <c r="C40" s="1498"/>
      <c r="D40" s="1484"/>
      <c r="E40" s="1484"/>
      <c r="F40" s="1484"/>
      <c r="G40" s="1484"/>
    </row>
    <row r="41" spans="1:8" ht="11.25">
      <c r="B41" s="1497" t="s">
        <v>1988</v>
      </c>
      <c r="C41" s="1498"/>
      <c r="D41" s="1484"/>
      <c r="E41" s="1484"/>
      <c r="F41" s="1484"/>
      <c r="G41" s="1484"/>
    </row>
    <row r="42" spans="1:8" ht="11.25">
      <c r="A42" s="1969" t="s">
        <v>2181</v>
      </c>
      <c r="B42" s="1969"/>
      <c r="C42" s="1969"/>
      <c r="D42" s="1969"/>
      <c r="E42" s="1969"/>
      <c r="F42" s="1969"/>
      <c r="G42" s="1969"/>
    </row>
    <row r="43" spans="1:8" ht="11.25">
      <c r="A43" s="1969" t="s">
        <v>2382</v>
      </c>
      <c r="B43" s="1969"/>
      <c r="C43" s="1969"/>
      <c r="D43" s="1969"/>
      <c r="E43" s="1969"/>
      <c r="F43" s="1969"/>
      <c r="G43" s="1969"/>
    </row>
    <row r="44" spans="1:8" ht="11.25">
      <c r="A44" s="1969" t="s">
        <v>2383</v>
      </c>
      <c r="B44" s="1969"/>
      <c r="C44" s="1969"/>
      <c r="D44" s="1969"/>
      <c r="E44" s="1969"/>
      <c r="F44" s="1969"/>
      <c r="G44" s="1969"/>
    </row>
    <row r="45" spans="1:8" ht="11.25">
      <c r="A45" s="1969" t="s">
        <v>2384</v>
      </c>
      <c r="B45" s="1969"/>
      <c r="C45" s="1969"/>
      <c r="D45" s="1969"/>
      <c r="E45" s="1969"/>
      <c r="F45" s="1969"/>
      <c r="G45" s="1969"/>
    </row>
    <row r="46" spans="1:8" ht="11.25">
      <c r="A46" s="1969" t="s">
        <v>2385</v>
      </c>
      <c r="B46" s="1969"/>
      <c r="C46" s="1969"/>
      <c r="D46" s="1969"/>
      <c r="E46" s="1969"/>
      <c r="F46" s="1969"/>
      <c r="G46" s="1969"/>
    </row>
    <row r="47" spans="1:8" ht="11.25">
      <c r="A47" s="1969" t="s">
        <v>1455</v>
      </c>
      <c r="B47" s="1969"/>
      <c r="C47" s="1969"/>
      <c r="D47" s="1969"/>
      <c r="E47" s="1969"/>
      <c r="F47" s="1969"/>
      <c r="G47" s="1969"/>
    </row>
    <row r="48" spans="1:8" ht="11.25">
      <c r="A48" s="1969" t="s">
        <v>1455</v>
      </c>
      <c r="B48" s="1969"/>
      <c r="C48" s="1969"/>
      <c r="D48" s="1969"/>
      <c r="E48" s="1969"/>
      <c r="F48" s="1969"/>
      <c r="G48" s="1969"/>
    </row>
  </sheetData>
  <mergeCells count="17">
    <mergeCell ref="A3:G3"/>
    <mergeCell ref="A5:G5"/>
    <mergeCell ref="A7:A8"/>
    <mergeCell ref="B7:B8"/>
    <mergeCell ref="C7:D7"/>
    <mergeCell ref="E7:E8"/>
    <mergeCell ref="F7:F8"/>
    <mergeCell ref="G7:G8"/>
    <mergeCell ref="A46:G46"/>
    <mergeCell ref="A47:G47"/>
    <mergeCell ref="A48:G48"/>
    <mergeCell ref="A4:G4"/>
    <mergeCell ref="A42:G42"/>
    <mergeCell ref="A43:G43"/>
    <mergeCell ref="A44:G44"/>
    <mergeCell ref="A45:G45"/>
    <mergeCell ref="A38:G38"/>
  </mergeCells>
  <hyperlinks>
    <hyperlink ref="I7" location="ÍNDICE!A32" display="ÍNDICE"/>
  </hyperlinks>
  <printOptions horizontalCentered="1"/>
  <pageMargins left="0" right="0" top="1.1811023622047245" bottom="0" header="0.19685039370078741" footer="0.19685039370078741"/>
  <pageSetup paperSize="9" scale="70" firstPageNumber="79" orientation="landscape" useFirstPageNumber="1" r:id="rId1"/>
  <headerFooter scaleWithDoc="0">
    <oddHeader>&amp;C&amp;10&amp;G</oddHeader>
    <oddFooter>&amp;C&amp;10&amp;P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>
      <selection activeCell="F7" sqref="F7"/>
    </sheetView>
  </sheetViews>
  <sheetFormatPr baseColWidth="10" defaultColWidth="7.85546875" defaultRowHeight="12.75"/>
  <cols>
    <col min="1" max="1" width="133" style="1500" bestFit="1" customWidth="1"/>
    <col min="2" max="3" width="11" style="1500" customWidth="1"/>
    <col min="4" max="4" width="11.28515625" style="1500" customWidth="1"/>
    <col min="5" max="5" width="7.85546875" style="1500" customWidth="1"/>
    <col min="6" max="245" width="11.42578125" style="1500" customWidth="1"/>
    <col min="246" max="246" width="5.85546875" style="1500" customWidth="1"/>
    <col min="247" max="247" width="6.5703125" style="1500" customWidth="1"/>
    <col min="248" max="248" width="9.85546875" style="1500" customWidth="1"/>
    <col min="249" max="249" width="11.42578125" style="1500" customWidth="1"/>
    <col min="250" max="250" width="61.42578125" style="1500" customWidth="1"/>
    <col min="251" max="251" width="8.85546875" style="1500" customWidth="1"/>
    <col min="252" max="252" width="9.7109375" style="1500" customWidth="1"/>
    <col min="253" max="253" width="11.28515625" style="1500" customWidth="1"/>
    <col min="254" max="254" width="7.85546875" style="1500"/>
    <col min="255" max="255" width="5.85546875" style="1500" customWidth="1"/>
    <col min="256" max="256" width="6.5703125" style="1500" customWidth="1"/>
    <col min="257" max="257" width="61.42578125" style="1500" customWidth="1"/>
    <col min="258" max="259" width="11" style="1500" customWidth="1"/>
    <col min="260" max="260" width="11.28515625" style="1500" customWidth="1"/>
    <col min="261" max="261" width="7.85546875" style="1500" customWidth="1"/>
    <col min="262" max="501" width="11.42578125" style="1500" customWidth="1"/>
    <col min="502" max="502" width="5.85546875" style="1500" customWidth="1"/>
    <col min="503" max="503" width="6.5703125" style="1500" customWidth="1"/>
    <col min="504" max="504" width="9.85546875" style="1500" customWidth="1"/>
    <col min="505" max="505" width="11.42578125" style="1500" customWidth="1"/>
    <col min="506" max="506" width="61.42578125" style="1500" customWidth="1"/>
    <col min="507" max="507" width="8.85546875" style="1500" customWidth="1"/>
    <col min="508" max="508" width="9.7109375" style="1500" customWidth="1"/>
    <col min="509" max="509" width="11.28515625" style="1500" customWidth="1"/>
    <col min="510" max="510" width="7.85546875" style="1500"/>
    <col min="511" max="511" width="5.85546875" style="1500" customWidth="1"/>
    <col min="512" max="512" width="6.5703125" style="1500" customWidth="1"/>
    <col min="513" max="513" width="61.42578125" style="1500" customWidth="1"/>
    <col min="514" max="515" width="11" style="1500" customWidth="1"/>
    <col min="516" max="516" width="11.28515625" style="1500" customWidth="1"/>
    <col min="517" max="517" width="7.85546875" style="1500" customWidth="1"/>
    <col min="518" max="757" width="11.42578125" style="1500" customWidth="1"/>
    <col min="758" max="758" width="5.85546875" style="1500" customWidth="1"/>
    <col min="759" max="759" width="6.5703125" style="1500" customWidth="1"/>
    <col min="760" max="760" width="9.85546875" style="1500" customWidth="1"/>
    <col min="761" max="761" width="11.42578125" style="1500" customWidth="1"/>
    <col min="762" max="762" width="61.42578125" style="1500" customWidth="1"/>
    <col min="763" max="763" width="8.85546875" style="1500" customWidth="1"/>
    <col min="764" max="764" width="9.7109375" style="1500" customWidth="1"/>
    <col min="765" max="765" width="11.28515625" style="1500" customWidth="1"/>
    <col min="766" max="766" width="7.85546875" style="1500"/>
    <col min="767" max="767" width="5.85546875" style="1500" customWidth="1"/>
    <col min="768" max="768" width="6.5703125" style="1500" customWidth="1"/>
    <col min="769" max="769" width="61.42578125" style="1500" customWidth="1"/>
    <col min="770" max="771" width="11" style="1500" customWidth="1"/>
    <col min="772" max="772" width="11.28515625" style="1500" customWidth="1"/>
    <col min="773" max="773" width="7.85546875" style="1500" customWidth="1"/>
    <col min="774" max="1013" width="11.42578125" style="1500" customWidth="1"/>
    <col min="1014" max="1014" width="5.85546875" style="1500" customWidth="1"/>
    <col min="1015" max="1015" width="6.5703125" style="1500" customWidth="1"/>
    <col min="1016" max="1016" width="9.85546875" style="1500" customWidth="1"/>
    <col min="1017" max="1017" width="11.42578125" style="1500" customWidth="1"/>
    <col min="1018" max="1018" width="61.42578125" style="1500" customWidth="1"/>
    <col min="1019" max="1019" width="8.85546875" style="1500" customWidth="1"/>
    <col min="1020" max="1020" width="9.7109375" style="1500" customWidth="1"/>
    <col min="1021" max="1021" width="11.28515625" style="1500" customWidth="1"/>
    <col min="1022" max="1022" width="7.85546875" style="1500"/>
    <col min="1023" max="1023" width="5.85546875" style="1500" customWidth="1"/>
    <col min="1024" max="1024" width="6.5703125" style="1500" customWidth="1"/>
    <col min="1025" max="1025" width="61.42578125" style="1500" customWidth="1"/>
    <col min="1026" max="1027" width="11" style="1500" customWidth="1"/>
    <col min="1028" max="1028" width="11.28515625" style="1500" customWidth="1"/>
    <col min="1029" max="1029" width="7.85546875" style="1500" customWidth="1"/>
    <col min="1030" max="1269" width="11.42578125" style="1500" customWidth="1"/>
    <col min="1270" max="1270" width="5.85546875" style="1500" customWidth="1"/>
    <col min="1271" max="1271" width="6.5703125" style="1500" customWidth="1"/>
    <col min="1272" max="1272" width="9.85546875" style="1500" customWidth="1"/>
    <col min="1273" max="1273" width="11.42578125" style="1500" customWidth="1"/>
    <col min="1274" max="1274" width="61.42578125" style="1500" customWidth="1"/>
    <col min="1275" max="1275" width="8.85546875" style="1500" customWidth="1"/>
    <col min="1276" max="1276" width="9.7109375" style="1500" customWidth="1"/>
    <col min="1277" max="1277" width="11.28515625" style="1500" customWidth="1"/>
    <col min="1278" max="1278" width="7.85546875" style="1500"/>
    <col min="1279" max="1279" width="5.85546875" style="1500" customWidth="1"/>
    <col min="1280" max="1280" width="6.5703125" style="1500" customWidth="1"/>
    <col min="1281" max="1281" width="61.42578125" style="1500" customWidth="1"/>
    <col min="1282" max="1283" width="11" style="1500" customWidth="1"/>
    <col min="1284" max="1284" width="11.28515625" style="1500" customWidth="1"/>
    <col min="1285" max="1285" width="7.85546875" style="1500" customWidth="1"/>
    <col min="1286" max="1525" width="11.42578125" style="1500" customWidth="1"/>
    <col min="1526" max="1526" width="5.85546875" style="1500" customWidth="1"/>
    <col min="1527" max="1527" width="6.5703125" style="1500" customWidth="1"/>
    <col min="1528" max="1528" width="9.85546875" style="1500" customWidth="1"/>
    <col min="1529" max="1529" width="11.42578125" style="1500" customWidth="1"/>
    <col min="1530" max="1530" width="61.42578125" style="1500" customWidth="1"/>
    <col min="1531" max="1531" width="8.85546875" style="1500" customWidth="1"/>
    <col min="1532" max="1532" width="9.7109375" style="1500" customWidth="1"/>
    <col min="1533" max="1533" width="11.28515625" style="1500" customWidth="1"/>
    <col min="1534" max="1534" width="7.85546875" style="1500"/>
    <col min="1535" max="1535" width="5.85546875" style="1500" customWidth="1"/>
    <col min="1536" max="1536" width="6.5703125" style="1500" customWidth="1"/>
    <col min="1537" max="1537" width="61.42578125" style="1500" customWidth="1"/>
    <col min="1538" max="1539" width="11" style="1500" customWidth="1"/>
    <col min="1540" max="1540" width="11.28515625" style="1500" customWidth="1"/>
    <col min="1541" max="1541" width="7.85546875" style="1500" customWidth="1"/>
    <col min="1542" max="1781" width="11.42578125" style="1500" customWidth="1"/>
    <col min="1782" max="1782" width="5.85546875" style="1500" customWidth="1"/>
    <col min="1783" max="1783" width="6.5703125" style="1500" customWidth="1"/>
    <col min="1784" max="1784" width="9.85546875" style="1500" customWidth="1"/>
    <col min="1785" max="1785" width="11.42578125" style="1500" customWidth="1"/>
    <col min="1786" max="1786" width="61.42578125" style="1500" customWidth="1"/>
    <col min="1787" max="1787" width="8.85546875" style="1500" customWidth="1"/>
    <col min="1788" max="1788" width="9.7109375" style="1500" customWidth="1"/>
    <col min="1789" max="1789" width="11.28515625" style="1500" customWidth="1"/>
    <col min="1790" max="1790" width="7.85546875" style="1500"/>
    <col min="1791" max="1791" width="5.85546875" style="1500" customWidth="1"/>
    <col min="1792" max="1792" width="6.5703125" style="1500" customWidth="1"/>
    <col min="1793" max="1793" width="61.42578125" style="1500" customWidth="1"/>
    <col min="1794" max="1795" width="11" style="1500" customWidth="1"/>
    <col min="1796" max="1796" width="11.28515625" style="1500" customWidth="1"/>
    <col min="1797" max="1797" width="7.85546875" style="1500" customWidth="1"/>
    <col min="1798" max="2037" width="11.42578125" style="1500" customWidth="1"/>
    <col min="2038" max="2038" width="5.85546875" style="1500" customWidth="1"/>
    <col min="2039" max="2039" width="6.5703125" style="1500" customWidth="1"/>
    <col min="2040" max="2040" width="9.85546875" style="1500" customWidth="1"/>
    <col min="2041" max="2041" width="11.42578125" style="1500" customWidth="1"/>
    <col min="2042" max="2042" width="61.42578125" style="1500" customWidth="1"/>
    <col min="2043" max="2043" width="8.85546875" style="1500" customWidth="1"/>
    <col min="2044" max="2044" width="9.7109375" style="1500" customWidth="1"/>
    <col min="2045" max="2045" width="11.28515625" style="1500" customWidth="1"/>
    <col min="2046" max="2046" width="7.85546875" style="1500"/>
    <col min="2047" max="2047" width="5.85546875" style="1500" customWidth="1"/>
    <col min="2048" max="2048" width="6.5703125" style="1500" customWidth="1"/>
    <col min="2049" max="2049" width="61.42578125" style="1500" customWidth="1"/>
    <col min="2050" max="2051" width="11" style="1500" customWidth="1"/>
    <col min="2052" max="2052" width="11.28515625" style="1500" customWidth="1"/>
    <col min="2053" max="2053" width="7.85546875" style="1500" customWidth="1"/>
    <col min="2054" max="2293" width="11.42578125" style="1500" customWidth="1"/>
    <col min="2294" max="2294" width="5.85546875" style="1500" customWidth="1"/>
    <col min="2295" max="2295" width="6.5703125" style="1500" customWidth="1"/>
    <col min="2296" max="2296" width="9.85546875" style="1500" customWidth="1"/>
    <col min="2297" max="2297" width="11.42578125" style="1500" customWidth="1"/>
    <col min="2298" max="2298" width="61.42578125" style="1500" customWidth="1"/>
    <col min="2299" max="2299" width="8.85546875" style="1500" customWidth="1"/>
    <col min="2300" max="2300" width="9.7109375" style="1500" customWidth="1"/>
    <col min="2301" max="2301" width="11.28515625" style="1500" customWidth="1"/>
    <col min="2302" max="2302" width="7.85546875" style="1500"/>
    <col min="2303" max="2303" width="5.85546875" style="1500" customWidth="1"/>
    <col min="2304" max="2304" width="6.5703125" style="1500" customWidth="1"/>
    <col min="2305" max="2305" width="61.42578125" style="1500" customWidth="1"/>
    <col min="2306" max="2307" width="11" style="1500" customWidth="1"/>
    <col min="2308" max="2308" width="11.28515625" style="1500" customWidth="1"/>
    <col min="2309" max="2309" width="7.85546875" style="1500" customWidth="1"/>
    <col min="2310" max="2549" width="11.42578125" style="1500" customWidth="1"/>
    <col min="2550" max="2550" width="5.85546875" style="1500" customWidth="1"/>
    <col min="2551" max="2551" width="6.5703125" style="1500" customWidth="1"/>
    <col min="2552" max="2552" width="9.85546875" style="1500" customWidth="1"/>
    <col min="2553" max="2553" width="11.42578125" style="1500" customWidth="1"/>
    <col min="2554" max="2554" width="61.42578125" style="1500" customWidth="1"/>
    <col min="2555" max="2555" width="8.85546875" style="1500" customWidth="1"/>
    <col min="2556" max="2556" width="9.7109375" style="1500" customWidth="1"/>
    <col min="2557" max="2557" width="11.28515625" style="1500" customWidth="1"/>
    <col min="2558" max="2558" width="7.85546875" style="1500"/>
    <col min="2559" max="2559" width="5.85546875" style="1500" customWidth="1"/>
    <col min="2560" max="2560" width="6.5703125" style="1500" customWidth="1"/>
    <col min="2561" max="2561" width="61.42578125" style="1500" customWidth="1"/>
    <col min="2562" max="2563" width="11" style="1500" customWidth="1"/>
    <col min="2564" max="2564" width="11.28515625" style="1500" customWidth="1"/>
    <col min="2565" max="2565" width="7.85546875" style="1500" customWidth="1"/>
    <col min="2566" max="2805" width="11.42578125" style="1500" customWidth="1"/>
    <col min="2806" max="2806" width="5.85546875" style="1500" customWidth="1"/>
    <col min="2807" max="2807" width="6.5703125" style="1500" customWidth="1"/>
    <col min="2808" max="2808" width="9.85546875" style="1500" customWidth="1"/>
    <col min="2809" max="2809" width="11.42578125" style="1500" customWidth="1"/>
    <col min="2810" max="2810" width="61.42578125" style="1500" customWidth="1"/>
    <col min="2811" max="2811" width="8.85546875" style="1500" customWidth="1"/>
    <col min="2812" max="2812" width="9.7109375" style="1500" customWidth="1"/>
    <col min="2813" max="2813" width="11.28515625" style="1500" customWidth="1"/>
    <col min="2814" max="2814" width="7.85546875" style="1500"/>
    <col min="2815" max="2815" width="5.85546875" style="1500" customWidth="1"/>
    <col min="2816" max="2816" width="6.5703125" style="1500" customWidth="1"/>
    <col min="2817" max="2817" width="61.42578125" style="1500" customWidth="1"/>
    <col min="2818" max="2819" width="11" style="1500" customWidth="1"/>
    <col min="2820" max="2820" width="11.28515625" style="1500" customWidth="1"/>
    <col min="2821" max="2821" width="7.85546875" style="1500" customWidth="1"/>
    <col min="2822" max="3061" width="11.42578125" style="1500" customWidth="1"/>
    <col min="3062" max="3062" width="5.85546875" style="1500" customWidth="1"/>
    <col min="3063" max="3063" width="6.5703125" style="1500" customWidth="1"/>
    <col min="3064" max="3064" width="9.85546875" style="1500" customWidth="1"/>
    <col min="3065" max="3065" width="11.42578125" style="1500" customWidth="1"/>
    <col min="3066" max="3066" width="61.42578125" style="1500" customWidth="1"/>
    <col min="3067" max="3067" width="8.85546875" style="1500" customWidth="1"/>
    <col min="3068" max="3068" width="9.7109375" style="1500" customWidth="1"/>
    <col min="3069" max="3069" width="11.28515625" style="1500" customWidth="1"/>
    <col min="3070" max="3070" width="7.85546875" style="1500"/>
    <col min="3071" max="3071" width="5.85546875" style="1500" customWidth="1"/>
    <col min="3072" max="3072" width="6.5703125" style="1500" customWidth="1"/>
    <col min="3073" max="3073" width="61.42578125" style="1500" customWidth="1"/>
    <col min="3074" max="3075" width="11" style="1500" customWidth="1"/>
    <col min="3076" max="3076" width="11.28515625" style="1500" customWidth="1"/>
    <col min="3077" max="3077" width="7.85546875" style="1500" customWidth="1"/>
    <col min="3078" max="3317" width="11.42578125" style="1500" customWidth="1"/>
    <col min="3318" max="3318" width="5.85546875" style="1500" customWidth="1"/>
    <col min="3319" max="3319" width="6.5703125" style="1500" customWidth="1"/>
    <col min="3320" max="3320" width="9.85546875" style="1500" customWidth="1"/>
    <col min="3321" max="3321" width="11.42578125" style="1500" customWidth="1"/>
    <col min="3322" max="3322" width="61.42578125" style="1500" customWidth="1"/>
    <col min="3323" max="3323" width="8.85546875" style="1500" customWidth="1"/>
    <col min="3324" max="3324" width="9.7109375" style="1500" customWidth="1"/>
    <col min="3325" max="3325" width="11.28515625" style="1500" customWidth="1"/>
    <col min="3326" max="3326" width="7.85546875" style="1500"/>
    <col min="3327" max="3327" width="5.85546875" style="1500" customWidth="1"/>
    <col min="3328" max="3328" width="6.5703125" style="1500" customWidth="1"/>
    <col min="3329" max="3329" width="61.42578125" style="1500" customWidth="1"/>
    <col min="3330" max="3331" width="11" style="1500" customWidth="1"/>
    <col min="3332" max="3332" width="11.28515625" style="1500" customWidth="1"/>
    <col min="3333" max="3333" width="7.85546875" style="1500" customWidth="1"/>
    <col min="3334" max="3573" width="11.42578125" style="1500" customWidth="1"/>
    <col min="3574" max="3574" width="5.85546875" style="1500" customWidth="1"/>
    <col min="3575" max="3575" width="6.5703125" style="1500" customWidth="1"/>
    <col min="3576" max="3576" width="9.85546875" style="1500" customWidth="1"/>
    <col min="3577" max="3577" width="11.42578125" style="1500" customWidth="1"/>
    <col min="3578" max="3578" width="61.42578125" style="1500" customWidth="1"/>
    <col min="3579" max="3579" width="8.85546875" style="1500" customWidth="1"/>
    <col min="3580" max="3580" width="9.7109375" style="1500" customWidth="1"/>
    <col min="3581" max="3581" width="11.28515625" style="1500" customWidth="1"/>
    <col min="3582" max="3582" width="7.85546875" style="1500"/>
    <col min="3583" max="3583" width="5.85546875" style="1500" customWidth="1"/>
    <col min="3584" max="3584" width="6.5703125" style="1500" customWidth="1"/>
    <col min="3585" max="3585" width="61.42578125" style="1500" customWidth="1"/>
    <col min="3586" max="3587" width="11" style="1500" customWidth="1"/>
    <col min="3588" max="3588" width="11.28515625" style="1500" customWidth="1"/>
    <col min="3589" max="3589" width="7.85546875" style="1500" customWidth="1"/>
    <col min="3590" max="3829" width="11.42578125" style="1500" customWidth="1"/>
    <col min="3830" max="3830" width="5.85546875" style="1500" customWidth="1"/>
    <col min="3831" max="3831" width="6.5703125" style="1500" customWidth="1"/>
    <col min="3832" max="3832" width="9.85546875" style="1500" customWidth="1"/>
    <col min="3833" max="3833" width="11.42578125" style="1500" customWidth="1"/>
    <col min="3834" max="3834" width="61.42578125" style="1500" customWidth="1"/>
    <col min="3835" max="3835" width="8.85546875" style="1500" customWidth="1"/>
    <col min="3836" max="3836" width="9.7109375" style="1500" customWidth="1"/>
    <col min="3837" max="3837" width="11.28515625" style="1500" customWidth="1"/>
    <col min="3838" max="3838" width="7.85546875" style="1500"/>
    <col min="3839" max="3839" width="5.85546875" style="1500" customWidth="1"/>
    <col min="3840" max="3840" width="6.5703125" style="1500" customWidth="1"/>
    <col min="3841" max="3841" width="61.42578125" style="1500" customWidth="1"/>
    <col min="3842" max="3843" width="11" style="1500" customWidth="1"/>
    <col min="3844" max="3844" width="11.28515625" style="1500" customWidth="1"/>
    <col min="3845" max="3845" width="7.85546875" style="1500" customWidth="1"/>
    <col min="3846" max="4085" width="11.42578125" style="1500" customWidth="1"/>
    <col min="4086" max="4086" width="5.85546875" style="1500" customWidth="1"/>
    <col min="4087" max="4087" width="6.5703125" style="1500" customWidth="1"/>
    <col min="4088" max="4088" width="9.85546875" style="1500" customWidth="1"/>
    <col min="4089" max="4089" width="11.42578125" style="1500" customWidth="1"/>
    <col min="4090" max="4090" width="61.42578125" style="1500" customWidth="1"/>
    <col min="4091" max="4091" width="8.85546875" style="1500" customWidth="1"/>
    <col min="4092" max="4092" width="9.7109375" style="1500" customWidth="1"/>
    <col min="4093" max="4093" width="11.28515625" style="1500" customWidth="1"/>
    <col min="4094" max="4094" width="7.85546875" style="1500"/>
    <col min="4095" max="4095" width="5.85546875" style="1500" customWidth="1"/>
    <col min="4096" max="4096" width="6.5703125" style="1500" customWidth="1"/>
    <col min="4097" max="4097" width="61.42578125" style="1500" customWidth="1"/>
    <col min="4098" max="4099" width="11" style="1500" customWidth="1"/>
    <col min="4100" max="4100" width="11.28515625" style="1500" customWidth="1"/>
    <col min="4101" max="4101" width="7.85546875" style="1500" customWidth="1"/>
    <col min="4102" max="4341" width="11.42578125" style="1500" customWidth="1"/>
    <col min="4342" max="4342" width="5.85546875" style="1500" customWidth="1"/>
    <col min="4343" max="4343" width="6.5703125" style="1500" customWidth="1"/>
    <col min="4344" max="4344" width="9.85546875" style="1500" customWidth="1"/>
    <col min="4345" max="4345" width="11.42578125" style="1500" customWidth="1"/>
    <col min="4346" max="4346" width="61.42578125" style="1500" customWidth="1"/>
    <col min="4347" max="4347" width="8.85546875" style="1500" customWidth="1"/>
    <col min="4348" max="4348" width="9.7109375" style="1500" customWidth="1"/>
    <col min="4349" max="4349" width="11.28515625" style="1500" customWidth="1"/>
    <col min="4350" max="4350" width="7.85546875" style="1500"/>
    <col min="4351" max="4351" width="5.85546875" style="1500" customWidth="1"/>
    <col min="4352" max="4352" width="6.5703125" style="1500" customWidth="1"/>
    <col min="4353" max="4353" width="61.42578125" style="1500" customWidth="1"/>
    <col min="4354" max="4355" width="11" style="1500" customWidth="1"/>
    <col min="4356" max="4356" width="11.28515625" style="1500" customWidth="1"/>
    <col min="4357" max="4357" width="7.85546875" style="1500" customWidth="1"/>
    <col min="4358" max="4597" width="11.42578125" style="1500" customWidth="1"/>
    <col min="4598" max="4598" width="5.85546875" style="1500" customWidth="1"/>
    <col min="4599" max="4599" width="6.5703125" style="1500" customWidth="1"/>
    <col min="4600" max="4600" width="9.85546875" style="1500" customWidth="1"/>
    <col min="4601" max="4601" width="11.42578125" style="1500" customWidth="1"/>
    <col min="4602" max="4602" width="61.42578125" style="1500" customWidth="1"/>
    <col min="4603" max="4603" width="8.85546875" style="1500" customWidth="1"/>
    <col min="4604" max="4604" width="9.7109375" style="1500" customWidth="1"/>
    <col min="4605" max="4605" width="11.28515625" style="1500" customWidth="1"/>
    <col min="4606" max="4606" width="7.85546875" style="1500"/>
    <col min="4607" max="4607" width="5.85546875" style="1500" customWidth="1"/>
    <col min="4608" max="4608" width="6.5703125" style="1500" customWidth="1"/>
    <col min="4609" max="4609" width="61.42578125" style="1500" customWidth="1"/>
    <col min="4610" max="4611" width="11" style="1500" customWidth="1"/>
    <col min="4612" max="4612" width="11.28515625" style="1500" customWidth="1"/>
    <col min="4613" max="4613" width="7.85546875" style="1500" customWidth="1"/>
    <col min="4614" max="4853" width="11.42578125" style="1500" customWidth="1"/>
    <col min="4854" max="4854" width="5.85546875" style="1500" customWidth="1"/>
    <col min="4855" max="4855" width="6.5703125" style="1500" customWidth="1"/>
    <col min="4856" max="4856" width="9.85546875" style="1500" customWidth="1"/>
    <col min="4857" max="4857" width="11.42578125" style="1500" customWidth="1"/>
    <col min="4858" max="4858" width="61.42578125" style="1500" customWidth="1"/>
    <col min="4859" max="4859" width="8.85546875" style="1500" customWidth="1"/>
    <col min="4860" max="4860" width="9.7109375" style="1500" customWidth="1"/>
    <col min="4861" max="4861" width="11.28515625" style="1500" customWidth="1"/>
    <col min="4862" max="4862" width="7.85546875" style="1500"/>
    <col min="4863" max="4863" width="5.85546875" style="1500" customWidth="1"/>
    <col min="4864" max="4864" width="6.5703125" style="1500" customWidth="1"/>
    <col min="4865" max="4865" width="61.42578125" style="1500" customWidth="1"/>
    <col min="4866" max="4867" width="11" style="1500" customWidth="1"/>
    <col min="4868" max="4868" width="11.28515625" style="1500" customWidth="1"/>
    <col min="4869" max="4869" width="7.85546875" style="1500" customWidth="1"/>
    <col min="4870" max="5109" width="11.42578125" style="1500" customWidth="1"/>
    <col min="5110" max="5110" width="5.85546875" style="1500" customWidth="1"/>
    <col min="5111" max="5111" width="6.5703125" style="1500" customWidth="1"/>
    <col min="5112" max="5112" width="9.85546875" style="1500" customWidth="1"/>
    <col min="5113" max="5113" width="11.42578125" style="1500" customWidth="1"/>
    <col min="5114" max="5114" width="61.42578125" style="1500" customWidth="1"/>
    <col min="5115" max="5115" width="8.85546875" style="1500" customWidth="1"/>
    <col min="5116" max="5116" width="9.7109375" style="1500" customWidth="1"/>
    <col min="5117" max="5117" width="11.28515625" style="1500" customWidth="1"/>
    <col min="5118" max="5118" width="7.85546875" style="1500"/>
    <col min="5119" max="5119" width="5.85546875" style="1500" customWidth="1"/>
    <col min="5120" max="5120" width="6.5703125" style="1500" customWidth="1"/>
    <col min="5121" max="5121" width="61.42578125" style="1500" customWidth="1"/>
    <col min="5122" max="5123" width="11" style="1500" customWidth="1"/>
    <col min="5124" max="5124" width="11.28515625" style="1500" customWidth="1"/>
    <col min="5125" max="5125" width="7.85546875" style="1500" customWidth="1"/>
    <col min="5126" max="5365" width="11.42578125" style="1500" customWidth="1"/>
    <col min="5366" max="5366" width="5.85546875" style="1500" customWidth="1"/>
    <col min="5367" max="5367" width="6.5703125" style="1500" customWidth="1"/>
    <col min="5368" max="5368" width="9.85546875" style="1500" customWidth="1"/>
    <col min="5369" max="5369" width="11.42578125" style="1500" customWidth="1"/>
    <col min="5370" max="5370" width="61.42578125" style="1500" customWidth="1"/>
    <col min="5371" max="5371" width="8.85546875" style="1500" customWidth="1"/>
    <col min="5372" max="5372" width="9.7109375" style="1500" customWidth="1"/>
    <col min="5373" max="5373" width="11.28515625" style="1500" customWidth="1"/>
    <col min="5374" max="5374" width="7.85546875" style="1500"/>
    <col min="5375" max="5375" width="5.85546875" style="1500" customWidth="1"/>
    <col min="5376" max="5376" width="6.5703125" style="1500" customWidth="1"/>
    <col min="5377" max="5377" width="61.42578125" style="1500" customWidth="1"/>
    <col min="5378" max="5379" width="11" style="1500" customWidth="1"/>
    <col min="5380" max="5380" width="11.28515625" style="1500" customWidth="1"/>
    <col min="5381" max="5381" width="7.85546875" style="1500" customWidth="1"/>
    <col min="5382" max="5621" width="11.42578125" style="1500" customWidth="1"/>
    <col min="5622" max="5622" width="5.85546875" style="1500" customWidth="1"/>
    <col min="5623" max="5623" width="6.5703125" style="1500" customWidth="1"/>
    <col min="5624" max="5624" width="9.85546875" style="1500" customWidth="1"/>
    <col min="5625" max="5625" width="11.42578125" style="1500" customWidth="1"/>
    <col min="5626" max="5626" width="61.42578125" style="1500" customWidth="1"/>
    <col min="5627" max="5627" width="8.85546875" style="1500" customWidth="1"/>
    <col min="5628" max="5628" width="9.7109375" style="1500" customWidth="1"/>
    <col min="5629" max="5629" width="11.28515625" style="1500" customWidth="1"/>
    <col min="5630" max="5630" width="7.85546875" style="1500"/>
    <col min="5631" max="5631" width="5.85546875" style="1500" customWidth="1"/>
    <col min="5632" max="5632" width="6.5703125" style="1500" customWidth="1"/>
    <col min="5633" max="5633" width="61.42578125" style="1500" customWidth="1"/>
    <col min="5634" max="5635" width="11" style="1500" customWidth="1"/>
    <col min="5636" max="5636" width="11.28515625" style="1500" customWidth="1"/>
    <col min="5637" max="5637" width="7.85546875" style="1500" customWidth="1"/>
    <col min="5638" max="5877" width="11.42578125" style="1500" customWidth="1"/>
    <col min="5878" max="5878" width="5.85546875" style="1500" customWidth="1"/>
    <col min="5879" max="5879" width="6.5703125" style="1500" customWidth="1"/>
    <col min="5880" max="5880" width="9.85546875" style="1500" customWidth="1"/>
    <col min="5881" max="5881" width="11.42578125" style="1500" customWidth="1"/>
    <col min="5882" max="5882" width="61.42578125" style="1500" customWidth="1"/>
    <col min="5883" max="5883" width="8.85546875" style="1500" customWidth="1"/>
    <col min="5884" max="5884" width="9.7109375" style="1500" customWidth="1"/>
    <col min="5885" max="5885" width="11.28515625" style="1500" customWidth="1"/>
    <col min="5886" max="5886" width="7.85546875" style="1500"/>
    <col min="5887" max="5887" width="5.85546875" style="1500" customWidth="1"/>
    <col min="5888" max="5888" width="6.5703125" style="1500" customWidth="1"/>
    <col min="5889" max="5889" width="61.42578125" style="1500" customWidth="1"/>
    <col min="5890" max="5891" width="11" style="1500" customWidth="1"/>
    <col min="5892" max="5892" width="11.28515625" style="1500" customWidth="1"/>
    <col min="5893" max="5893" width="7.85546875" style="1500" customWidth="1"/>
    <col min="5894" max="6133" width="11.42578125" style="1500" customWidth="1"/>
    <col min="6134" max="6134" width="5.85546875" style="1500" customWidth="1"/>
    <col min="6135" max="6135" width="6.5703125" style="1500" customWidth="1"/>
    <col min="6136" max="6136" width="9.85546875" style="1500" customWidth="1"/>
    <col min="6137" max="6137" width="11.42578125" style="1500" customWidth="1"/>
    <col min="6138" max="6138" width="61.42578125" style="1500" customWidth="1"/>
    <col min="6139" max="6139" width="8.85546875" style="1500" customWidth="1"/>
    <col min="6140" max="6140" width="9.7109375" style="1500" customWidth="1"/>
    <col min="6141" max="6141" width="11.28515625" style="1500" customWidth="1"/>
    <col min="6142" max="6142" width="7.85546875" style="1500"/>
    <col min="6143" max="6143" width="5.85546875" style="1500" customWidth="1"/>
    <col min="6144" max="6144" width="6.5703125" style="1500" customWidth="1"/>
    <col min="6145" max="6145" width="61.42578125" style="1500" customWidth="1"/>
    <col min="6146" max="6147" width="11" style="1500" customWidth="1"/>
    <col min="6148" max="6148" width="11.28515625" style="1500" customWidth="1"/>
    <col min="6149" max="6149" width="7.85546875" style="1500" customWidth="1"/>
    <col min="6150" max="6389" width="11.42578125" style="1500" customWidth="1"/>
    <col min="6390" max="6390" width="5.85546875" style="1500" customWidth="1"/>
    <col min="6391" max="6391" width="6.5703125" style="1500" customWidth="1"/>
    <col min="6392" max="6392" width="9.85546875" style="1500" customWidth="1"/>
    <col min="6393" max="6393" width="11.42578125" style="1500" customWidth="1"/>
    <col min="6394" max="6394" width="61.42578125" style="1500" customWidth="1"/>
    <col min="6395" max="6395" width="8.85546875" style="1500" customWidth="1"/>
    <col min="6396" max="6396" width="9.7109375" style="1500" customWidth="1"/>
    <col min="6397" max="6397" width="11.28515625" style="1500" customWidth="1"/>
    <col min="6398" max="6398" width="7.85546875" style="1500"/>
    <col min="6399" max="6399" width="5.85546875" style="1500" customWidth="1"/>
    <col min="6400" max="6400" width="6.5703125" style="1500" customWidth="1"/>
    <col min="6401" max="6401" width="61.42578125" style="1500" customWidth="1"/>
    <col min="6402" max="6403" width="11" style="1500" customWidth="1"/>
    <col min="6404" max="6404" width="11.28515625" style="1500" customWidth="1"/>
    <col min="6405" max="6405" width="7.85546875" style="1500" customWidth="1"/>
    <col min="6406" max="6645" width="11.42578125" style="1500" customWidth="1"/>
    <col min="6646" max="6646" width="5.85546875" style="1500" customWidth="1"/>
    <col min="6647" max="6647" width="6.5703125" style="1500" customWidth="1"/>
    <col min="6648" max="6648" width="9.85546875" style="1500" customWidth="1"/>
    <col min="6649" max="6649" width="11.42578125" style="1500" customWidth="1"/>
    <col min="6650" max="6650" width="61.42578125" style="1500" customWidth="1"/>
    <col min="6651" max="6651" width="8.85546875" style="1500" customWidth="1"/>
    <col min="6652" max="6652" width="9.7109375" style="1500" customWidth="1"/>
    <col min="6653" max="6653" width="11.28515625" style="1500" customWidth="1"/>
    <col min="6654" max="6654" width="7.85546875" style="1500"/>
    <col min="6655" max="6655" width="5.85546875" style="1500" customWidth="1"/>
    <col min="6656" max="6656" width="6.5703125" style="1500" customWidth="1"/>
    <col min="6657" max="6657" width="61.42578125" style="1500" customWidth="1"/>
    <col min="6658" max="6659" width="11" style="1500" customWidth="1"/>
    <col min="6660" max="6660" width="11.28515625" style="1500" customWidth="1"/>
    <col min="6661" max="6661" width="7.85546875" style="1500" customWidth="1"/>
    <col min="6662" max="6901" width="11.42578125" style="1500" customWidth="1"/>
    <col min="6902" max="6902" width="5.85546875" style="1500" customWidth="1"/>
    <col min="6903" max="6903" width="6.5703125" style="1500" customWidth="1"/>
    <col min="6904" max="6904" width="9.85546875" style="1500" customWidth="1"/>
    <col min="6905" max="6905" width="11.42578125" style="1500" customWidth="1"/>
    <col min="6906" max="6906" width="61.42578125" style="1500" customWidth="1"/>
    <col min="6907" max="6907" width="8.85546875" style="1500" customWidth="1"/>
    <col min="6908" max="6908" width="9.7109375" style="1500" customWidth="1"/>
    <col min="6909" max="6909" width="11.28515625" style="1500" customWidth="1"/>
    <col min="6910" max="6910" width="7.85546875" style="1500"/>
    <col min="6911" max="6911" width="5.85546875" style="1500" customWidth="1"/>
    <col min="6912" max="6912" width="6.5703125" style="1500" customWidth="1"/>
    <col min="6913" max="6913" width="61.42578125" style="1500" customWidth="1"/>
    <col min="6914" max="6915" width="11" style="1500" customWidth="1"/>
    <col min="6916" max="6916" width="11.28515625" style="1500" customWidth="1"/>
    <col min="6917" max="6917" width="7.85546875" style="1500" customWidth="1"/>
    <col min="6918" max="7157" width="11.42578125" style="1500" customWidth="1"/>
    <col min="7158" max="7158" width="5.85546875" style="1500" customWidth="1"/>
    <col min="7159" max="7159" width="6.5703125" style="1500" customWidth="1"/>
    <col min="7160" max="7160" width="9.85546875" style="1500" customWidth="1"/>
    <col min="7161" max="7161" width="11.42578125" style="1500" customWidth="1"/>
    <col min="7162" max="7162" width="61.42578125" style="1500" customWidth="1"/>
    <col min="7163" max="7163" width="8.85546875" style="1500" customWidth="1"/>
    <col min="7164" max="7164" width="9.7109375" style="1500" customWidth="1"/>
    <col min="7165" max="7165" width="11.28515625" style="1500" customWidth="1"/>
    <col min="7166" max="7166" width="7.85546875" style="1500"/>
    <col min="7167" max="7167" width="5.85546875" style="1500" customWidth="1"/>
    <col min="7168" max="7168" width="6.5703125" style="1500" customWidth="1"/>
    <col min="7169" max="7169" width="61.42578125" style="1500" customWidth="1"/>
    <col min="7170" max="7171" width="11" style="1500" customWidth="1"/>
    <col min="7172" max="7172" width="11.28515625" style="1500" customWidth="1"/>
    <col min="7173" max="7173" width="7.85546875" style="1500" customWidth="1"/>
    <col min="7174" max="7413" width="11.42578125" style="1500" customWidth="1"/>
    <col min="7414" max="7414" width="5.85546875" style="1500" customWidth="1"/>
    <col min="7415" max="7415" width="6.5703125" style="1500" customWidth="1"/>
    <col min="7416" max="7416" width="9.85546875" style="1500" customWidth="1"/>
    <col min="7417" max="7417" width="11.42578125" style="1500" customWidth="1"/>
    <col min="7418" max="7418" width="61.42578125" style="1500" customWidth="1"/>
    <col min="7419" max="7419" width="8.85546875" style="1500" customWidth="1"/>
    <col min="7420" max="7420" width="9.7109375" style="1500" customWidth="1"/>
    <col min="7421" max="7421" width="11.28515625" style="1500" customWidth="1"/>
    <col min="7422" max="7422" width="7.85546875" style="1500"/>
    <col min="7423" max="7423" width="5.85546875" style="1500" customWidth="1"/>
    <col min="7424" max="7424" width="6.5703125" style="1500" customWidth="1"/>
    <col min="7425" max="7425" width="61.42578125" style="1500" customWidth="1"/>
    <col min="7426" max="7427" width="11" style="1500" customWidth="1"/>
    <col min="7428" max="7428" width="11.28515625" style="1500" customWidth="1"/>
    <col min="7429" max="7429" width="7.85546875" style="1500" customWidth="1"/>
    <col min="7430" max="7669" width="11.42578125" style="1500" customWidth="1"/>
    <col min="7670" max="7670" width="5.85546875" style="1500" customWidth="1"/>
    <col min="7671" max="7671" width="6.5703125" style="1500" customWidth="1"/>
    <col min="7672" max="7672" width="9.85546875" style="1500" customWidth="1"/>
    <col min="7673" max="7673" width="11.42578125" style="1500" customWidth="1"/>
    <col min="7674" max="7674" width="61.42578125" style="1500" customWidth="1"/>
    <col min="7675" max="7675" width="8.85546875" style="1500" customWidth="1"/>
    <col min="7676" max="7676" width="9.7109375" style="1500" customWidth="1"/>
    <col min="7677" max="7677" width="11.28515625" style="1500" customWidth="1"/>
    <col min="7678" max="7678" width="7.85546875" style="1500"/>
    <col min="7679" max="7679" width="5.85546875" style="1500" customWidth="1"/>
    <col min="7680" max="7680" width="6.5703125" style="1500" customWidth="1"/>
    <col min="7681" max="7681" width="61.42578125" style="1500" customWidth="1"/>
    <col min="7682" max="7683" width="11" style="1500" customWidth="1"/>
    <col min="7684" max="7684" width="11.28515625" style="1500" customWidth="1"/>
    <col min="7685" max="7685" width="7.85546875" style="1500" customWidth="1"/>
    <col min="7686" max="7925" width="11.42578125" style="1500" customWidth="1"/>
    <col min="7926" max="7926" width="5.85546875" style="1500" customWidth="1"/>
    <col min="7927" max="7927" width="6.5703125" style="1500" customWidth="1"/>
    <col min="7928" max="7928" width="9.85546875" style="1500" customWidth="1"/>
    <col min="7929" max="7929" width="11.42578125" style="1500" customWidth="1"/>
    <col min="7930" max="7930" width="61.42578125" style="1500" customWidth="1"/>
    <col min="7931" max="7931" width="8.85546875" style="1500" customWidth="1"/>
    <col min="7932" max="7932" width="9.7109375" style="1500" customWidth="1"/>
    <col min="7933" max="7933" width="11.28515625" style="1500" customWidth="1"/>
    <col min="7934" max="7934" width="7.85546875" style="1500"/>
    <col min="7935" max="7935" width="5.85546875" style="1500" customWidth="1"/>
    <col min="7936" max="7936" width="6.5703125" style="1500" customWidth="1"/>
    <col min="7937" max="7937" width="61.42578125" style="1500" customWidth="1"/>
    <col min="7938" max="7939" width="11" style="1500" customWidth="1"/>
    <col min="7940" max="7940" width="11.28515625" style="1500" customWidth="1"/>
    <col min="7941" max="7941" width="7.85546875" style="1500" customWidth="1"/>
    <col min="7942" max="8181" width="11.42578125" style="1500" customWidth="1"/>
    <col min="8182" max="8182" width="5.85546875" style="1500" customWidth="1"/>
    <col min="8183" max="8183" width="6.5703125" style="1500" customWidth="1"/>
    <col min="8184" max="8184" width="9.85546875" style="1500" customWidth="1"/>
    <col min="8185" max="8185" width="11.42578125" style="1500" customWidth="1"/>
    <col min="8186" max="8186" width="61.42578125" style="1500" customWidth="1"/>
    <col min="8187" max="8187" width="8.85546875" style="1500" customWidth="1"/>
    <col min="8188" max="8188" width="9.7109375" style="1500" customWidth="1"/>
    <col min="8189" max="8189" width="11.28515625" style="1500" customWidth="1"/>
    <col min="8190" max="8190" width="7.85546875" style="1500"/>
    <col min="8191" max="8191" width="5.85546875" style="1500" customWidth="1"/>
    <col min="8192" max="8192" width="6.5703125" style="1500" customWidth="1"/>
    <col min="8193" max="8193" width="61.42578125" style="1500" customWidth="1"/>
    <col min="8194" max="8195" width="11" style="1500" customWidth="1"/>
    <col min="8196" max="8196" width="11.28515625" style="1500" customWidth="1"/>
    <col min="8197" max="8197" width="7.85546875" style="1500" customWidth="1"/>
    <col min="8198" max="8437" width="11.42578125" style="1500" customWidth="1"/>
    <col min="8438" max="8438" width="5.85546875" style="1500" customWidth="1"/>
    <col min="8439" max="8439" width="6.5703125" style="1500" customWidth="1"/>
    <col min="8440" max="8440" width="9.85546875" style="1500" customWidth="1"/>
    <col min="8441" max="8441" width="11.42578125" style="1500" customWidth="1"/>
    <col min="8442" max="8442" width="61.42578125" style="1500" customWidth="1"/>
    <col min="8443" max="8443" width="8.85546875" style="1500" customWidth="1"/>
    <col min="8444" max="8444" width="9.7109375" style="1500" customWidth="1"/>
    <col min="8445" max="8445" width="11.28515625" style="1500" customWidth="1"/>
    <col min="8446" max="8446" width="7.85546875" style="1500"/>
    <col min="8447" max="8447" width="5.85546875" style="1500" customWidth="1"/>
    <col min="8448" max="8448" width="6.5703125" style="1500" customWidth="1"/>
    <col min="8449" max="8449" width="61.42578125" style="1500" customWidth="1"/>
    <col min="8450" max="8451" width="11" style="1500" customWidth="1"/>
    <col min="8452" max="8452" width="11.28515625" style="1500" customWidth="1"/>
    <col min="8453" max="8453" width="7.85546875" style="1500" customWidth="1"/>
    <col min="8454" max="8693" width="11.42578125" style="1500" customWidth="1"/>
    <col min="8694" max="8694" width="5.85546875" style="1500" customWidth="1"/>
    <col min="8695" max="8695" width="6.5703125" style="1500" customWidth="1"/>
    <col min="8696" max="8696" width="9.85546875" style="1500" customWidth="1"/>
    <col min="8697" max="8697" width="11.42578125" style="1500" customWidth="1"/>
    <col min="8698" max="8698" width="61.42578125" style="1500" customWidth="1"/>
    <col min="8699" max="8699" width="8.85546875" style="1500" customWidth="1"/>
    <col min="8700" max="8700" width="9.7109375" style="1500" customWidth="1"/>
    <col min="8701" max="8701" width="11.28515625" style="1500" customWidth="1"/>
    <col min="8702" max="8702" width="7.85546875" style="1500"/>
    <col min="8703" max="8703" width="5.85546875" style="1500" customWidth="1"/>
    <col min="8704" max="8704" width="6.5703125" style="1500" customWidth="1"/>
    <col min="8705" max="8705" width="61.42578125" style="1500" customWidth="1"/>
    <col min="8706" max="8707" width="11" style="1500" customWidth="1"/>
    <col min="8708" max="8708" width="11.28515625" style="1500" customWidth="1"/>
    <col min="8709" max="8709" width="7.85546875" style="1500" customWidth="1"/>
    <col min="8710" max="8949" width="11.42578125" style="1500" customWidth="1"/>
    <col min="8950" max="8950" width="5.85546875" style="1500" customWidth="1"/>
    <col min="8951" max="8951" width="6.5703125" style="1500" customWidth="1"/>
    <col min="8952" max="8952" width="9.85546875" style="1500" customWidth="1"/>
    <col min="8953" max="8953" width="11.42578125" style="1500" customWidth="1"/>
    <col min="8954" max="8954" width="61.42578125" style="1500" customWidth="1"/>
    <col min="8955" max="8955" width="8.85546875" style="1500" customWidth="1"/>
    <col min="8956" max="8956" width="9.7109375" style="1500" customWidth="1"/>
    <col min="8957" max="8957" width="11.28515625" style="1500" customWidth="1"/>
    <col min="8958" max="8958" width="7.85546875" style="1500"/>
    <col min="8959" max="8959" width="5.85546875" style="1500" customWidth="1"/>
    <col min="8960" max="8960" width="6.5703125" style="1500" customWidth="1"/>
    <col min="8961" max="8961" width="61.42578125" style="1500" customWidth="1"/>
    <col min="8962" max="8963" width="11" style="1500" customWidth="1"/>
    <col min="8964" max="8964" width="11.28515625" style="1500" customWidth="1"/>
    <col min="8965" max="8965" width="7.85546875" style="1500" customWidth="1"/>
    <col min="8966" max="9205" width="11.42578125" style="1500" customWidth="1"/>
    <col min="9206" max="9206" width="5.85546875" style="1500" customWidth="1"/>
    <col min="9207" max="9207" width="6.5703125" style="1500" customWidth="1"/>
    <col min="9208" max="9208" width="9.85546875" style="1500" customWidth="1"/>
    <col min="9209" max="9209" width="11.42578125" style="1500" customWidth="1"/>
    <col min="9210" max="9210" width="61.42578125" style="1500" customWidth="1"/>
    <col min="9211" max="9211" width="8.85546875" style="1500" customWidth="1"/>
    <col min="9212" max="9212" width="9.7109375" style="1500" customWidth="1"/>
    <col min="9213" max="9213" width="11.28515625" style="1500" customWidth="1"/>
    <col min="9214" max="9214" width="7.85546875" style="1500"/>
    <col min="9215" max="9215" width="5.85546875" style="1500" customWidth="1"/>
    <col min="9216" max="9216" width="6.5703125" style="1500" customWidth="1"/>
    <col min="9217" max="9217" width="61.42578125" style="1500" customWidth="1"/>
    <col min="9218" max="9219" width="11" style="1500" customWidth="1"/>
    <col min="9220" max="9220" width="11.28515625" style="1500" customWidth="1"/>
    <col min="9221" max="9221" width="7.85546875" style="1500" customWidth="1"/>
    <col min="9222" max="9461" width="11.42578125" style="1500" customWidth="1"/>
    <col min="9462" max="9462" width="5.85546875" style="1500" customWidth="1"/>
    <col min="9463" max="9463" width="6.5703125" style="1500" customWidth="1"/>
    <col min="9464" max="9464" width="9.85546875" style="1500" customWidth="1"/>
    <col min="9465" max="9465" width="11.42578125" style="1500" customWidth="1"/>
    <col min="9466" max="9466" width="61.42578125" style="1500" customWidth="1"/>
    <col min="9467" max="9467" width="8.85546875" style="1500" customWidth="1"/>
    <col min="9468" max="9468" width="9.7109375" style="1500" customWidth="1"/>
    <col min="9469" max="9469" width="11.28515625" style="1500" customWidth="1"/>
    <col min="9470" max="9470" width="7.85546875" style="1500"/>
    <col min="9471" max="9471" width="5.85546875" style="1500" customWidth="1"/>
    <col min="9472" max="9472" width="6.5703125" style="1500" customWidth="1"/>
    <col min="9473" max="9473" width="61.42578125" style="1500" customWidth="1"/>
    <col min="9474" max="9475" width="11" style="1500" customWidth="1"/>
    <col min="9476" max="9476" width="11.28515625" style="1500" customWidth="1"/>
    <col min="9477" max="9477" width="7.85546875" style="1500" customWidth="1"/>
    <col min="9478" max="9717" width="11.42578125" style="1500" customWidth="1"/>
    <col min="9718" max="9718" width="5.85546875" style="1500" customWidth="1"/>
    <col min="9719" max="9719" width="6.5703125" style="1500" customWidth="1"/>
    <col min="9720" max="9720" width="9.85546875" style="1500" customWidth="1"/>
    <col min="9721" max="9721" width="11.42578125" style="1500" customWidth="1"/>
    <col min="9722" max="9722" width="61.42578125" style="1500" customWidth="1"/>
    <col min="9723" max="9723" width="8.85546875" style="1500" customWidth="1"/>
    <col min="9724" max="9724" width="9.7109375" style="1500" customWidth="1"/>
    <col min="9725" max="9725" width="11.28515625" style="1500" customWidth="1"/>
    <col min="9726" max="9726" width="7.85546875" style="1500"/>
    <col min="9727" max="9727" width="5.85546875" style="1500" customWidth="1"/>
    <col min="9728" max="9728" width="6.5703125" style="1500" customWidth="1"/>
    <col min="9729" max="9729" width="61.42578125" style="1500" customWidth="1"/>
    <col min="9730" max="9731" width="11" style="1500" customWidth="1"/>
    <col min="9732" max="9732" width="11.28515625" style="1500" customWidth="1"/>
    <col min="9733" max="9733" width="7.85546875" style="1500" customWidth="1"/>
    <col min="9734" max="9973" width="11.42578125" style="1500" customWidth="1"/>
    <col min="9974" max="9974" width="5.85546875" style="1500" customWidth="1"/>
    <col min="9975" max="9975" width="6.5703125" style="1500" customWidth="1"/>
    <col min="9976" max="9976" width="9.85546875" style="1500" customWidth="1"/>
    <col min="9977" max="9977" width="11.42578125" style="1500" customWidth="1"/>
    <col min="9978" max="9978" width="61.42578125" style="1500" customWidth="1"/>
    <col min="9979" max="9979" width="8.85546875" style="1500" customWidth="1"/>
    <col min="9980" max="9980" width="9.7109375" style="1500" customWidth="1"/>
    <col min="9981" max="9981" width="11.28515625" style="1500" customWidth="1"/>
    <col min="9982" max="9982" width="7.85546875" style="1500"/>
    <col min="9983" max="9983" width="5.85546875" style="1500" customWidth="1"/>
    <col min="9984" max="9984" width="6.5703125" style="1500" customWidth="1"/>
    <col min="9985" max="9985" width="61.42578125" style="1500" customWidth="1"/>
    <col min="9986" max="9987" width="11" style="1500" customWidth="1"/>
    <col min="9988" max="9988" width="11.28515625" style="1500" customWidth="1"/>
    <col min="9989" max="9989" width="7.85546875" style="1500" customWidth="1"/>
    <col min="9990" max="10229" width="11.42578125" style="1500" customWidth="1"/>
    <col min="10230" max="10230" width="5.85546875" style="1500" customWidth="1"/>
    <col min="10231" max="10231" width="6.5703125" style="1500" customWidth="1"/>
    <col min="10232" max="10232" width="9.85546875" style="1500" customWidth="1"/>
    <col min="10233" max="10233" width="11.42578125" style="1500" customWidth="1"/>
    <col min="10234" max="10234" width="61.42578125" style="1500" customWidth="1"/>
    <col min="10235" max="10235" width="8.85546875" style="1500" customWidth="1"/>
    <col min="10236" max="10236" width="9.7109375" style="1500" customWidth="1"/>
    <col min="10237" max="10237" width="11.28515625" style="1500" customWidth="1"/>
    <col min="10238" max="10238" width="7.85546875" style="1500"/>
    <col min="10239" max="10239" width="5.85546875" style="1500" customWidth="1"/>
    <col min="10240" max="10240" width="6.5703125" style="1500" customWidth="1"/>
    <col min="10241" max="10241" width="61.42578125" style="1500" customWidth="1"/>
    <col min="10242" max="10243" width="11" style="1500" customWidth="1"/>
    <col min="10244" max="10244" width="11.28515625" style="1500" customWidth="1"/>
    <col min="10245" max="10245" width="7.85546875" style="1500" customWidth="1"/>
    <col min="10246" max="10485" width="11.42578125" style="1500" customWidth="1"/>
    <col min="10486" max="10486" width="5.85546875" style="1500" customWidth="1"/>
    <col min="10487" max="10487" width="6.5703125" style="1500" customWidth="1"/>
    <col min="10488" max="10488" width="9.85546875" style="1500" customWidth="1"/>
    <col min="10489" max="10489" width="11.42578125" style="1500" customWidth="1"/>
    <col min="10490" max="10490" width="61.42578125" style="1500" customWidth="1"/>
    <col min="10491" max="10491" width="8.85546875" style="1500" customWidth="1"/>
    <col min="10492" max="10492" width="9.7109375" style="1500" customWidth="1"/>
    <col min="10493" max="10493" width="11.28515625" style="1500" customWidth="1"/>
    <col min="10494" max="10494" width="7.85546875" style="1500"/>
    <col min="10495" max="10495" width="5.85546875" style="1500" customWidth="1"/>
    <col min="10496" max="10496" width="6.5703125" style="1500" customWidth="1"/>
    <col min="10497" max="10497" width="61.42578125" style="1500" customWidth="1"/>
    <col min="10498" max="10499" width="11" style="1500" customWidth="1"/>
    <col min="10500" max="10500" width="11.28515625" style="1500" customWidth="1"/>
    <col min="10501" max="10501" width="7.85546875" style="1500" customWidth="1"/>
    <col min="10502" max="10741" width="11.42578125" style="1500" customWidth="1"/>
    <col min="10742" max="10742" width="5.85546875" style="1500" customWidth="1"/>
    <col min="10743" max="10743" width="6.5703125" style="1500" customWidth="1"/>
    <col min="10744" max="10744" width="9.85546875" style="1500" customWidth="1"/>
    <col min="10745" max="10745" width="11.42578125" style="1500" customWidth="1"/>
    <col min="10746" max="10746" width="61.42578125" style="1500" customWidth="1"/>
    <col min="10747" max="10747" width="8.85546875" style="1500" customWidth="1"/>
    <col min="10748" max="10748" width="9.7109375" style="1500" customWidth="1"/>
    <col min="10749" max="10749" width="11.28515625" style="1500" customWidth="1"/>
    <col min="10750" max="10750" width="7.85546875" style="1500"/>
    <col min="10751" max="10751" width="5.85546875" style="1500" customWidth="1"/>
    <col min="10752" max="10752" width="6.5703125" style="1500" customWidth="1"/>
    <col min="10753" max="10753" width="61.42578125" style="1500" customWidth="1"/>
    <col min="10754" max="10755" width="11" style="1500" customWidth="1"/>
    <col min="10756" max="10756" width="11.28515625" style="1500" customWidth="1"/>
    <col min="10757" max="10757" width="7.85546875" style="1500" customWidth="1"/>
    <col min="10758" max="10997" width="11.42578125" style="1500" customWidth="1"/>
    <col min="10998" max="10998" width="5.85546875" style="1500" customWidth="1"/>
    <col min="10999" max="10999" width="6.5703125" style="1500" customWidth="1"/>
    <col min="11000" max="11000" width="9.85546875" style="1500" customWidth="1"/>
    <col min="11001" max="11001" width="11.42578125" style="1500" customWidth="1"/>
    <col min="11002" max="11002" width="61.42578125" style="1500" customWidth="1"/>
    <col min="11003" max="11003" width="8.85546875" style="1500" customWidth="1"/>
    <col min="11004" max="11004" width="9.7109375" style="1500" customWidth="1"/>
    <col min="11005" max="11005" width="11.28515625" style="1500" customWidth="1"/>
    <col min="11006" max="11006" width="7.85546875" style="1500"/>
    <col min="11007" max="11007" width="5.85546875" style="1500" customWidth="1"/>
    <col min="11008" max="11008" width="6.5703125" style="1500" customWidth="1"/>
    <col min="11009" max="11009" width="61.42578125" style="1500" customWidth="1"/>
    <col min="11010" max="11011" width="11" style="1500" customWidth="1"/>
    <col min="11012" max="11012" width="11.28515625" style="1500" customWidth="1"/>
    <col min="11013" max="11013" width="7.85546875" style="1500" customWidth="1"/>
    <col min="11014" max="11253" width="11.42578125" style="1500" customWidth="1"/>
    <col min="11254" max="11254" width="5.85546875" style="1500" customWidth="1"/>
    <col min="11255" max="11255" width="6.5703125" style="1500" customWidth="1"/>
    <col min="11256" max="11256" width="9.85546875" style="1500" customWidth="1"/>
    <col min="11257" max="11257" width="11.42578125" style="1500" customWidth="1"/>
    <col min="11258" max="11258" width="61.42578125" style="1500" customWidth="1"/>
    <col min="11259" max="11259" width="8.85546875" style="1500" customWidth="1"/>
    <col min="11260" max="11260" width="9.7109375" style="1500" customWidth="1"/>
    <col min="11261" max="11261" width="11.28515625" style="1500" customWidth="1"/>
    <col min="11262" max="11262" width="7.85546875" style="1500"/>
    <col min="11263" max="11263" width="5.85546875" style="1500" customWidth="1"/>
    <col min="11264" max="11264" width="6.5703125" style="1500" customWidth="1"/>
    <col min="11265" max="11265" width="61.42578125" style="1500" customWidth="1"/>
    <col min="11266" max="11267" width="11" style="1500" customWidth="1"/>
    <col min="11268" max="11268" width="11.28515625" style="1500" customWidth="1"/>
    <col min="11269" max="11269" width="7.85546875" style="1500" customWidth="1"/>
    <col min="11270" max="11509" width="11.42578125" style="1500" customWidth="1"/>
    <col min="11510" max="11510" width="5.85546875" style="1500" customWidth="1"/>
    <col min="11511" max="11511" width="6.5703125" style="1500" customWidth="1"/>
    <col min="11512" max="11512" width="9.85546875" style="1500" customWidth="1"/>
    <col min="11513" max="11513" width="11.42578125" style="1500" customWidth="1"/>
    <col min="11514" max="11514" width="61.42578125" style="1500" customWidth="1"/>
    <col min="11515" max="11515" width="8.85546875" style="1500" customWidth="1"/>
    <col min="11516" max="11516" width="9.7109375" style="1500" customWidth="1"/>
    <col min="11517" max="11517" width="11.28515625" style="1500" customWidth="1"/>
    <col min="11518" max="11518" width="7.85546875" style="1500"/>
    <col min="11519" max="11519" width="5.85546875" style="1500" customWidth="1"/>
    <col min="11520" max="11520" width="6.5703125" style="1500" customWidth="1"/>
    <col min="11521" max="11521" width="61.42578125" style="1500" customWidth="1"/>
    <col min="11522" max="11523" width="11" style="1500" customWidth="1"/>
    <col min="11524" max="11524" width="11.28515625" style="1500" customWidth="1"/>
    <col min="11525" max="11525" width="7.85546875" style="1500" customWidth="1"/>
    <col min="11526" max="11765" width="11.42578125" style="1500" customWidth="1"/>
    <col min="11766" max="11766" width="5.85546875" style="1500" customWidth="1"/>
    <col min="11767" max="11767" width="6.5703125" style="1500" customWidth="1"/>
    <col min="11768" max="11768" width="9.85546875" style="1500" customWidth="1"/>
    <col min="11769" max="11769" width="11.42578125" style="1500" customWidth="1"/>
    <col min="11770" max="11770" width="61.42578125" style="1500" customWidth="1"/>
    <col min="11771" max="11771" width="8.85546875" style="1500" customWidth="1"/>
    <col min="11772" max="11772" width="9.7109375" style="1500" customWidth="1"/>
    <col min="11773" max="11773" width="11.28515625" style="1500" customWidth="1"/>
    <col min="11774" max="11774" width="7.85546875" style="1500"/>
    <col min="11775" max="11775" width="5.85546875" style="1500" customWidth="1"/>
    <col min="11776" max="11776" width="6.5703125" style="1500" customWidth="1"/>
    <col min="11777" max="11777" width="61.42578125" style="1500" customWidth="1"/>
    <col min="11778" max="11779" width="11" style="1500" customWidth="1"/>
    <col min="11780" max="11780" width="11.28515625" style="1500" customWidth="1"/>
    <col min="11781" max="11781" width="7.85546875" style="1500" customWidth="1"/>
    <col min="11782" max="12021" width="11.42578125" style="1500" customWidth="1"/>
    <col min="12022" max="12022" width="5.85546875" style="1500" customWidth="1"/>
    <col min="12023" max="12023" width="6.5703125" style="1500" customWidth="1"/>
    <col min="12024" max="12024" width="9.85546875" style="1500" customWidth="1"/>
    <col min="12025" max="12025" width="11.42578125" style="1500" customWidth="1"/>
    <col min="12026" max="12026" width="61.42578125" style="1500" customWidth="1"/>
    <col min="12027" max="12027" width="8.85546875" style="1500" customWidth="1"/>
    <col min="12028" max="12028" width="9.7109375" style="1500" customWidth="1"/>
    <col min="12029" max="12029" width="11.28515625" style="1500" customWidth="1"/>
    <col min="12030" max="12030" width="7.85546875" style="1500"/>
    <col min="12031" max="12031" width="5.85546875" style="1500" customWidth="1"/>
    <col min="12032" max="12032" width="6.5703125" style="1500" customWidth="1"/>
    <col min="12033" max="12033" width="61.42578125" style="1500" customWidth="1"/>
    <col min="12034" max="12035" width="11" style="1500" customWidth="1"/>
    <col min="12036" max="12036" width="11.28515625" style="1500" customWidth="1"/>
    <col min="12037" max="12037" width="7.85546875" style="1500" customWidth="1"/>
    <col min="12038" max="12277" width="11.42578125" style="1500" customWidth="1"/>
    <col min="12278" max="12278" width="5.85546875" style="1500" customWidth="1"/>
    <col min="12279" max="12279" width="6.5703125" style="1500" customWidth="1"/>
    <col min="12280" max="12280" width="9.85546875" style="1500" customWidth="1"/>
    <col min="12281" max="12281" width="11.42578125" style="1500" customWidth="1"/>
    <col min="12282" max="12282" width="61.42578125" style="1500" customWidth="1"/>
    <col min="12283" max="12283" width="8.85546875" style="1500" customWidth="1"/>
    <col min="12284" max="12284" width="9.7109375" style="1500" customWidth="1"/>
    <col min="12285" max="12285" width="11.28515625" style="1500" customWidth="1"/>
    <col min="12286" max="12286" width="7.85546875" style="1500"/>
    <col min="12287" max="12287" width="5.85546875" style="1500" customWidth="1"/>
    <col min="12288" max="12288" width="6.5703125" style="1500" customWidth="1"/>
    <col min="12289" max="12289" width="61.42578125" style="1500" customWidth="1"/>
    <col min="12290" max="12291" width="11" style="1500" customWidth="1"/>
    <col min="12292" max="12292" width="11.28515625" style="1500" customWidth="1"/>
    <col min="12293" max="12293" width="7.85546875" style="1500" customWidth="1"/>
    <col min="12294" max="12533" width="11.42578125" style="1500" customWidth="1"/>
    <col min="12534" max="12534" width="5.85546875" style="1500" customWidth="1"/>
    <col min="12535" max="12535" width="6.5703125" style="1500" customWidth="1"/>
    <col min="12536" max="12536" width="9.85546875" style="1500" customWidth="1"/>
    <col min="12537" max="12537" width="11.42578125" style="1500" customWidth="1"/>
    <col min="12538" max="12538" width="61.42578125" style="1500" customWidth="1"/>
    <col min="12539" max="12539" width="8.85546875" style="1500" customWidth="1"/>
    <col min="12540" max="12540" width="9.7109375" style="1500" customWidth="1"/>
    <col min="12541" max="12541" width="11.28515625" style="1500" customWidth="1"/>
    <col min="12542" max="12542" width="7.85546875" style="1500"/>
    <col min="12543" max="12543" width="5.85546875" style="1500" customWidth="1"/>
    <col min="12544" max="12544" width="6.5703125" style="1500" customWidth="1"/>
    <col min="12545" max="12545" width="61.42578125" style="1500" customWidth="1"/>
    <col min="12546" max="12547" width="11" style="1500" customWidth="1"/>
    <col min="12548" max="12548" width="11.28515625" style="1500" customWidth="1"/>
    <col min="12549" max="12549" width="7.85546875" style="1500" customWidth="1"/>
    <col min="12550" max="12789" width="11.42578125" style="1500" customWidth="1"/>
    <col min="12790" max="12790" width="5.85546875" style="1500" customWidth="1"/>
    <col min="12791" max="12791" width="6.5703125" style="1500" customWidth="1"/>
    <col min="12792" max="12792" width="9.85546875" style="1500" customWidth="1"/>
    <col min="12793" max="12793" width="11.42578125" style="1500" customWidth="1"/>
    <col min="12794" max="12794" width="61.42578125" style="1500" customWidth="1"/>
    <col min="12795" max="12795" width="8.85546875" style="1500" customWidth="1"/>
    <col min="12796" max="12796" width="9.7109375" style="1500" customWidth="1"/>
    <col min="12797" max="12797" width="11.28515625" style="1500" customWidth="1"/>
    <col min="12798" max="12798" width="7.85546875" style="1500"/>
    <col min="12799" max="12799" width="5.85546875" style="1500" customWidth="1"/>
    <col min="12800" max="12800" width="6.5703125" style="1500" customWidth="1"/>
    <col min="12801" max="12801" width="61.42578125" style="1500" customWidth="1"/>
    <col min="12802" max="12803" width="11" style="1500" customWidth="1"/>
    <col min="12804" max="12804" width="11.28515625" style="1500" customWidth="1"/>
    <col min="12805" max="12805" width="7.85546875" style="1500" customWidth="1"/>
    <col min="12806" max="13045" width="11.42578125" style="1500" customWidth="1"/>
    <col min="13046" max="13046" width="5.85546875" style="1500" customWidth="1"/>
    <col min="13047" max="13047" width="6.5703125" style="1500" customWidth="1"/>
    <col min="13048" max="13048" width="9.85546875" style="1500" customWidth="1"/>
    <col min="13049" max="13049" width="11.42578125" style="1500" customWidth="1"/>
    <col min="13050" max="13050" width="61.42578125" style="1500" customWidth="1"/>
    <col min="13051" max="13051" width="8.85546875" style="1500" customWidth="1"/>
    <col min="13052" max="13052" width="9.7109375" style="1500" customWidth="1"/>
    <col min="13053" max="13053" width="11.28515625" style="1500" customWidth="1"/>
    <col min="13054" max="13054" width="7.85546875" style="1500"/>
    <col min="13055" max="13055" width="5.85546875" style="1500" customWidth="1"/>
    <col min="13056" max="13056" width="6.5703125" style="1500" customWidth="1"/>
    <col min="13057" max="13057" width="61.42578125" style="1500" customWidth="1"/>
    <col min="13058" max="13059" width="11" style="1500" customWidth="1"/>
    <col min="13060" max="13060" width="11.28515625" style="1500" customWidth="1"/>
    <col min="13061" max="13061" width="7.85546875" style="1500" customWidth="1"/>
    <col min="13062" max="13301" width="11.42578125" style="1500" customWidth="1"/>
    <col min="13302" max="13302" width="5.85546875" style="1500" customWidth="1"/>
    <col min="13303" max="13303" width="6.5703125" style="1500" customWidth="1"/>
    <col min="13304" max="13304" width="9.85546875" style="1500" customWidth="1"/>
    <col min="13305" max="13305" width="11.42578125" style="1500" customWidth="1"/>
    <col min="13306" max="13306" width="61.42578125" style="1500" customWidth="1"/>
    <col min="13307" max="13307" width="8.85546875" style="1500" customWidth="1"/>
    <col min="13308" max="13308" width="9.7109375" style="1500" customWidth="1"/>
    <col min="13309" max="13309" width="11.28515625" style="1500" customWidth="1"/>
    <col min="13310" max="13310" width="7.85546875" style="1500"/>
    <col min="13311" max="13311" width="5.85546875" style="1500" customWidth="1"/>
    <col min="13312" max="13312" width="6.5703125" style="1500" customWidth="1"/>
    <col min="13313" max="13313" width="61.42578125" style="1500" customWidth="1"/>
    <col min="13314" max="13315" width="11" style="1500" customWidth="1"/>
    <col min="13316" max="13316" width="11.28515625" style="1500" customWidth="1"/>
    <col min="13317" max="13317" width="7.85546875" style="1500" customWidth="1"/>
    <col min="13318" max="13557" width="11.42578125" style="1500" customWidth="1"/>
    <col min="13558" max="13558" width="5.85546875" style="1500" customWidth="1"/>
    <col min="13559" max="13559" width="6.5703125" style="1500" customWidth="1"/>
    <col min="13560" max="13560" width="9.85546875" style="1500" customWidth="1"/>
    <col min="13561" max="13561" width="11.42578125" style="1500" customWidth="1"/>
    <col min="13562" max="13562" width="61.42578125" style="1500" customWidth="1"/>
    <col min="13563" max="13563" width="8.85546875" style="1500" customWidth="1"/>
    <col min="13564" max="13564" width="9.7109375" style="1500" customWidth="1"/>
    <col min="13565" max="13565" width="11.28515625" style="1500" customWidth="1"/>
    <col min="13566" max="13566" width="7.85546875" style="1500"/>
    <col min="13567" max="13567" width="5.85546875" style="1500" customWidth="1"/>
    <col min="13568" max="13568" width="6.5703125" style="1500" customWidth="1"/>
    <col min="13569" max="13569" width="61.42578125" style="1500" customWidth="1"/>
    <col min="13570" max="13571" width="11" style="1500" customWidth="1"/>
    <col min="13572" max="13572" width="11.28515625" style="1500" customWidth="1"/>
    <col min="13573" max="13573" width="7.85546875" style="1500" customWidth="1"/>
    <col min="13574" max="13813" width="11.42578125" style="1500" customWidth="1"/>
    <col min="13814" max="13814" width="5.85546875" style="1500" customWidth="1"/>
    <col min="13815" max="13815" width="6.5703125" style="1500" customWidth="1"/>
    <col min="13816" max="13816" width="9.85546875" style="1500" customWidth="1"/>
    <col min="13817" max="13817" width="11.42578125" style="1500" customWidth="1"/>
    <col min="13818" max="13818" width="61.42578125" style="1500" customWidth="1"/>
    <col min="13819" max="13819" width="8.85546875" style="1500" customWidth="1"/>
    <col min="13820" max="13820" width="9.7109375" style="1500" customWidth="1"/>
    <col min="13821" max="13821" width="11.28515625" style="1500" customWidth="1"/>
    <col min="13822" max="13822" width="7.85546875" style="1500"/>
    <col min="13823" max="13823" width="5.85546875" style="1500" customWidth="1"/>
    <col min="13824" max="13824" width="6.5703125" style="1500" customWidth="1"/>
    <col min="13825" max="13825" width="61.42578125" style="1500" customWidth="1"/>
    <col min="13826" max="13827" width="11" style="1500" customWidth="1"/>
    <col min="13828" max="13828" width="11.28515625" style="1500" customWidth="1"/>
    <col min="13829" max="13829" width="7.85546875" style="1500" customWidth="1"/>
    <col min="13830" max="14069" width="11.42578125" style="1500" customWidth="1"/>
    <col min="14070" max="14070" width="5.85546875" style="1500" customWidth="1"/>
    <col min="14071" max="14071" width="6.5703125" style="1500" customWidth="1"/>
    <col min="14072" max="14072" width="9.85546875" style="1500" customWidth="1"/>
    <col min="14073" max="14073" width="11.42578125" style="1500" customWidth="1"/>
    <col min="14074" max="14074" width="61.42578125" style="1500" customWidth="1"/>
    <col min="14075" max="14075" width="8.85546875" style="1500" customWidth="1"/>
    <col min="14076" max="14076" width="9.7109375" style="1500" customWidth="1"/>
    <col min="14077" max="14077" width="11.28515625" style="1500" customWidth="1"/>
    <col min="14078" max="14078" width="7.85546875" style="1500"/>
    <col min="14079" max="14079" width="5.85546875" style="1500" customWidth="1"/>
    <col min="14080" max="14080" width="6.5703125" style="1500" customWidth="1"/>
    <col min="14081" max="14081" width="61.42578125" style="1500" customWidth="1"/>
    <col min="14082" max="14083" width="11" style="1500" customWidth="1"/>
    <col min="14084" max="14084" width="11.28515625" style="1500" customWidth="1"/>
    <col min="14085" max="14085" width="7.85546875" style="1500" customWidth="1"/>
    <col min="14086" max="14325" width="11.42578125" style="1500" customWidth="1"/>
    <col min="14326" max="14326" width="5.85546875" style="1500" customWidth="1"/>
    <col min="14327" max="14327" width="6.5703125" style="1500" customWidth="1"/>
    <col min="14328" max="14328" width="9.85546875" style="1500" customWidth="1"/>
    <col min="14329" max="14329" width="11.42578125" style="1500" customWidth="1"/>
    <col min="14330" max="14330" width="61.42578125" style="1500" customWidth="1"/>
    <col min="14331" max="14331" width="8.85546875" style="1500" customWidth="1"/>
    <col min="14332" max="14332" width="9.7109375" style="1500" customWidth="1"/>
    <col min="14333" max="14333" width="11.28515625" style="1500" customWidth="1"/>
    <col min="14334" max="14334" width="7.85546875" style="1500"/>
    <col min="14335" max="14335" width="5.85546875" style="1500" customWidth="1"/>
    <col min="14336" max="14336" width="6.5703125" style="1500" customWidth="1"/>
    <col min="14337" max="14337" width="61.42578125" style="1500" customWidth="1"/>
    <col min="14338" max="14339" width="11" style="1500" customWidth="1"/>
    <col min="14340" max="14340" width="11.28515625" style="1500" customWidth="1"/>
    <col min="14341" max="14341" width="7.85546875" style="1500" customWidth="1"/>
    <col min="14342" max="14581" width="11.42578125" style="1500" customWidth="1"/>
    <col min="14582" max="14582" width="5.85546875" style="1500" customWidth="1"/>
    <col min="14583" max="14583" width="6.5703125" style="1500" customWidth="1"/>
    <col min="14584" max="14584" width="9.85546875" style="1500" customWidth="1"/>
    <col min="14585" max="14585" width="11.42578125" style="1500" customWidth="1"/>
    <col min="14586" max="14586" width="61.42578125" style="1500" customWidth="1"/>
    <col min="14587" max="14587" width="8.85546875" style="1500" customWidth="1"/>
    <col min="14588" max="14588" width="9.7109375" style="1500" customWidth="1"/>
    <col min="14589" max="14589" width="11.28515625" style="1500" customWidth="1"/>
    <col min="14590" max="14590" width="7.85546875" style="1500"/>
    <col min="14591" max="14591" width="5.85546875" style="1500" customWidth="1"/>
    <col min="14592" max="14592" width="6.5703125" style="1500" customWidth="1"/>
    <col min="14593" max="14593" width="61.42578125" style="1500" customWidth="1"/>
    <col min="14594" max="14595" width="11" style="1500" customWidth="1"/>
    <col min="14596" max="14596" width="11.28515625" style="1500" customWidth="1"/>
    <col min="14597" max="14597" width="7.85546875" style="1500" customWidth="1"/>
    <col min="14598" max="14837" width="11.42578125" style="1500" customWidth="1"/>
    <col min="14838" max="14838" width="5.85546875" style="1500" customWidth="1"/>
    <col min="14839" max="14839" width="6.5703125" style="1500" customWidth="1"/>
    <col min="14840" max="14840" width="9.85546875" style="1500" customWidth="1"/>
    <col min="14841" max="14841" width="11.42578125" style="1500" customWidth="1"/>
    <col min="14842" max="14842" width="61.42578125" style="1500" customWidth="1"/>
    <col min="14843" max="14843" width="8.85546875" style="1500" customWidth="1"/>
    <col min="14844" max="14844" width="9.7109375" style="1500" customWidth="1"/>
    <col min="14845" max="14845" width="11.28515625" style="1500" customWidth="1"/>
    <col min="14846" max="14846" width="7.85546875" style="1500"/>
    <col min="14847" max="14847" width="5.85546875" style="1500" customWidth="1"/>
    <col min="14848" max="14848" width="6.5703125" style="1500" customWidth="1"/>
    <col min="14849" max="14849" width="61.42578125" style="1500" customWidth="1"/>
    <col min="14850" max="14851" width="11" style="1500" customWidth="1"/>
    <col min="14852" max="14852" width="11.28515625" style="1500" customWidth="1"/>
    <col min="14853" max="14853" width="7.85546875" style="1500" customWidth="1"/>
    <col min="14854" max="15093" width="11.42578125" style="1500" customWidth="1"/>
    <col min="15094" max="15094" width="5.85546875" style="1500" customWidth="1"/>
    <col min="15095" max="15095" width="6.5703125" style="1500" customWidth="1"/>
    <col min="15096" max="15096" width="9.85546875" style="1500" customWidth="1"/>
    <col min="15097" max="15097" width="11.42578125" style="1500" customWidth="1"/>
    <col min="15098" max="15098" width="61.42578125" style="1500" customWidth="1"/>
    <col min="15099" max="15099" width="8.85546875" style="1500" customWidth="1"/>
    <col min="15100" max="15100" width="9.7109375" style="1500" customWidth="1"/>
    <col min="15101" max="15101" width="11.28515625" style="1500" customWidth="1"/>
    <col min="15102" max="15102" width="7.85546875" style="1500"/>
    <col min="15103" max="15103" width="5.85546875" style="1500" customWidth="1"/>
    <col min="15104" max="15104" width="6.5703125" style="1500" customWidth="1"/>
    <col min="15105" max="15105" width="61.42578125" style="1500" customWidth="1"/>
    <col min="15106" max="15107" width="11" style="1500" customWidth="1"/>
    <col min="15108" max="15108" width="11.28515625" style="1500" customWidth="1"/>
    <col min="15109" max="15109" width="7.85546875" style="1500" customWidth="1"/>
    <col min="15110" max="15349" width="11.42578125" style="1500" customWidth="1"/>
    <col min="15350" max="15350" width="5.85546875" style="1500" customWidth="1"/>
    <col min="15351" max="15351" width="6.5703125" style="1500" customWidth="1"/>
    <col min="15352" max="15352" width="9.85546875" style="1500" customWidth="1"/>
    <col min="15353" max="15353" width="11.42578125" style="1500" customWidth="1"/>
    <col min="15354" max="15354" width="61.42578125" style="1500" customWidth="1"/>
    <col min="15355" max="15355" width="8.85546875" style="1500" customWidth="1"/>
    <col min="15356" max="15356" width="9.7109375" style="1500" customWidth="1"/>
    <col min="15357" max="15357" width="11.28515625" style="1500" customWidth="1"/>
    <col min="15358" max="15358" width="7.85546875" style="1500"/>
    <col min="15359" max="15359" width="5.85546875" style="1500" customWidth="1"/>
    <col min="15360" max="15360" width="6.5703125" style="1500" customWidth="1"/>
    <col min="15361" max="15361" width="61.42578125" style="1500" customWidth="1"/>
    <col min="15362" max="15363" width="11" style="1500" customWidth="1"/>
    <col min="15364" max="15364" width="11.28515625" style="1500" customWidth="1"/>
    <col min="15365" max="15365" width="7.85546875" style="1500" customWidth="1"/>
    <col min="15366" max="15605" width="11.42578125" style="1500" customWidth="1"/>
    <col min="15606" max="15606" width="5.85546875" style="1500" customWidth="1"/>
    <col min="15607" max="15607" width="6.5703125" style="1500" customWidth="1"/>
    <col min="15608" max="15608" width="9.85546875" style="1500" customWidth="1"/>
    <col min="15609" max="15609" width="11.42578125" style="1500" customWidth="1"/>
    <col min="15610" max="15610" width="61.42578125" style="1500" customWidth="1"/>
    <col min="15611" max="15611" width="8.85546875" style="1500" customWidth="1"/>
    <col min="15612" max="15612" width="9.7109375" style="1500" customWidth="1"/>
    <col min="15613" max="15613" width="11.28515625" style="1500" customWidth="1"/>
    <col min="15614" max="15614" width="7.85546875" style="1500"/>
    <col min="15615" max="15615" width="5.85546875" style="1500" customWidth="1"/>
    <col min="15616" max="15616" width="6.5703125" style="1500" customWidth="1"/>
    <col min="15617" max="15617" width="61.42578125" style="1500" customWidth="1"/>
    <col min="15618" max="15619" width="11" style="1500" customWidth="1"/>
    <col min="15620" max="15620" width="11.28515625" style="1500" customWidth="1"/>
    <col min="15621" max="15621" width="7.85546875" style="1500" customWidth="1"/>
    <col min="15622" max="15861" width="11.42578125" style="1500" customWidth="1"/>
    <col min="15862" max="15862" width="5.85546875" style="1500" customWidth="1"/>
    <col min="15863" max="15863" width="6.5703125" style="1500" customWidth="1"/>
    <col min="15864" max="15864" width="9.85546875" style="1500" customWidth="1"/>
    <col min="15865" max="15865" width="11.42578125" style="1500" customWidth="1"/>
    <col min="15866" max="15866" width="61.42578125" style="1500" customWidth="1"/>
    <col min="15867" max="15867" width="8.85546875" style="1500" customWidth="1"/>
    <col min="15868" max="15868" width="9.7109375" style="1500" customWidth="1"/>
    <col min="15869" max="15869" width="11.28515625" style="1500" customWidth="1"/>
    <col min="15870" max="15870" width="7.85546875" style="1500"/>
    <col min="15871" max="15871" width="5.85546875" style="1500" customWidth="1"/>
    <col min="15872" max="15872" width="6.5703125" style="1500" customWidth="1"/>
    <col min="15873" max="15873" width="61.42578125" style="1500" customWidth="1"/>
    <col min="15874" max="15875" width="11" style="1500" customWidth="1"/>
    <col min="15876" max="15876" width="11.28515625" style="1500" customWidth="1"/>
    <col min="15877" max="15877" width="7.85546875" style="1500" customWidth="1"/>
    <col min="15878" max="16117" width="11.42578125" style="1500" customWidth="1"/>
    <col min="16118" max="16118" width="5.85546875" style="1500" customWidth="1"/>
    <col min="16119" max="16119" width="6.5703125" style="1500" customWidth="1"/>
    <col min="16120" max="16120" width="9.85546875" style="1500" customWidth="1"/>
    <col min="16121" max="16121" width="11.42578125" style="1500" customWidth="1"/>
    <col min="16122" max="16122" width="61.42578125" style="1500" customWidth="1"/>
    <col min="16123" max="16123" width="8.85546875" style="1500" customWidth="1"/>
    <col min="16124" max="16124" width="9.7109375" style="1500" customWidth="1"/>
    <col min="16125" max="16125" width="11.28515625" style="1500" customWidth="1"/>
    <col min="16126" max="16126" width="7.85546875" style="1500"/>
    <col min="16127" max="16127" width="5.85546875" style="1500" customWidth="1"/>
    <col min="16128" max="16128" width="6.5703125" style="1500" customWidth="1"/>
    <col min="16129" max="16129" width="61.42578125" style="1500" customWidth="1"/>
    <col min="16130" max="16131" width="11" style="1500" customWidth="1"/>
    <col min="16132" max="16132" width="11.28515625" style="1500" customWidth="1"/>
    <col min="16133" max="16133" width="7.85546875" style="1500" customWidth="1"/>
    <col min="16134" max="16373" width="11.42578125" style="1500" customWidth="1"/>
    <col min="16374" max="16374" width="5.85546875" style="1500" customWidth="1"/>
    <col min="16375" max="16375" width="6.5703125" style="1500" customWidth="1"/>
    <col min="16376" max="16376" width="9.85546875" style="1500" customWidth="1"/>
    <col min="16377" max="16377" width="11.42578125" style="1500" customWidth="1"/>
    <col min="16378" max="16378" width="61.42578125" style="1500" customWidth="1"/>
    <col min="16379" max="16379" width="8.85546875" style="1500" customWidth="1"/>
    <col min="16380" max="16380" width="9.7109375" style="1500" customWidth="1"/>
    <col min="16381" max="16381" width="11.28515625" style="1500" customWidth="1"/>
    <col min="16382" max="16384" width="7.85546875" style="1500"/>
  </cols>
  <sheetData>
    <row r="1" spans="1:7" ht="6" customHeight="1"/>
    <row r="2" spans="1:7" ht="14.25">
      <c r="A2" s="1646" t="s">
        <v>2020</v>
      </c>
      <c r="B2" s="1488"/>
      <c r="C2" s="1488"/>
      <c r="D2" s="1488"/>
      <c r="E2" s="1488"/>
    </row>
    <row r="3" spans="1:7" ht="15" customHeight="1">
      <c r="A3" s="1954" t="s">
        <v>1990</v>
      </c>
      <c r="B3" s="1954"/>
      <c r="C3" s="1954"/>
      <c r="D3" s="1954"/>
      <c r="E3" s="1488"/>
      <c r="G3" s="1501"/>
    </row>
    <row r="4" spans="1:7" ht="15">
      <c r="A4" s="1958" t="s">
        <v>2381</v>
      </c>
      <c r="B4" s="1958"/>
      <c r="C4" s="1958"/>
      <c r="D4" s="1958"/>
      <c r="E4" s="339"/>
      <c r="F4" s="339"/>
      <c r="G4" s="339"/>
    </row>
    <row r="5" spans="1:7" ht="12.75" customHeight="1">
      <c r="A5" s="1955" t="s">
        <v>1991</v>
      </c>
      <c r="B5" s="1955"/>
      <c r="C5" s="1955"/>
      <c r="D5" s="1955"/>
      <c r="E5" s="1488"/>
    </row>
    <row r="6" spans="1:7">
      <c r="A6" s="1502"/>
      <c r="B6" s="1502"/>
      <c r="C6" s="1502"/>
      <c r="D6" s="1502"/>
      <c r="E6" s="1465"/>
    </row>
    <row r="7" spans="1:7" ht="15">
      <c r="A7" s="1583" t="s">
        <v>1992</v>
      </c>
      <c r="B7" s="1598" t="s">
        <v>1857</v>
      </c>
      <c r="C7" s="1598" t="s">
        <v>0</v>
      </c>
      <c r="D7" s="1574" t="s">
        <v>1993</v>
      </c>
      <c r="E7" s="1465"/>
      <c r="F7" s="1113" t="s">
        <v>675</v>
      </c>
    </row>
    <row r="8" spans="1:7" ht="15">
      <c r="A8" s="1599" t="s">
        <v>1994</v>
      </c>
      <c r="B8" s="1600">
        <f>+B9+B26+B29</f>
        <v>166</v>
      </c>
      <c r="C8" s="1601">
        <v>1</v>
      </c>
      <c r="D8" s="1602">
        <f>+B8/$B$35*100000</f>
        <v>49.156055670713648</v>
      </c>
      <c r="E8" s="1503"/>
    </row>
    <row r="9" spans="1:7" ht="15">
      <c r="A9" s="1603" t="s">
        <v>1995</v>
      </c>
      <c r="B9" s="1604">
        <f>+SUM(B10:B25)</f>
        <v>121</v>
      </c>
      <c r="C9" s="1605">
        <f>+B9/$B$8</f>
        <v>0.72891566265060237</v>
      </c>
      <c r="D9" s="1606">
        <f>+B9/$B$35*100000</f>
        <v>35.830618892508141</v>
      </c>
      <c r="E9" s="1465"/>
    </row>
    <row r="10" spans="1:7" ht="15" customHeight="1">
      <c r="A10" s="1607" t="s">
        <v>1996</v>
      </c>
      <c r="B10" s="1608">
        <v>27</v>
      </c>
      <c r="C10" s="1609">
        <f>+B10/$B$8</f>
        <v>0.16265060240963855</v>
      </c>
      <c r="D10" s="1610">
        <f>+B10/$B$35*100000</f>
        <v>7.9952620669233045</v>
      </c>
      <c r="E10" s="1465"/>
    </row>
    <row r="11" spans="1:7" ht="14.25">
      <c r="A11" s="1611" t="s">
        <v>1997</v>
      </c>
      <c r="B11" s="1612">
        <v>18</v>
      </c>
      <c r="C11" s="1613">
        <f t="shared" ref="C11:C25" si="0">+B11/$B$8</f>
        <v>0.10843373493975904</v>
      </c>
      <c r="D11" s="1614">
        <f t="shared" ref="D11:D33" si="1">+B11/$B$35*100000</f>
        <v>5.3301747112822033</v>
      </c>
      <c r="E11" s="1465"/>
    </row>
    <row r="12" spans="1:7" ht="14.25">
      <c r="A12" s="1607" t="s">
        <v>1998</v>
      </c>
      <c r="B12" s="1608">
        <v>12</v>
      </c>
      <c r="C12" s="1609">
        <f t="shared" si="0"/>
        <v>7.2289156626506021E-2</v>
      </c>
      <c r="D12" s="1610">
        <f t="shared" si="1"/>
        <v>3.5534498075214689</v>
      </c>
      <c r="E12" s="1465"/>
    </row>
    <row r="13" spans="1:7" ht="14.25">
      <c r="A13" s="1611" t="s">
        <v>1999</v>
      </c>
      <c r="B13" s="1612">
        <v>10</v>
      </c>
      <c r="C13" s="1613">
        <f t="shared" si="0"/>
        <v>6.0240963855421686E-2</v>
      </c>
      <c r="D13" s="1614">
        <f t="shared" si="1"/>
        <v>2.961208172934557</v>
      </c>
      <c r="E13" s="1465"/>
    </row>
    <row r="14" spans="1:7" ht="14.25">
      <c r="A14" s="1615" t="s">
        <v>2000</v>
      </c>
      <c r="B14" s="1608">
        <v>6</v>
      </c>
      <c r="C14" s="1609">
        <f t="shared" si="0"/>
        <v>3.614457831325301E-2</v>
      </c>
      <c r="D14" s="1610">
        <f t="shared" si="1"/>
        <v>1.7767249037607344</v>
      </c>
      <c r="E14" s="1465"/>
    </row>
    <row r="15" spans="1:7" ht="14.25">
      <c r="A15" s="1616" t="s">
        <v>2001</v>
      </c>
      <c r="B15" s="1612">
        <v>6</v>
      </c>
      <c r="C15" s="1613">
        <f t="shared" si="0"/>
        <v>3.614457831325301E-2</v>
      </c>
      <c r="D15" s="1614">
        <f t="shared" si="1"/>
        <v>1.7767249037607344</v>
      </c>
      <c r="E15" s="1465"/>
    </row>
    <row r="16" spans="1:7" ht="14.25">
      <c r="A16" s="1615" t="s">
        <v>2002</v>
      </c>
      <c r="B16" s="1608">
        <v>5</v>
      </c>
      <c r="C16" s="1609">
        <f t="shared" si="0"/>
        <v>3.0120481927710843E-2</v>
      </c>
      <c r="D16" s="1610">
        <f t="shared" si="1"/>
        <v>1.4806040864672785</v>
      </c>
      <c r="E16" s="1465"/>
    </row>
    <row r="17" spans="1:5" ht="14.25">
      <c r="A17" s="1616" t="s">
        <v>2003</v>
      </c>
      <c r="B17" s="1612">
        <v>5</v>
      </c>
      <c r="C17" s="1613">
        <f t="shared" si="0"/>
        <v>3.0120481927710843E-2</v>
      </c>
      <c r="D17" s="1614">
        <f t="shared" si="1"/>
        <v>1.4806040864672785</v>
      </c>
      <c r="E17" s="1465"/>
    </row>
    <row r="18" spans="1:5" ht="14.25">
      <c r="A18" s="1617" t="s">
        <v>2004</v>
      </c>
      <c r="B18" s="1608">
        <v>5</v>
      </c>
      <c r="C18" s="1609">
        <f t="shared" si="0"/>
        <v>3.0120481927710843E-2</v>
      </c>
      <c r="D18" s="1610">
        <f t="shared" si="1"/>
        <v>1.4806040864672785</v>
      </c>
      <c r="E18" s="1465"/>
    </row>
    <row r="19" spans="1:5" ht="14.25">
      <c r="A19" s="1618" t="s">
        <v>2005</v>
      </c>
      <c r="B19" s="1612">
        <v>4</v>
      </c>
      <c r="C19" s="1613">
        <f t="shared" si="0"/>
        <v>2.4096385542168676E-2</v>
      </c>
      <c r="D19" s="1614">
        <f t="shared" si="1"/>
        <v>1.184483269173823</v>
      </c>
      <c r="E19" s="1465"/>
    </row>
    <row r="20" spans="1:5" ht="14.25">
      <c r="A20" s="1615" t="s">
        <v>2006</v>
      </c>
      <c r="B20" s="1608">
        <v>4</v>
      </c>
      <c r="C20" s="1609">
        <f t="shared" si="0"/>
        <v>2.4096385542168676E-2</v>
      </c>
      <c r="D20" s="1610">
        <f t="shared" si="1"/>
        <v>1.184483269173823</v>
      </c>
      <c r="E20" s="1465"/>
    </row>
    <row r="21" spans="1:5" ht="14.25">
      <c r="A21" s="1616" t="s">
        <v>2007</v>
      </c>
      <c r="B21" s="1612">
        <v>4</v>
      </c>
      <c r="C21" s="1613">
        <f t="shared" si="0"/>
        <v>2.4096385542168676E-2</v>
      </c>
      <c r="D21" s="1614">
        <f t="shared" si="1"/>
        <v>1.184483269173823</v>
      </c>
      <c r="E21" s="1465"/>
    </row>
    <row r="22" spans="1:5" ht="14.25">
      <c r="A22" s="1607" t="s">
        <v>2008</v>
      </c>
      <c r="B22" s="1608">
        <v>2</v>
      </c>
      <c r="C22" s="1609">
        <f t="shared" si="0"/>
        <v>1.2048192771084338E-2</v>
      </c>
      <c r="D22" s="1610">
        <f t="shared" si="1"/>
        <v>0.59224163458691148</v>
      </c>
      <c r="E22" s="1465"/>
    </row>
    <row r="23" spans="1:5" ht="14.25">
      <c r="A23" s="1616" t="s">
        <v>2009</v>
      </c>
      <c r="B23" s="1612">
        <v>2</v>
      </c>
      <c r="C23" s="1613">
        <f t="shared" si="0"/>
        <v>1.2048192771084338E-2</v>
      </c>
      <c r="D23" s="1614">
        <f t="shared" si="1"/>
        <v>0.59224163458691148</v>
      </c>
      <c r="E23" s="1465"/>
    </row>
    <row r="24" spans="1:5" ht="14.25">
      <c r="A24" s="1607" t="s">
        <v>2010</v>
      </c>
      <c r="B24" s="1608">
        <v>2</v>
      </c>
      <c r="C24" s="1609">
        <f t="shared" si="0"/>
        <v>1.2048192771084338E-2</v>
      </c>
      <c r="D24" s="1610">
        <f t="shared" si="1"/>
        <v>0.59224163458691148</v>
      </c>
      <c r="E24" s="1465"/>
    </row>
    <row r="25" spans="1:5" ht="14.25">
      <c r="A25" s="1616" t="s">
        <v>2011</v>
      </c>
      <c r="B25" s="1612">
        <v>9</v>
      </c>
      <c r="C25" s="1613">
        <f t="shared" si="0"/>
        <v>5.4216867469879519E-2</v>
      </c>
      <c r="D25" s="1614">
        <f t="shared" si="1"/>
        <v>2.6650873556411017</v>
      </c>
      <c r="E25" s="1465"/>
    </row>
    <row r="26" spans="1:5" ht="15">
      <c r="A26" s="1619" t="s">
        <v>2012</v>
      </c>
      <c r="B26" s="1620">
        <f>+SUM(B27:B28)</f>
        <v>38</v>
      </c>
      <c r="C26" s="1621">
        <f>+B26/$B$8</f>
        <v>0.2289156626506024</v>
      </c>
      <c r="D26" s="1622">
        <f t="shared" si="1"/>
        <v>11.252591057151317</v>
      </c>
      <c r="E26" s="1465"/>
    </row>
    <row r="27" spans="1:5" ht="14.25">
      <c r="A27" s="1616" t="s">
        <v>2013</v>
      </c>
      <c r="B27" s="1612">
        <v>4</v>
      </c>
      <c r="C27" s="1613">
        <f>+B27/$B$8</f>
        <v>2.4096385542168676E-2</v>
      </c>
      <c r="D27" s="1614">
        <f t="shared" si="1"/>
        <v>1.184483269173823</v>
      </c>
      <c r="E27" s="1465"/>
    </row>
    <row r="28" spans="1:5" ht="14.25">
      <c r="A28" s="1607" t="s">
        <v>2014</v>
      </c>
      <c r="B28" s="1608">
        <v>34</v>
      </c>
      <c r="C28" s="1609">
        <f>+B28/$B$8</f>
        <v>0.20481927710843373</v>
      </c>
      <c r="D28" s="1610">
        <f t="shared" si="1"/>
        <v>10.068107787977494</v>
      </c>
      <c r="E28" s="1465"/>
    </row>
    <row r="29" spans="1:5" ht="15">
      <c r="A29" s="1603" t="s">
        <v>2015</v>
      </c>
      <c r="B29" s="1623">
        <f>+SUM(B30)</f>
        <v>7</v>
      </c>
      <c r="C29" s="1624">
        <f>+B29/$B$8</f>
        <v>4.2168674698795178E-2</v>
      </c>
      <c r="D29" s="1625">
        <f t="shared" si="1"/>
        <v>2.0728457210541902</v>
      </c>
      <c r="E29" s="1465"/>
    </row>
    <row r="30" spans="1:5" ht="14.25">
      <c r="A30" s="1607" t="s">
        <v>2016</v>
      </c>
      <c r="B30" s="1608">
        <v>7</v>
      </c>
      <c r="C30" s="1609">
        <f>+B30/$B$8</f>
        <v>4.2168674698795178E-2</v>
      </c>
      <c r="D30" s="1610">
        <f t="shared" si="1"/>
        <v>2.0728457210541902</v>
      </c>
      <c r="E30" s="1465"/>
    </row>
    <row r="31" spans="1:5" ht="15">
      <c r="A31" s="1626" t="s">
        <v>2017</v>
      </c>
      <c r="B31" s="1627">
        <f>+SUM(B32)</f>
        <v>3</v>
      </c>
      <c r="C31" s="1624">
        <f>+B31/$B$33</f>
        <v>1.7751479289940829E-2</v>
      </c>
      <c r="D31" s="1606">
        <f t="shared" si="1"/>
        <v>0.88836245188036722</v>
      </c>
      <c r="E31" s="1465"/>
    </row>
    <row r="32" spans="1:5" ht="14.25">
      <c r="A32" s="1607" t="s">
        <v>2018</v>
      </c>
      <c r="B32" s="1608">
        <v>3</v>
      </c>
      <c r="C32" s="1609">
        <f>+B32/$B$33</f>
        <v>1.7751479289940829E-2</v>
      </c>
      <c r="D32" s="1610">
        <f t="shared" si="1"/>
        <v>0.88836245188036722</v>
      </c>
      <c r="E32" s="1465"/>
    </row>
    <row r="33" spans="1:5" s="1505" customFormat="1" ht="15">
      <c r="A33" s="1626" t="s">
        <v>2019</v>
      </c>
      <c r="B33" s="1627">
        <f>+B8+B31</f>
        <v>169</v>
      </c>
      <c r="C33" s="1624"/>
      <c r="D33" s="1606">
        <f t="shared" si="1"/>
        <v>50.04441812259401</v>
      </c>
      <c r="E33" s="1504"/>
    </row>
    <row r="34" spans="1:5">
      <c r="A34" s="1959" t="s">
        <v>2164</v>
      </c>
      <c r="B34" s="1959"/>
      <c r="C34" s="1959"/>
      <c r="D34" s="1959"/>
      <c r="E34" s="1465"/>
    </row>
    <row r="35" spans="1:5">
      <c r="A35" s="1506" t="s">
        <v>2021</v>
      </c>
      <c r="B35" s="1507">
        <v>337700</v>
      </c>
      <c r="C35" s="1508"/>
      <c r="D35" s="1508"/>
      <c r="E35" s="1465"/>
    </row>
    <row r="36" spans="1:5">
      <c r="A36" s="1509" t="s">
        <v>2022</v>
      </c>
      <c r="C36" s="1510"/>
    </row>
    <row r="37" spans="1:5">
      <c r="A37" s="1965" t="s">
        <v>2183</v>
      </c>
      <c r="B37" s="1965"/>
      <c r="C37" s="1965"/>
      <c r="D37" s="1965"/>
    </row>
    <row r="38" spans="1:5">
      <c r="A38" s="1965" t="s">
        <v>2184</v>
      </c>
      <c r="B38" s="1965"/>
      <c r="C38" s="1965"/>
      <c r="D38" s="1965"/>
    </row>
    <row r="39" spans="1:5">
      <c r="A39" s="1965" t="s">
        <v>2185</v>
      </c>
      <c r="B39" s="1965"/>
      <c r="C39" s="1965"/>
      <c r="D39" s="1965"/>
    </row>
    <row r="40" spans="1:5">
      <c r="A40" s="1965" t="s">
        <v>2186</v>
      </c>
      <c r="B40" s="1965"/>
      <c r="C40" s="1965"/>
      <c r="D40" s="1965"/>
    </row>
    <row r="41" spans="1:5">
      <c r="A41" s="1965" t="s">
        <v>2187</v>
      </c>
      <c r="B41" s="1965"/>
      <c r="C41" s="1965"/>
      <c r="D41" s="1965"/>
    </row>
    <row r="42" spans="1:5" s="1628" customFormat="1">
      <c r="A42" s="1972" t="s">
        <v>2182</v>
      </c>
      <c r="B42" s="1972"/>
      <c r="C42" s="1972"/>
      <c r="D42" s="1972"/>
    </row>
    <row r="43" spans="1:5" s="1628" customFormat="1">
      <c r="A43" s="1972" t="s">
        <v>2191</v>
      </c>
      <c r="B43" s="1972"/>
      <c r="C43" s="1972"/>
      <c r="D43" s="1972"/>
    </row>
    <row r="44" spans="1:5" s="1628" customFormat="1">
      <c r="A44" s="1972" t="s">
        <v>2188</v>
      </c>
      <c r="B44" s="1972"/>
      <c r="C44" s="1972"/>
      <c r="D44" s="1972"/>
    </row>
    <row r="45" spans="1:5" s="1628" customFormat="1">
      <c r="A45" s="1972" t="s">
        <v>2189</v>
      </c>
      <c r="B45" s="1972"/>
      <c r="C45" s="1972"/>
      <c r="D45" s="1972"/>
    </row>
    <row r="46" spans="1:5" s="1628" customFormat="1">
      <c r="A46" s="1972" t="s">
        <v>2190</v>
      </c>
      <c r="B46" s="1972"/>
      <c r="C46" s="1972"/>
      <c r="D46" s="1972"/>
    </row>
    <row r="47" spans="1:5" s="1628" customFormat="1">
      <c r="A47" s="1972" t="s">
        <v>2174</v>
      </c>
      <c r="B47" s="1972"/>
      <c r="C47" s="1972"/>
      <c r="D47" s="1972"/>
    </row>
    <row r="48" spans="1:5" s="1628" customFormat="1">
      <c r="A48" s="1972" t="s">
        <v>1455</v>
      </c>
      <c r="B48" s="1972"/>
      <c r="C48" s="1972"/>
      <c r="D48" s="1972"/>
    </row>
    <row r="49" spans="1:4" s="1628" customFormat="1">
      <c r="A49" s="1972" t="s">
        <v>1455</v>
      </c>
      <c r="B49" s="1972"/>
      <c r="C49" s="1972"/>
      <c r="D49" s="1972"/>
    </row>
    <row r="50" spans="1:4" s="1628" customFormat="1"/>
  </sheetData>
  <mergeCells count="17">
    <mergeCell ref="A42:D42"/>
    <mergeCell ref="A3:D3"/>
    <mergeCell ref="A5:D5"/>
    <mergeCell ref="A4:D4"/>
    <mergeCell ref="A37:D37"/>
    <mergeCell ref="A38:D38"/>
    <mergeCell ref="A39:D39"/>
    <mergeCell ref="A40:D40"/>
    <mergeCell ref="A41:D41"/>
    <mergeCell ref="A34:D34"/>
    <mergeCell ref="A49:D49"/>
    <mergeCell ref="A43:D43"/>
    <mergeCell ref="A45:D45"/>
    <mergeCell ref="A46:D46"/>
    <mergeCell ref="A47:D47"/>
    <mergeCell ref="A48:D48"/>
    <mergeCell ref="A44:D44"/>
  </mergeCells>
  <hyperlinks>
    <hyperlink ref="F7" location="ÍNDICE!A33" display="ÍNDICE"/>
  </hyperlinks>
  <printOptions horizontalCentered="1"/>
  <pageMargins left="0" right="0" top="1.1811023622047245" bottom="0" header="0.19685039370078741" footer="0.19685039370078741"/>
  <pageSetup paperSize="9" scale="70" firstPageNumber="80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L6" sqref="L6"/>
    </sheetView>
  </sheetViews>
  <sheetFormatPr baseColWidth="10" defaultRowHeight="12.75"/>
  <cols>
    <col min="1" max="1" width="11.7109375" style="1517" customWidth="1"/>
    <col min="2" max="9" width="11.42578125" style="1517"/>
    <col min="10" max="10" width="12.42578125" style="1517" customWidth="1"/>
    <col min="11" max="256" width="11.42578125" style="1517"/>
    <col min="257" max="257" width="8.7109375" style="1517" customWidth="1"/>
    <col min="258" max="265" width="11.42578125" style="1517"/>
    <col min="266" max="266" width="12.42578125" style="1517" customWidth="1"/>
    <col min="267" max="512" width="11.42578125" style="1517"/>
    <col min="513" max="513" width="8.7109375" style="1517" customWidth="1"/>
    <col min="514" max="521" width="11.42578125" style="1517"/>
    <col min="522" max="522" width="12.42578125" style="1517" customWidth="1"/>
    <col min="523" max="768" width="11.42578125" style="1517"/>
    <col min="769" max="769" width="8.7109375" style="1517" customWidth="1"/>
    <col min="770" max="777" width="11.42578125" style="1517"/>
    <col min="778" max="778" width="12.42578125" style="1517" customWidth="1"/>
    <col min="779" max="1024" width="11.42578125" style="1517"/>
    <col min="1025" max="1025" width="8.7109375" style="1517" customWidth="1"/>
    <col min="1026" max="1033" width="11.42578125" style="1517"/>
    <col min="1034" max="1034" width="12.42578125" style="1517" customWidth="1"/>
    <col min="1035" max="1280" width="11.42578125" style="1517"/>
    <col min="1281" max="1281" width="8.7109375" style="1517" customWidth="1"/>
    <col min="1282" max="1289" width="11.42578125" style="1517"/>
    <col min="1290" max="1290" width="12.42578125" style="1517" customWidth="1"/>
    <col min="1291" max="1536" width="11.42578125" style="1517"/>
    <col min="1537" max="1537" width="8.7109375" style="1517" customWidth="1"/>
    <col min="1538" max="1545" width="11.42578125" style="1517"/>
    <col min="1546" max="1546" width="12.42578125" style="1517" customWidth="1"/>
    <col min="1547" max="1792" width="11.42578125" style="1517"/>
    <col min="1793" max="1793" width="8.7109375" style="1517" customWidth="1"/>
    <col min="1794" max="1801" width="11.42578125" style="1517"/>
    <col min="1802" max="1802" width="12.42578125" style="1517" customWidth="1"/>
    <col min="1803" max="2048" width="11.42578125" style="1517"/>
    <col min="2049" max="2049" width="8.7109375" style="1517" customWidth="1"/>
    <col min="2050" max="2057" width="11.42578125" style="1517"/>
    <col min="2058" max="2058" width="12.42578125" style="1517" customWidth="1"/>
    <col min="2059" max="2304" width="11.42578125" style="1517"/>
    <col min="2305" max="2305" width="8.7109375" style="1517" customWidth="1"/>
    <col min="2306" max="2313" width="11.42578125" style="1517"/>
    <col min="2314" max="2314" width="12.42578125" style="1517" customWidth="1"/>
    <col min="2315" max="2560" width="11.42578125" style="1517"/>
    <col min="2561" max="2561" width="8.7109375" style="1517" customWidth="1"/>
    <col min="2562" max="2569" width="11.42578125" style="1517"/>
    <col min="2570" max="2570" width="12.42578125" style="1517" customWidth="1"/>
    <col min="2571" max="2816" width="11.42578125" style="1517"/>
    <col min="2817" max="2817" width="8.7109375" style="1517" customWidth="1"/>
    <col min="2818" max="2825" width="11.42578125" style="1517"/>
    <col min="2826" max="2826" width="12.42578125" style="1517" customWidth="1"/>
    <col min="2827" max="3072" width="11.42578125" style="1517"/>
    <col min="3073" max="3073" width="8.7109375" style="1517" customWidth="1"/>
    <col min="3074" max="3081" width="11.42578125" style="1517"/>
    <col min="3082" max="3082" width="12.42578125" style="1517" customWidth="1"/>
    <col min="3083" max="3328" width="11.42578125" style="1517"/>
    <col min="3329" max="3329" width="8.7109375" style="1517" customWidth="1"/>
    <col min="3330" max="3337" width="11.42578125" style="1517"/>
    <col min="3338" max="3338" width="12.42578125" style="1517" customWidth="1"/>
    <col min="3339" max="3584" width="11.42578125" style="1517"/>
    <col min="3585" max="3585" width="8.7109375" style="1517" customWidth="1"/>
    <col min="3586" max="3593" width="11.42578125" style="1517"/>
    <col min="3594" max="3594" width="12.42578125" style="1517" customWidth="1"/>
    <col min="3595" max="3840" width="11.42578125" style="1517"/>
    <col min="3841" max="3841" width="8.7109375" style="1517" customWidth="1"/>
    <col min="3842" max="3849" width="11.42578125" style="1517"/>
    <col min="3850" max="3850" width="12.42578125" style="1517" customWidth="1"/>
    <col min="3851" max="4096" width="11.42578125" style="1517"/>
    <col min="4097" max="4097" width="8.7109375" style="1517" customWidth="1"/>
    <col min="4098" max="4105" width="11.42578125" style="1517"/>
    <col min="4106" max="4106" width="12.42578125" style="1517" customWidth="1"/>
    <col min="4107" max="4352" width="11.42578125" style="1517"/>
    <col min="4353" max="4353" width="8.7109375" style="1517" customWidth="1"/>
    <col min="4354" max="4361" width="11.42578125" style="1517"/>
    <col min="4362" max="4362" width="12.42578125" style="1517" customWidth="1"/>
    <col min="4363" max="4608" width="11.42578125" style="1517"/>
    <col min="4609" max="4609" width="8.7109375" style="1517" customWidth="1"/>
    <col min="4610" max="4617" width="11.42578125" style="1517"/>
    <col min="4618" max="4618" width="12.42578125" style="1517" customWidth="1"/>
    <col min="4619" max="4864" width="11.42578125" style="1517"/>
    <col min="4865" max="4865" width="8.7109375" style="1517" customWidth="1"/>
    <col min="4866" max="4873" width="11.42578125" style="1517"/>
    <col min="4874" max="4874" width="12.42578125" style="1517" customWidth="1"/>
    <col min="4875" max="5120" width="11.42578125" style="1517"/>
    <col min="5121" max="5121" width="8.7109375" style="1517" customWidth="1"/>
    <col min="5122" max="5129" width="11.42578125" style="1517"/>
    <col min="5130" max="5130" width="12.42578125" style="1517" customWidth="1"/>
    <col min="5131" max="5376" width="11.42578125" style="1517"/>
    <col min="5377" max="5377" width="8.7109375" style="1517" customWidth="1"/>
    <col min="5378" max="5385" width="11.42578125" style="1517"/>
    <col min="5386" max="5386" width="12.42578125" style="1517" customWidth="1"/>
    <col min="5387" max="5632" width="11.42578125" style="1517"/>
    <col min="5633" max="5633" width="8.7109375" style="1517" customWidth="1"/>
    <col min="5634" max="5641" width="11.42578125" style="1517"/>
    <col min="5642" max="5642" width="12.42578125" style="1517" customWidth="1"/>
    <col min="5643" max="5888" width="11.42578125" style="1517"/>
    <col min="5889" max="5889" width="8.7109375" style="1517" customWidth="1"/>
    <col min="5890" max="5897" width="11.42578125" style="1517"/>
    <col min="5898" max="5898" width="12.42578125" style="1517" customWidth="1"/>
    <col min="5899" max="6144" width="11.42578125" style="1517"/>
    <col min="6145" max="6145" width="8.7109375" style="1517" customWidth="1"/>
    <col min="6146" max="6153" width="11.42578125" style="1517"/>
    <col min="6154" max="6154" width="12.42578125" style="1517" customWidth="1"/>
    <col min="6155" max="6400" width="11.42578125" style="1517"/>
    <col min="6401" max="6401" width="8.7109375" style="1517" customWidth="1"/>
    <col min="6402" max="6409" width="11.42578125" style="1517"/>
    <col min="6410" max="6410" width="12.42578125" style="1517" customWidth="1"/>
    <col min="6411" max="6656" width="11.42578125" style="1517"/>
    <col min="6657" max="6657" width="8.7109375" style="1517" customWidth="1"/>
    <col min="6658" max="6665" width="11.42578125" style="1517"/>
    <col min="6666" max="6666" width="12.42578125" style="1517" customWidth="1"/>
    <col min="6667" max="6912" width="11.42578125" style="1517"/>
    <col min="6913" max="6913" width="8.7109375" style="1517" customWidth="1"/>
    <col min="6914" max="6921" width="11.42578125" style="1517"/>
    <col min="6922" max="6922" width="12.42578125" style="1517" customWidth="1"/>
    <col min="6923" max="7168" width="11.42578125" style="1517"/>
    <col min="7169" max="7169" width="8.7109375" style="1517" customWidth="1"/>
    <col min="7170" max="7177" width="11.42578125" style="1517"/>
    <col min="7178" max="7178" width="12.42578125" style="1517" customWidth="1"/>
    <col min="7179" max="7424" width="11.42578125" style="1517"/>
    <col min="7425" max="7425" width="8.7109375" style="1517" customWidth="1"/>
    <col min="7426" max="7433" width="11.42578125" style="1517"/>
    <col min="7434" max="7434" width="12.42578125" style="1517" customWidth="1"/>
    <col min="7435" max="7680" width="11.42578125" style="1517"/>
    <col min="7681" max="7681" width="8.7109375" style="1517" customWidth="1"/>
    <col min="7682" max="7689" width="11.42578125" style="1517"/>
    <col min="7690" max="7690" width="12.42578125" style="1517" customWidth="1"/>
    <col min="7691" max="7936" width="11.42578125" style="1517"/>
    <col min="7937" max="7937" width="8.7109375" style="1517" customWidth="1"/>
    <col min="7938" max="7945" width="11.42578125" style="1517"/>
    <col min="7946" max="7946" width="12.42578125" style="1517" customWidth="1"/>
    <col min="7947" max="8192" width="11.42578125" style="1517"/>
    <col min="8193" max="8193" width="8.7109375" style="1517" customWidth="1"/>
    <col min="8194" max="8201" width="11.42578125" style="1517"/>
    <col min="8202" max="8202" width="12.42578125" style="1517" customWidth="1"/>
    <col min="8203" max="8448" width="11.42578125" style="1517"/>
    <col min="8449" max="8449" width="8.7109375" style="1517" customWidth="1"/>
    <col min="8450" max="8457" width="11.42578125" style="1517"/>
    <col min="8458" max="8458" width="12.42578125" style="1517" customWidth="1"/>
    <col min="8459" max="8704" width="11.42578125" style="1517"/>
    <col min="8705" max="8705" width="8.7109375" style="1517" customWidth="1"/>
    <col min="8706" max="8713" width="11.42578125" style="1517"/>
    <col min="8714" max="8714" width="12.42578125" style="1517" customWidth="1"/>
    <col min="8715" max="8960" width="11.42578125" style="1517"/>
    <col min="8961" max="8961" width="8.7109375" style="1517" customWidth="1"/>
    <col min="8962" max="8969" width="11.42578125" style="1517"/>
    <col min="8970" max="8970" width="12.42578125" style="1517" customWidth="1"/>
    <col min="8971" max="9216" width="11.42578125" style="1517"/>
    <col min="9217" max="9217" width="8.7109375" style="1517" customWidth="1"/>
    <col min="9218" max="9225" width="11.42578125" style="1517"/>
    <col min="9226" max="9226" width="12.42578125" style="1517" customWidth="1"/>
    <col min="9227" max="9472" width="11.42578125" style="1517"/>
    <col min="9473" max="9473" width="8.7109375" style="1517" customWidth="1"/>
    <col min="9474" max="9481" width="11.42578125" style="1517"/>
    <col min="9482" max="9482" width="12.42578125" style="1517" customWidth="1"/>
    <col min="9483" max="9728" width="11.42578125" style="1517"/>
    <col min="9729" max="9729" width="8.7109375" style="1517" customWidth="1"/>
    <col min="9730" max="9737" width="11.42578125" style="1517"/>
    <col min="9738" max="9738" width="12.42578125" style="1517" customWidth="1"/>
    <col min="9739" max="9984" width="11.42578125" style="1517"/>
    <col min="9985" max="9985" width="8.7109375" style="1517" customWidth="1"/>
    <col min="9986" max="9993" width="11.42578125" style="1517"/>
    <col min="9994" max="9994" width="12.42578125" style="1517" customWidth="1"/>
    <col min="9995" max="10240" width="11.42578125" style="1517"/>
    <col min="10241" max="10241" width="8.7109375" style="1517" customWidth="1"/>
    <col min="10242" max="10249" width="11.42578125" style="1517"/>
    <col min="10250" max="10250" width="12.42578125" style="1517" customWidth="1"/>
    <col min="10251" max="10496" width="11.42578125" style="1517"/>
    <col min="10497" max="10497" width="8.7109375" style="1517" customWidth="1"/>
    <col min="10498" max="10505" width="11.42578125" style="1517"/>
    <col min="10506" max="10506" width="12.42578125" style="1517" customWidth="1"/>
    <col min="10507" max="10752" width="11.42578125" style="1517"/>
    <col min="10753" max="10753" width="8.7109375" style="1517" customWidth="1"/>
    <col min="10754" max="10761" width="11.42578125" style="1517"/>
    <col min="10762" max="10762" width="12.42578125" style="1517" customWidth="1"/>
    <col min="10763" max="11008" width="11.42578125" style="1517"/>
    <col min="11009" max="11009" width="8.7109375" style="1517" customWidth="1"/>
    <col min="11010" max="11017" width="11.42578125" style="1517"/>
    <col min="11018" max="11018" width="12.42578125" style="1517" customWidth="1"/>
    <col min="11019" max="11264" width="11.42578125" style="1517"/>
    <col min="11265" max="11265" width="8.7109375" style="1517" customWidth="1"/>
    <col min="11266" max="11273" width="11.42578125" style="1517"/>
    <col min="11274" max="11274" width="12.42578125" style="1517" customWidth="1"/>
    <col min="11275" max="11520" width="11.42578125" style="1517"/>
    <col min="11521" max="11521" width="8.7109375" style="1517" customWidth="1"/>
    <col min="11522" max="11529" width="11.42578125" style="1517"/>
    <col min="11530" max="11530" width="12.42578125" style="1517" customWidth="1"/>
    <col min="11531" max="11776" width="11.42578125" style="1517"/>
    <col min="11777" max="11777" width="8.7109375" style="1517" customWidth="1"/>
    <col min="11778" max="11785" width="11.42578125" style="1517"/>
    <col min="11786" max="11786" width="12.42578125" style="1517" customWidth="1"/>
    <col min="11787" max="12032" width="11.42578125" style="1517"/>
    <col min="12033" max="12033" width="8.7109375" style="1517" customWidth="1"/>
    <col min="12034" max="12041" width="11.42578125" style="1517"/>
    <col min="12042" max="12042" width="12.42578125" style="1517" customWidth="1"/>
    <col min="12043" max="12288" width="11.42578125" style="1517"/>
    <col min="12289" max="12289" width="8.7109375" style="1517" customWidth="1"/>
    <col min="12290" max="12297" width="11.42578125" style="1517"/>
    <col min="12298" max="12298" width="12.42578125" style="1517" customWidth="1"/>
    <col min="12299" max="12544" width="11.42578125" style="1517"/>
    <col min="12545" max="12545" width="8.7109375" style="1517" customWidth="1"/>
    <col min="12546" max="12553" width="11.42578125" style="1517"/>
    <col min="12554" max="12554" width="12.42578125" style="1517" customWidth="1"/>
    <col min="12555" max="12800" width="11.42578125" style="1517"/>
    <col min="12801" max="12801" width="8.7109375" style="1517" customWidth="1"/>
    <col min="12802" max="12809" width="11.42578125" style="1517"/>
    <col min="12810" max="12810" width="12.42578125" style="1517" customWidth="1"/>
    <col min="12811" max="13056" width="11.42578125" style="1517"/>
    <col min="13057" max="13057" width="8.7109375" style="1517" customWidth="1"/>
    <col min="13058" max="13065" width="11.42578125" style="1517"/>
    <col min="13066" max="13066" width="12.42578125" style="1517" customWidth="1"/>
    <col min="13067" max="13312" width="11.42578125" style="1517"/>
    <col min="13313" max="13313" width="8.7109375" style="1517" customWidth="1"/>
    <col min="13314" max="13321" width="11.42578125" style="1517"/>
    <col min="13322" max="13322" width="12.42578125" style="1517" customWidth="1"/>
    <col min="13323" max="13568" width="11.42578125" style="1517"/>
    <col min="13569" max="13569" width="8.7109375" style="1517" customWidth="1"/>
    <col min="13570" max="13577" width="11.42578125" style="1517"/>
    <col min="13578" max="13578" width="12.42578125" style="1517" customWidth="1"/>
    <col min="13579" max="13824" width="11.42578125" style="1517"/>
    <col min="13825" max="13825" width="8.7109375" style="1517" customWidth="1"/>
    <col min="13826" max="13833" width="11.42578125" style="1517"/>
    <col min="13834" max="13834" width="12.42578125" style="1517" customWidth="1"/>
    <col min="13835" max="14080" width="11.42578125" style="1517"/>
    <col min="14081" max="14081" width="8.7109375" style="1517" customWidth="1"/>
    <col min="14082" max="14089" width="11.42578125" style="1517"/>
    <col min="14090" max="14090" width="12.42578125" style="1517" customWidth="1"/>
    <col min="14091" max="14336" width="11.42578125" style="1517"/>
    <col min="14337" max="14337" width="8.7109375" style="1517" customWidth="1"/>
    <col min="14338" max="14345" width="11.42578125" style="1517"/>
    <col min="14346" max="14346" width="12.42578125" style="1517" customWidth="1"/>
    <col min="14347" max="14592" width="11.42578125" style="1517"/>
    <col min="14593" max="14593" width="8.7109375" style="1517" customWidth="1"/>
    <col min="14594" max="14601" width="11.42578125" style="1517"/>
    <col min="14602" max="14602" width="12.42578125" style="1517" customWidth="1"/>
    <col min="14603" max="14848" width="11.42578125" style="1517"/>
    <col min="14849" max="14849" width="8.7109375" style="1517" customWidth="1"/>
    <col min="14850" max="14857" width="11.42578125" style="1517"/>
    <col min="14858" max="14858" width="12.42578125" style="1517" customWidth="1"/>
    <col min="14859" max="15104" width="11.42578125" style="1517"/>
    <col min="15105" max="15105" width="8.7109375" style="1517" customWidth="1"/>
    <col min="15106" max="15113" width="11.42578125" style="1517"/>
    <col min="15114" max="15114" width="12.42578125" style="1517" customWidth="1"/>
    <col min="15115" max="15360" width="11.42578125" style="1517"/>
    <col min="15361" max="15361" width="8.7109375" style="1517" customWidth="1"/>
    <col min="15362" max="15369" width="11.42578125" style="1517"/>
    <col min="15370" max="15370" width="12.42578125" style="1517" customWidth="1"/>
    <col min="15371" max="15616" width="11.42578125" style="1517"/>
    <col min="15617" max="15617" width="8.7109375" style="1517" customWidth="1"/>
    <col min="15618" max="15625" width="11.42578125" style="1517"/>
    <col min="15626" max="15626" width="12.42578125" style="1517" customWidth="1"/>
    <col min="15627" max="15872" width="11.42578125" style="1517"/>
    <col min="15873" max="15873" width="8.7109375" style="1517" customWidth="1"/>
    <col min="15874" max="15881" width="11.42578125" style="1517"/>
    <col min="15882" max="15882" width="12.42578125" style="1517" customWidth="1"/>
    <col min="15883" max="16128" width="11.42578125" style="1517"/>
    <col min="16129" max="16129" width="8.7109375" style="1517" customWidth="1"/>
    <col min="16130" max="16137" width="11.42578125" style="1517"/>
    <col min="16138" max="16138" width="12.42578125" style="1517" customWidth="1"/>
    <col min="16139" max="16384" width="11.42578125" style="1517"/>
  </cols>
  <sheetData>
    <row r="1" spans="1:15" ht="6" customHeight="1"/>
    <row r="2" spans="1:15" s="1511" customFormat="1" ht="13.5" customHeight="1">
      <c r="A2" s="260" t="s">
        <v>2</v>
      </c>
      <c r="B2" s="1518"/>
      <c r="C2" s="1518"/>
      <c r="D2" s="1518"/>
      <c r="E2" s="1518"/>
      <c r="F2" s="1518"/>
      <c r="G2" s="1518"/>
      <c r="J2" s="1512"/>
      <c r="K2" s="1513"/>
      <c r="L2" s="1514"/>
      <c r="N2" s="1515"/>
      <c r="O2" s="1515"/>
    </row>
    <row r="3" spans="1:15" s="1511" customFormat="1" ht="15">
      <c r="A3" s="1973" t="s">
        <v>2023</v>
      </c>
      <c r="B3" s="1973"/>
      <c r="C3" s="1973"/>
      <c r="D3" s="1973"/>
      <c r="E3" s="1973"/>
      <c r="F3" s="1973"/>
      <c r="G3" s="1973"/>
      <c r="H3" s="1973"/>
      <c r="I3" s="1973"/>
      <c r="J3" s="1973"/>
      <c r="K3" s="1513"/>
      <c r="L3" s="1515"/>
      <c r="M3" s="1515"/>
      <c r="N3" s="1515"/>
      <c r="O3" s="1515"/>
    </row>
    <row r="4" spans="1:15" s="1511" customFormat="1" ht="15" customHeight="1">
      <c r="A4" s="1980" t="s">
        <v>1765</v>
      </c>
      <c r="B4" s="1980"/>
      <c r="C4" s="1980"/>
      <c r="D4" s="1980"/>
      <c r="E4" s="1980"/>
      <c r="F4" s="1980"/>
      <c r="G4" s="1980"/>
      <c r="H4" s="1980"/>
      <c r="I4" s="1980"/>
      <c r="J4" s="1980"/>
      <c r="K4" s="1513"/>
      <c r="L4" s="1515"/>
      <c r="M4" s="1515"/>
      <c r="N4" s="1515"/>
      <c r="O4" s="1515"/>
    </row>
    <row r="5" spans="1:15" s="1511" customFormat="1" ht="15" customHeight="1">
      <c r="A5" s="1516"/>
      <c r="B5" s="1516"/>
      <c r="C5" s="1516"/>
      <c r="D5" s="1516"/>
      <c r="E5" s="1516"/>
      <c r="F5" s="1516"/>
      <c r="G5" s="1516"/>
      <c r="H5" s="1512"/>
      <c r="I5" s="1512"/>
      <c r="J5" s="1512"/>
      <c r="K5" s="1513"/>
      <c r="L5" s="1515"/>
      <c r="M5" s="1515"/>
      <c r="N5" s="1515"/>
      <c r="O5" s="1515"/>
    </row>
    <row r="6" spans="1:15" s="1511" customFormat="1" ht="15" customHeight="1">
      <c r="A6" s="1974" t="s">
        <v>6</v>
      </c>
      <c r="B6" s="1975" t="s">
        <v>2024</v>
      </c>
      <c r="C6" s="1976"/>
      <c r="D6" s="1977"/>
      <c r="E6" s="1978" t="s">
        <v>2025</v>
      </c>
      <c r="F6" s="1978"/>
      <c r="G6" s="1978"/>
      <c r="H6" s="1979" t="s">
        <v>2026</v>
      </c>
      <c r="I6" s="1979"/>
      <c r="J6" s="1979"/>
      <c r="K6" s="1513"/>
      <c r="L6" s="1113" t="s">
        <v>675</v>
      </c>
      <c r="M6" s="1515"/>
      <c r="N6" s="1515"/>
      <c r="O6" s="1515"/>
    </row>
    <row r="7" spans="1:15" ht="15">
      <c r="A7" s="1974"/>
      <c r="B7" s="1523" t="s">
        <v>45</v>
      </c>
      <c r="C7" s="1524" t="s">
        <v>174</v>
      </c>
      <c r="D7" s="1524" t="s">
        <v>175</v>
      </c>
      <c r="E7" s="1523" t="s">
        <v>45</v>
      </c>
      <c r="F7" s="1524" t="s">
        <v>174</v>
      </c>
      <c r="G7" s="1524" t="s">
        <v>175</v>
      </c>
      <c r="H7" s="1523" t="s">
        <v>45</v>
      </c>
      <c r="I7" s="1524" t="s">
        <v>174</v>
      </c>
      <c r="J7" s="1524" t="s">
        <v>175</v>
      </c>
    </row>
    <row r="8" spans="1:15" ht="14.25">
      <c r="A8" s="304">
        <v>2000</v>
      </c>
      <c r="B8" s="1519">
        <v>971142</v>
      </c>
      <c r="C8" s="1520">
        <v>558125</v>
      </c>
      <c r="D8" s="1520">
        <v>413017</v>
      </c>
      <c r="E8" s="1519">
        <v>964900</v>
      </c>
      <c r="F8" s="1520">
        <v>546669</v>
      </c>
      <c r="G8" s="1520">
        <v>418231</v>
      </c>
      <c r="H8" s="1519">
        <v>6242</v>
      </c>
      <c r="I8" s="1521">
        <v>11456</v>
      </c>
      <c r="J8" s="1521">
        <v>-5214</v>
      </c>
    </row>
    <row r="9" spans="1:15" ht="14.25">
      <c r="A9" s="304">
        <v>2001</v>
      </c>
      <c r="B9" s="1519">
        <v>1064298</v>
      </c>
      <c r="C9" s="1520">
        <v>619934</v>
      </c>
      <c r="D9" s="1520">
        <v>444364</v>
      </c>
      <c r="E9" s="1519">
        <v>1026848</v>
      </c>
      <c r="F9" s="1520">
        <v>581395</v>
      </c>
      <c r="G9" s="1520">
        <v>445453</v>
      </c>
      <c r="H9" s="1519">
        <v>37450</v>
      </c>
      <c r="I9" s="1521">
        <v>38539</v>
      </c>
      <c r="J9" s="1521">
        <v>-1089</v>
      </c>
    </row>
    <row r="10" spans="1:15" ht="14.25">
      <c r="A10" s="304">
        <v>2002</v>
      </c>
      <c r="B10" s="1519">
        <v>1144358</v>
      </c>
      <c r="C10" s="1522">
        <v>663717</v>
      </c>
      <c r="D10" s="1522">
        <v>480641</v>
      </c>
      <c r="E10" s="1519">
        <v>1114157</v>
      </c>
      <c r="F10" s="1522">
        <v>619809</v>
      </c>
      <c r="G10" s="1522">
        <v>494348</v>
      </c>
      <c r="H10" s="1519">
        <v>30201</v>
      </c>
      <c r="I10" s="1521">
        <v>43908</v>
      </c>
      <c r="J10" s="1521">
        <v>-13707</v>
      </c>
    </row>
    <row r="11" spans="1:15" ht="14.25">
      <c r="A11" s="304">
        <v>2003</v>
      </c>
      <c r="B11" s="1519">
        <v>1246747</v>
      </c>
      <c r="C11" s="1520">
        <v>720087</v>
      </c>
      <c r="D11" s="1520">
        <v>526660</v>
      </c>
      <c r="E11" s="1519">
        <v>1132907</v>
      </c>
      <c r="F11" s="1520">
        <v>629618</v>
      </c>
      <c r="G11" s="1520">
        <v>503289</v>
      </c>
      <c r="H11" s="1519">
        <v>113840</v>
      </c>
      <c r="I11" s="1521">
        <v>90469</v>
      </c>
      <c r="J11" s="1521">
        <v>23371</v>
      </c>
    </row>
    <row r="12" spans="1:15" ht="14.25">
      <c r="A12" s="304">
        <v>2004</v>
      </c>
      <c r="B12" s="1519">
        <v>1347839</v>
      </c>
      <c r="C12" s="1520">
        <v>772228</v>
      </c>
      <c r="D12" s="1520">
        <v>575611</v>
      </c>
      <c r="E12" s="1519">
        <v>1245697</v>
      </c>
      <c r="F12" s="1520">
        <v>700459</v>
      </c>
      <c r="G12" s="1520">
        <v>545238</v>
      </c>
      <c r="H12" s="1519">
        <v>102142</v>
      </c>
      <c r="I12" s="1521">
        <v>71769</v>
      </c>
      <c r="J12" s="1521">
        <v>30373</v>
      </c>
    </row>
    <row r="13" spans="1:15" ht="14.25">
      <c r="A13" s="304">
        <v>2005</v>
      </c>
      <c r="B13" s="1519">
        <v>1456926</v>
      </c>
      <c r="C13" s="1522">
        <v>766241</v>
      </c>
      <c r="D13" s="1520">
        <v>690685</v>
      </c>
      <c r="E13" s="1519">
        <v>1367156</v>
      </c>
      <c r="F13" s="1522">
        <v>700964</v>
      </c>
      <c r="G13" s="1520">
        <v>666192</v>
      </c>
      <c r="H13" s="1519">
        <v>89770</v>
      </c>
      <c r="I13" s="1521">
        <v>65277</v>
      </c>
      <c r="J13" s="1521">
        <v>24493</v>
      </c>
    </row>
    <row r="14" spans="1:15" ht="14.25">
      <c r="A14" s="304">
        <v>2006</v>
      </c>
      <c r="B14" s="1519">
        <v>1514822</v>
      </c>
      <c r="C14" s="1520">
        <v>831128</v>
      </c>
      <c r="D14" s="1520">
        <v>683694</v>
      </c>
      <c r="E14" s="1519">
        <v>1512844</v>
      </c>
      <c r="F14" s="1520">
        <v>825840</v>
      </c>
      <c r="G14" s="1520">
        <v>687004</v>
      </c>
      <c r="H14" s="1519">
        <v>1978</v>
      </c>
      <c r="I14" s="1521">
        <v>5288</v>
      </c>
      <c r="J14" s="1521">
        <v>-3310</v>
      </c>
    </row>
    <row r="15" spans="1:15" ht="14.25">
      <c r="A15" s="304">
        <v>2007</v>
      </c>
      <c r="B15" s="1519">
        <v>1695379</v>
      </c>
      <c r="C15" s="1520">
        <v>932449</v>
      </c>
      <c r="D15" s="1520">
        <v>762930</v>
      </c>
      <c r="E15" s="1519">
        <v>1698881</v>
      </c>
      <c r="F15" s="1520">
        <v>928997</v>
      </c>
      <c r="G15" s="1520">
        <v>769884</v>
      </c>
      <c r="H15" s="1519">
        <v>-3502</v>
      </c>
      <c r="I15" s="1521">
        <v>3452</v>
      </c>
      <c r="J15" s="1521">
        <v>-6954</v>
      </c>
    </row>
    <row r="16" spans="1:15" ht="14.25">
      <c r="A16" s="304">
        <v>2008</v>
      </c>
      <c r="B16" s="1519">
        <v>1757235</v>
      </c>
      <c r="C16" s="1520">
        <v>967695</v>
      </c>
      <c r="D16" s="1520">
        <v>789540</v>
      </c>
      <c r="E16" s="1519">
        <v>1767097</v>
      </c>
      <c r="F16" s="1520">
        <v>968537</v>
      </c>
      <c r="G16" s="1520">
        <v>798560</v>
      </c>
      <c r="H16" s="1519">
        <v>-9862</v>
      </c>
      <c r="I16" s="1521">
        <v>-842</v>
      </c>
      <c r="J16" s="1521">
        <v>-9020</v>
      </c>
    </row>
    <row r="17" spans="1:10" ht="14.25">
      <c r="A17" s="304">
        <v>2009</v>
      </c>
      <c r="B17" s="1519">
        <v>1788791</v>
      </c>
      <c r="C17" s="1520">
        <v>982468</v>
      </c>
      <c r="D17" s="1520">
        <v>806323</v>
      </c>
      <c r="E17" s="1519">
        <v>1742611</v>
      </c>
      <c r="F17" s="1520">
        <v>950768</v>
      </c>
      <c r="G17" s="1520">
        <v>791843</v>
      </c>
      <c r="H17" s="1519">
        <v>46180</v>
      </c>
      <c r="I17" s="1521">
        <v>31700</v>
      </c>
      <c r="J17" s="1521">
        <v>14480</v>
      </c>
    </row>
    <row r="18" spans="1:10" ht="14.25">
      <c r="A18" s="304">
        <v>2010</v>
      </c>
      <c r="B18" s="1519">
        <v>1940506</v>
      </c>
      <c r="C18" s="1520">
        <v>1059326</v>
      </c>
      <c r="D18" s="1520">
        <v>881180</v>
      </c>
      <c r="E18" s="1519">
        <v>1904307</v>
      </c>
      <c r="F18" s="1520">
        <v>1035165</v>
      </c>
      <c r="G18" s="1520">
        <v>869142</v>
      </c>
      <c r="H18" s="1519">
        <v>36199</v>
      </c>
      <c r="I18" s="1521">
        <v>24161</v>
      </c>
      <c r="J18" s="1521">
        <v>12038</v>
      </c>
    </row>
    <row r="19" spans="1:10" ht="14.25">
      <c r="A19" s="304">
        <v>2011</v>
      </c>
      <c r="B19" s="1519">
        <v>2168580</v>
      </c>
      <c r="C19" s="1520">
        <v>1183914</v>
      </c>
      <c r="D19" s="1520">
        <v>984666</v>
      </c>
      <c r="E19" s="1519">
        <v>2108567</v>
      </c>
      <c r="F19" s="1520">
        <v>1146803</v>
      </c>
      <c r="G19" s="1520">
        <v>961764</v>
      </c>
      <c r="H19" s="1519">
        <v>60013</v>
      </c>
      <c r="I19" s="1521">
        <v>37111</v>
      </c>
      <c r="J19" s="1521">
        <v>22902</v>
      </c>
    </row>
    <row r="20" spans="1:10" ht="14.25">
      <c r="A20" s="304">
        <v>2012</v>
      </c>
      <c r="B20" s="1519">
        <v>2297211</v>
      </c>
      <c r="C20" s="1520">
        <v>1255929</v>
      </c>
      <c r="D20" s="1520">
        <v>1041282</v>
      </c>
      <c r="E20" s="1519">
        <v>2240008</v>
      </c>
      <c r="F20" s="1520">
        <v>1220487</v>
      </c>
      <c r="G20" s="1520">
        <v>1019521</v>
      </c>
      <c r="H20" s="1519">
        <v>57203</v>
      </c>
      <c r="I20" s="1521">
        <v>35442</v>
      </c>
      <c r="J20" s="1521">
        <v>21761</v>
      </c>
    </row>
    <row r="21" spans="1:10" ht="14.25">
      <c r="A21" s="304">
        <v>2013</v>
      </c>
      <c r="B21" s="1519">
        <v>2507173</v>
      </c>
      <c r="C21" s="1520">
        <v>1354395</v>
      </c>
      <c r="D21" s="1520">
        <v>1152778</v>
      </c>
      <c r="E21" s="1519">
        <v>2447510</v>
      </c>
      <c r="F21" s="1520">
        <v>1314676</v>
      </c>
      <c r="G21" s="1520">
        <v>1132834</v>
      </c>
      <c r="H21" s="1519">
        <v>59663</v>
      </c>
      <c r="I21" s="1521">
        <v>39719</v>
      </c>
      <c r="J21" s="1521">
        <v>19944</v>
      </c>
    </row>
    <row r="22" spans="1:10" ht="14.25">
      <c r="A22" s="304">
        <v>2014</v>
      </c>
      <c r="B22" s="1519">
        <v>2826666</v>
      </c>
      <c r="C22" s="1520">
        <v>1528672</v>
      </c>
      <c r="D22" s="1520">
        <v>1297994</v>
      </c>
      <c r="E22" s="1519">
        <v>2759821</v>
      </c>
      <c r="F22" s="1520">
        <v>1483662</v>
      </c>
      <c r="G22" s="1520">
        <v>1276159</v>
      </c>
      <c r="H22" s="1519">
        <v>66845</v>
      </c>
      <c r="I22" s="1521">
        <v>45010</v>
      </c>
      <c r="J22" s="1521">
        <v>21835</v>
      </c>
    </row>
    <row r="23" spans="1:10">
      <c r="A23" s="308" t="s">
        <v>2195</v>
      </c>
    </row>
  </sheetData>
  <mergeCells count="6">
    <mergeCell ref="A3:J3"/>
    <mergeCell ref="A6:A7"/>
    <mergeCell ref="B6:D6"/>
    <mergeCell ref="E6:G6"/>
    <mergeCell ref="H6:J6"/>
    <mergeCell ref="A4:J4"/>
  </mergeCells>
  <hyperlinks>
    <hyperlink ref="L6" location="ÍNDICE!A37" display="ÍNDICE"/>
  </hyperlinks>
  <printOptions horizontalCentered="1"/>
  <pageMargins left="0" right="0" top="1.1811023622047245" bottom="0.78740157480314965" header="0" footer="0.19685039370078741"/>
  <pageSetup paperSize="9" firstPageNumber="15" orientation="landscape" useFirstPageNumber="1" r:id="rId1"/>
  <headerFooter scaleWithDoc="0">
    <oddHeader>&amp;C&amp;G</oddHeader>
    <oddFooter>&amp;C&amp;P</oddFooter>
  </headerFooter>
  <legacyDrawingHF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zoomScale="90" zoomScaleNormal="90" workbookViewId="0">
      <selection activeCell="J7" sqref="J7"/>
    </sheetView>
  </sheetViews>
  <sheetFormatPr baseColWidth="10" defaultRowHeight="14.25"/>
  <cols>
    <col min="1" max="1" width="17" style="260" customWidth="1"/>
    <col min="2" max="8" width="20.28515625" style="260" customWidth="1"/>
    <col min="9" max="11" width="12.7109375" style="260" customWidth="1"/>
    <col min="12" max="13" width="7.42578125" style="260" bestFit="1" customWidth="1"/>
    <col min="14" max="16" width="8.85546875" style="260" bestFit="1" customWidth="1"/>
    <col min="17" max="16384" width="11.42578125" style="260"/>
  </cols>
  <sheetData>
    <row r="1" spans="1:16" ht="6" customHeight="1"/>
    <row r="2" spans="1:16">
      <c r="A2" s="260" t="s">
        <v>2027</v>
      </c>
    </row>
    <row r="3" spans="1:16" ht="15">
      <c r="A3" s="1980" t="s">
        <v>1766</v>
      </c>
      <c r="B3" s="1980"/>
      <c r="C3" s="1980"/>
      <c r="D3" s="1980"/>
      <c r="E3" s="1980"/>
      <c r="F3" s="1980"/>
      <c r="G3" s="1980"/>
      <c r="H3" s="1980"/>
    </row>
    <row r="4" spans="1:16" ht="15">
      <c r="A4" s="1980" t="s">
        <v>1765</v>
      </c>
      <c r="B4" s="1980"/>
      <c r="C4" s="1980"/>
      <c r="D4" s="1980"/>
      <c r="E4" s="1980"/>
      <c r="F4" s="1980"/>
      <c r="G4" s="1980"/>
      <c r="H4" s="1980"/>
    </row>
    <row r="5" spans="1:16">
      <c r="A5" s="1984" t="s">
        <v>1462</v>
      </c>
      <c r="B5" s="1984"/>
      <c r="C5" s="1984"/>
      <c r="D5" s="1984"/>
      <c r="E5" s="1984"/>
      <c r="F5" s="1984"/>
      <c r="G5" s="1984"/>
      <c r="H5" s="1984"/>
    </row>
    <row r="6" spans="1:16" ht="15">
      <c r="A6" s="864"/>
      <c r="B6" s="7"/>
      <c r="C6" s="7"/>
      <c r="D6" s="7"/>
      <c r="E6" s="7"/>
      <c r="F6" s="865"/>
      <c r="G6" s="865"/>
      <c r="H6" s="865"/>
      <c r="I6" s="323"/>
      <c r="J6" s="323"/>
      <c r="K6" s="323"/>
      <c r="L6" s="323"/>
      <c r="M6" s="323"/>
      <c r="N6" s="323"/>
      <c r="O6" s="323"/>
      <c r="P6" s="323"/>
    </row>
    <row r="7" spans="1:16" s="477" customFormat="1">
      <c r="A7" s="1985" t="s">
        <v>6</v>
      </c>
      <c r="B7" s="1986" t="s">
        <v>52</v>
      </c>
      <c r="C7" s="1986" t="s">
        <v>53</v>
      </c>
      <c r="D7" s="1986" t="s">
        <v>54</v>
      </c>
      <c r="E7" s="1986" t="s">
        <v>55</v>
      </c>
      <c r="F7" s="1938" t="s">
        <v>1764</v>
      </c>
      <c r="G7" s="1986" t="s">
        <v>56</v>
      </c>
      <c r="H7" s="1986"/>
      <c r="I7" s="1292"/>
      <c r="J7" s="1113" t="s">
        <v>675</v>
      </c>
      <c r="K7" s="1292"/>
      <c r="L7" s="1292"/>
      <c r="M7" s="1292"/>
      <c r="N7" s="1292"/>
      <c r="O7" s="1292"/>
      <c r="P7" s="1292"/>
    </row>
    <row r="8" spans="1:16" s="877" customFormat="1" ht="48" customHeight="1">
      <c r="A8" s="1985"/>
      <c r="B8" s="1986"/>
      <c r="C8" s="1986"/>
      <c r="D8" s="1986"/>
      <c r="E8" s="1986"/>
      <c r="F8" s="1938"/>
      <c r="G8" s="1293" t="s">
        <v>57</v>
      </c>
      <c r="H8" s="1293" t="s">
        <v>1461</v>
      </c>
      <c r="J8" s="1294"/>
      <c r="K8" s="1294"/>
    </row>
    <row r="9" spans="1:16">
      <c r="A9" s="431">
        <v>2000</v>
      </c>
      <c r="B9" s="301">
        <v>344052</v>
      </c>
      <c r="C9" s="301">
        <v>519974</v>
      </c>
      <c r="D9" s="301">
        <v>627090</v>
      </c>
      <c r="E9" s="301">
        <v>444926</v>
      </c>
      <c r="F9" s="210">
        <v>41.494316989341016</v>
      </c>
      <c r="G9" s="210">
        <v>38.446144523653977</v>
      </c>
      <c r="H9" s="210">
        <v>44.528517365769865</v>
      </c>
      <c r="I9" s="867"/>
      <c r="J9" s="872"/>
      <c r="K9" s="872"/>
    </row>
    <row r="10" spans="1:16">
      <c r="A10" s="431">
        <v>2001</v>
      </c>
      <c r="B10" s="301">
        <v>423737</v>
      </c>
      <c r="C10" s="301">
        <v>562067</v>
      </c>
      <c r="D10" s="301">
        <v>640561</v>
      </c>
      <c r="E10" s="301">
        <v>464781</v>
      </c>
      <c r="F10" s="424">
        <v>43.861786914404718</v>
      </c>
      <c r="G10" s="424">
        <v>41.333626102497981</v>
      </c>
      <c r="H10" s="424">
        <v>46.379602974088634</v>
      </c>
      <c r="I10" s="867"/>
      <c r="J10" s="872"/>
      <c r="K10" s="872"/>
    </row>
    <row r="11" spans="1:16">
      <c r="A11" s="431">
        <v>2002</v>
      </c>
      <c r="B11" s="301">
        <v>461396</v>
      </c>
      <c r="C11" s="301">
        <v>626611</v>
      </c>
      <c r="D11" s="301">
        <v>682962</v>
      </c>
      <c r="E11" s="301">
        <v>487546</v>
      </c>
      <c r="F11" s="424">
        <v>47.856547743018361</v>
      </c>
      <c r="G11" s="424">
        <v>47.723419680057319</v>
      </c>
      <c r="H11" s="424">
        <v>47.98310140068341</v>
      </c>
      <c r="I11" s="867"/>
      <c r="J11" s="872"/>
      <c r="K11" s="872"/>
    </row>
    <row r="12" spans="1:16" s="868" customFormat="1">
      <c r="A12" s="431">
        <v>2003</v>
      </c>
      <c r="B12" s="301">
        <v>485971</v>
      </c>
      <c r="C12" s="301">
        <v>613106</v>
      </c>
      <c r="D12" s="301">
        <v>760776</v>
      </c>
      <c r="E12" s="301">
        <v>519801</v>
      </c>
      <c r="F12" s="424">
        <v>46.030447668187612</v>
      </c>
      <c r="G12" s="424">
        <v>45.703710839339145</v>
      </c>
      <c r="H12" s="424">
        <v>46.3417255118013</v>
      </c>
      <c r="I12" s="867"/>
      <c r="J12" s="872"/>
      <c r="K12" s="872"/>
    </row>
    <row r="13" spans="1:16" s="868" customFormat="1">
      <c r="A13" s="431">
        <v>2004</v>
      </c>
      <c r="B13" s="301">
        <v>528912</v>
      </c>
      <c r="C13" s="301">
        <v>603319</v>
      </c>
      <c r="D13" s="301">
        <v>818927</v>
      </c>
      <c r="E13" s="301">
        <v>642378</v>
      </c>
      <c r="F13" s="424">
        <v>44.519227044228202</v>
      </c>
      <c r="G13" s="424">
        <v>43.26994547935503</v>
      </c>
      <c r="H13" s="424">
        <v>45.712000076160464</v>
      </c>
      <c r="I13" s="867"/>
      <c r="J13" s="872"/>
      <c r="K13" s="872"/>
    </row>
    <row r="14" spans="1:16" s="868" customFormat="1">
      <c r="A14" s="431">
        <v>2005</v>
      </c>
      <c r="B14" s="301">
        <v>597038</v>
      </c>
      <c r="C14" s="301">
        <v>663601</v>
      </c>
      <c r="D14" s="301">
        <v>859888</v>
      </c>
      <c r="E14" s="301">
        <v>703555</v>
      </c>
      <c r="F14" s="424">
        <v>48.362847914450072</v>
      </c>
      <c r="G14" s="424">
        <v>49.94259572007411</v>
      </c>
      <c r="H14" s="424">
        <v>46.774497410778892</v>
      </c>
      <c r="I14" s="867"/>
      <c r="J14" s="872"/>
      <c r="K14" s="872"/>
    </row>
    <row r="15" spans="1:16">
      <c r="A15" s="431">
        <v>2006</v>
      </c>
      <c r="B15" s="301">
        <v>674267</v>
      </c>
      <c r="C15" s="301">
        <v>733459</v>
      </c>
      <c r="D15" s="301">
        <v>840555</v>
      </c>
      <c r="E15" s="301">
        <v>779385</v>
      </c>
      <c r="F15" s="424">
        <v>52.522713494387169</v>
      </c>
      <c r="G15" s="424">
        <v>51.142376722239227</v>
      </c>
      <c r="H15" s="424">
        <v>53.913779360462108</v>
      </c>
      <c r="I15" s="867"/>
      <c r="J15" s="872"/>
      <c r="K15" s="872"/>
    </row>
    <row r="16" spans="1:16">
      <c r="A16" s="431">
        <v>2007</v>
      </c>
      <c r="B16" s="301">
        <v>757892</v>
      </c>
      <c r="C16" s="301">
        <v>800869</v>
      </c>
      <c r="D16" s="301">
        <v>937487</v>
      </c>
      <c r="E16" s="301">
        <v>898012</v>
      </c>
      <c r="F16" s="422">
        <v>56.339782913548532</v>
      </c>
      <c r="G16" s="424">
        <v>53.974479980535058</v>
      </c>
      <c r="H16" s="424">
        <v>58.728904489949208</v>
      </c>
      <c r="I16" s="867"/>
      <c r="J16" s="872"/>
      <c r="K16" s="872"/>
    </row>
    <row r="17" spans="1:12">
      <c r="A17" s="383">
        <v>2008</v>
      </c>
      <c r="B17" s="301">
        <v>767469</v>
      </c>
      <c r="C17" s="301">
        <v>817981</v>
      </c>
      <c r="D17" s="301">
        <v>989766</v>
      </c>
      <c r="E17" s="301">
        <v>949116</v>
      </c>
      <c r="F17" s="424">
        <v>56.51818736020838</v>
      </c>
      <c r="G17" s="424">
        <v>53.377583335130311</v>
      </c>
      <c r="H17" s="424">
        <v>59.697491479573223</v>
      </c>
      <c r="I17" s="867"/>
      <c r="J17" s="872"/>
      <c r="K17" s="872"/>
    </row>
    <row r="18" spans="1:12">
      <c r="A18" s="383">
        <v>2009</v>
      </c>
      <c r="B18" s="301">
        <v>820292</v>
      </c>
      <c r="C18" s="301">
        <v>813637</v>
      </c>
      <c r="D18" s="301">
        <v>968499</v>
      </c>
      <c r="E18" s="301">
        <v>928974</v>
      </c>
      <c r="F18" s="424">
        <v>55.204976472459293</v>
      </c>
      <c r="G18" s="424">
        <v>52.908661450420965</v>
      </c>
      <c r="H18" s="424">
        <v>57.534697827507308</v>
      </c>
      <c r="I18" s="867"/>
      <c r="J18" s="872"/>
      <c r="K18" s="872"/>
    </row>
    <row r="19" spans="1:12">
      <c r="A19" s="383">
        <v>2010</v>
      </c>
      <c r="B19" s="301">
        <v>893408</v>
      </c>
      <c r="C19" s="301">
        <v>898885</v>
      </c>
      <c r="D19" s="301">
        <v>1047098</v>
      </c>
      <c r="E19" s="301">
        <v>1005422</v>
      </c>
      <c r="F19" s="424">
        <v>59.876855054426294</v>
      </c>
      <c r="G19" s="424">
        <v>57.666707670744216</v>
      </c>
      <c r="H19" s="424">
        <v>62.12396097462679</v>
      </c>
      <c r="I19" s="867"/>
      <c r="J19" s="872"/>
      <c r="K19" s="872"/>
    </row>
    <row r="20" spans="1:12">
      <c r="A20" s="383">
        <v>2011</v>
      </c>
      <c r="B20" s="301">
        <v>1027543</v>
      </c>
      <c r="C20" s="301">
        <v>1022451</v>
      </c>
      <c r="D20" s="301">
        <v>1141037</v>
      </c>
      <c r="E20" s="301">
        <v>1086116</v>
      </c>
      <c r="F20" s="424">
        <v>66.973806779069704</v>
      </c>
      <c r="G20" s="424">
        <v>65.108839026569882</v>
      </c>
      <c r="H20" s="424">
        <v>68.871077461561512</v>
      </c>
      <c r="I20" s="867"/>
      <c r="J20" s="872"/>
      <c r="K20" s="872"/>
    </row>
    <row r="21" spans="1:12">
      <c r="A21" s="383">
        <v>2012</v>
      </c>
      <c r="B21" s="301">
        <v>1025310</v>
      </c>
      <c r="C21" s="301">
        <v>1022205</v>
      </c>
      <c r="D21" s="301">
        <v>1271901</v>
      </c>
      <c r="E21" s="301">
        <v>1217803</v>
      </c>
      <c r="F21" s="869">
        <v>65.859595271507786</v>
      </c>
      <c r="G21" s="870">
        <v>63.466231774155297</v>
      </c>
      <c r="H21" s="424">
        <v>68.295633127368063</v>
      </c>
      <c r="I21" s="867"/>
      <c r="J21" s="872"/>
      <c r="K21" s="872"/>
    </row>
    <row r="22" spans="1:12">
      <c r="A22" s="383">
        <v>2013</v>
      </c>
      <c r="B22" s="301">
        <v>1143116</v>
      </c>
      <c r="C22" s="301">
        <v>1137875</v>
      </c>
      <c r="D22" s="301">
        <v>1364057</v>
      </c>
      <c r="E22" s="301">
        <v>1309635</v>
      </c>
      <c r="F22" s="869">
        <v>72.132684963798795</v>
      </c>
      <c r="G22" s="870">
        <v>70.513898176286062</v>
      </c>
      <c r="H22" s="424">
        <v>73.781063941806067</v>
      </c>
      <c r="I22" s="867"/>
      <c r="J22" s="872"/>
      <c r="K22" s="872"/>
    </row>
    <row r="23" spans="1:12">
      <c r="A23" s="383">
        <v>2014</v>
      </c>
      <c r="B23" s="301">
        <v>1269675</v>
      </c>
      <c r="C23" s="301">
        <v>1278336</v>
      </c>
      <c r="D23" s="301">
        <v>1556991</v>
      </c>
      <c r="E23" s="301">
        <v>1481485</v>
      </c>
      <c r="F23" s="869">
        <v>79.759083563178365</v>
      </c>
      <c r="G23" s="870">
        <v>78.856179726935778</v>
      </c>
      <c r="H23" s="424">
        <v>80.678859462095588</v>
      </c>
      <c r="I23" s="867"/>
    </row>
    <row r="24" spans="1:12" s="1295" customFormat="1" ht="12" customHeight="1">
      <c r="A24" s="1987" t="s">
        <v>2193</v>
      </c>
      <c r="B24" s="1987"/>
      <c r="C24" s="1987"/>
      <c r="D24" s="1987"/>
      <c r="E24" s="1987"/>
      <c r="F24" s="1987"/>
      <c r="G24" s="1987"/>
      <c r="H24" s="1987"/>
    </row>
    <row r="25" spans="1:12" s="1295" customFormat="1" ht="12" customHeight="1">
      <c r="A25" s="1981" t="s">
        <v>2192</v>
      </c>
      <c r="B25" s="1981"/>
      <c r="C25" s="1981"/>
      <c r="D25" s="1981"/>
      <c r="E25" s="1981"/>
      <c r="F25" s="1981"/>
      <c r="G25" s="1981"/>
      <c r="H25" s="1981"/>
      <c r="I25" s="1296"/>
      <c r="J25" s="1296"/>
      <c r="K25" s="1296"/>
      <c r="L25" s="1296"/>
    </row>
    <row r="26" spans="1:12" s="1295" customFormat="1" ht="12" customHeight="1">
      <c r="A26" s="1981" t="s">
        <v>2194</v>
      </c>
      <c r="B26" s="1981"/>
      <c r="C26" s="1981"/>
      <c r="D26" s="1981"/>
      <c r="E26" s="1981"/>
      <c r="F26" s="1981"/>
      <c r="G26" s="1981"/>
      <c r="H26" s="1981"/>
      <c r="I26" s="1296"/>
      <c r="J26" s="1296"/>
      <c r="K26" s="1296"/>
      <c r="L26" s="1296"/>
    </row>
    <row r="27" spans="1:12" ht="36.75" customHeight="1">
      <c r="A27" s="1982"/>
      <c r="B27" s="1983"/>
      <c r="C27" s="1983"/>
      <c r="D27" s="1983"/>
      <c r="E27" s="1983"/>
      <c r="F27" s="1983"/>
      <c r="G27" s="1983"/>
      <c r="H27" s="1983"/>
    </row>
    <row r="28" spans="1:12">
      <c r="A28" s="873"/>
    </row>
    <row r="29" spans="1:12">
      <c r="A29" s="873"/>
    </row>
    <row r="30" spans="1:12">
      <c r="A30" s="378"/>
    </row>
    <row r="53" spans="1:1" ht="15">
      <c r="A53" s="871"/>
    </row>
  </sheetData>
  <mergeCells count="14">
    <mergeCell ref="A25:H25"/>
    <mergeCell ref="A27:H27"/>
    <mergeCell ref="A4:H4"/>
    <mergeCell ref="A3:H3"/>
    <mergeCell ref="A5:H5"/>
    <mergeCell ref="A7:A8"/>
    <mergeCell ref="B7:B8"/>
    <mergeCell ref="C7:C8"/>
    <mergeCell ref="D7:D8"/>
    <mergeCell ref="E7:E8"/>
    <mergeCell ref="F7:F8"/>
    <mergeCell ref="G7:H7"/>
    <mergeCell ref="A24:H24"/>
    <mergeCell ref="A26:H26"/>
  </mergeCells>
  <hyperlinks>
    <hyperlink ref="J7" location="ÍNDICE!A38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orientation="landscape" r:id="rId1"/>
  <headerFooter scaleWithDoc="0" alignWithMargins="0">
    <oddHeader>&amp;R&amp;"Arial,Negrita"&amp;10Compendio estadístico 2013 - Población y migración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="90" zoomScaleNormal="90" zoomScaleSheetLayoutView="90" workbookViewId="0">
      <selection activeCell="G7" sqref="G7"/>
    </sheetView>
  </sheetViews>
  <sheetFormatPr baseColWidth="10" defaultRowHeight="14.25"/>
  <cols>
    <col min="1" max="1" width="45.28515625" style="252" customWidth="1"/>
    <col min="2" max="4" width="19.5703125" style="252" customWidth="1"/>
    <col min="5" max="5" width="19.5703125" style="1753" customWidth="1"/>
    <col min="6" max="6" width="10.5703125" style="252" customWidth="1"/>
    <col min="7" max="16384" width="11.42578125" style="252"/>
  </cols>
  <sheetData>
    <row r="1" spans="1:8" ht="6" customHeight="1">
      <c r="A1" s="1752"/>
      <c r="B1" s="698"/>
      <c r="C1" s="698"/>
      <c r="D1" s="698"/>
    </row>
    <row r="2" spans="1:8">
      <c r="A2" s="698" t="s">
        <v>2604</v>
      </c>
      <c r="B2" s="698"/>
      <c r="C2" s="698"/>
      <c r="D2" s="698"/>
    </row>
    <row r="3" spans="1:8" ht="15">
      <c r="A3" s="1989" t="s">
        <v>2605</v>
      </c>
      <c r="B3" s="1989"/>
      <c r="C3" s="1989"/>
      <c r="D3" s="1989"/>
      <c r="E3" s="1989"/>
      <c r="F3" s="1754"/>
    </row>
    <row r="4" spans="1:8" ht="15">
      <c r="A4" s="1989" t="s">
        <v>2617</v>
      </c>
      <c r="B4" s="1989"/>
      <c r="C4" s="1989"/>
      <c r="D4" s="1989"/>
      <c r="E4" s="1989"/>
      <c r="F4" s="1754"/>
    </row>
    <row r="5" spans="1:8" ht="15">
      <c r="A5" s="1990" t="s">
        <v>454</v>
      </c>
      <c r="B5" s="1990"/>
      <c r="C5" s="1990"/>
      <c r="D5" s="1990"/>
      <c r="E5" s="1990"/>
      <c r="F5" s="1755"/>
    </row>
    <row r="6" spans="1:8" ht="15">
      <c r="A6" s="1755"/>
      <c r="B6" s="1755"/>
      <c r="C6" s="1755"/>
      <c r="D6" s="1755"/>
      <c r="E6" s="1755"/>
      <c r="F6" s="1755"/>
    </row>
    <row r="7" spans="1:8" s="1758" customFormat="1" ht="32.25">
      <c r="A7" s="1756" t="s">
        <v>2606</v>
      </c>
      <c r="B7" s="1756" t="s">
        <v>2607</v>
      </c>
      <c r="C7" s="1757" t="s">
        <v>2608</v>
      </c>
      <c r="D7" s="1757" t="s">
        <v>2609</v>
      </c>
      <c r="E7" s="1757" t="s">
        <v>2610</v>
      </c>
      <c r="G7" s="1113" t="s">
        <v>675</v>
      </c>
      <c r="H7" s="1268"/>
    </row>
    <row r="8" spans="1:8">
      <c r="A8" s="1745">
        <v>2000</v>
      </c>
      <c r="B8" s="301">
        <v>74875</v>
      </c>
      <c r="C8" s="1759">
        <v>5.9750814167187372</v>
      </c>
      <c r="D8" s="1760">
        <v>10796</v>
      </c>
      <c r="E8" s="233">
        <v>8.615289345562001</v>
      </c>
      <c r="F8" s="1761"/>
      <c r="G8" s="1761"/>
    </row>
    <row r="9" spans="1:8">
      <c r="A9" s="1745">
        <v>2001</v>
      </c>
      <c r="B9" s="301">
        <v>67741</v>
      </c>
      <c r="C9" s="1759">
        <v>5.2862760264678235</v>
      </c>
      <c r="D9" s="1760">
        <v>11068</v>
      </c>
      <c r="E9" s="233">
        <v>8.6370887735560249</v>
      </c>
      <c r="F9" s="1761"/>
      <c r="G9" s="1761"/>
    </row>
    <row r="10" spans="1:8">
      <c r="A10" s="1745">
        <v>2002</v>
      </c>
      <c r="B10" s="301">
        <v>66208</v>
      </c>
      <c r="C10" s="1759">
        <v>5.0565443520298237</v>
      </c>
      <c r="D10" s="1760">
        <v>10987</v>
      </c>
      <c r="E10" s="233">
        <v>8.3911691632056051</v>
      </c>
      <c r="F10" s="1761"/>
      <c r="G10" s="1761"/>
    </row>
    <row r="11" spans="1:8">
      <c r="A11" s="1745">
        <v>2003</v>
      </c>
      <c r="B11" s="301">
        <v>65393</v>
      </c>
      <c r="C11" s="1759">
        <v>4.9095410326530686</v>
      </c>
      <c r="D11" s="1760">
        <v>10912</v>
      </c>
      <c r="E11" s="233">
        <v>8.1924535880461651</v>
      </c>
      <c r="F11" s="1761"/>
      <c r="G11" s="1761"/>
    </row>
    <row r="12" spans="1:8">
      <c r="A12" s="1745">
        <v>2004</v>
      </c>
      <c r="B12" s="301">
        <v>63299</v>
      </c>
      <c r="C12" s="1759">
        <v>4.6708665775031131</v>
      </c>
      <c r="D12" s="1760">
        <v>11251</v>
      </c>
      <c r="E12" s="233">
        <v>8.3021722086427161</v>
      </c>
      <c r="F12" s="1761"/>
      <c r="G12" s="1761"/>
    </row>
    <row r="13" spans="1:8" s="1763" customFormat="1">
      <c r="A13" s="1745">
        <v>2005</v>
      </c>
      <c r="B13" s="301">
        <v>66612</v>
      </c>
      <c r="C13" s="1759">
        <v>4.8546431142770246</v>
      </c>
      <c r="D13" s="1760">
        <v>11725</v>
      </c>
      <c r="E13" s="233">
        <v>8.5451105679003962</v>
      </c>
      <c r="F13" s="1762"/>
      <c r="G13" s="1762"/>
    </row>
    <row r="14" spans="1:8" s="1763" customFormat="1">
      <c r="A14" s="1745">
        <v>2006</v>
      </c>
      <c r="B14" s="301">
        <v>74036</v>
      </c>
      <c r="C14" s="1759">
        <v>5.3016891418203995</v>
      </c>
      <c r="D14" s="1760">
        <v>13981</v>
      </c>
      <c r="E14" s="233">
        <v>10.011739679587093</v>
      </c>
      <c r="F14" s="1762"/>
      <c r="G14" s="1762"/>
    </row>
    <row r="15" spans="1:8" s="1763" customFormat="1">
      <c r="A15" s="1745">
        <v>2007</v>
      </c>
      <c r="B15" s="301">
        <v>76154</v>
      </c>
      <c r="C15" s="1759">
        <v>5.3573054119941901</v>
      </c>
      <c r="D15" s="1760">
        <v>14942</v>
      </c>
      <c r="E15" s="233">
        <v>10.511444896659032</v>
      </c>
      <c r="F15" s="1762"/>
      <c r="G15" s="1762"/>
    </row>
    <row r="16" spans="1:8" s="1763" customFormat="1">
      <c r="A16" s="1745">
        <v>2008</v>
      </c>
      <c r="B16" s="301">
        <v>76354</v>
      </c>
      <c r="C16" s="1759">
        <v>5.2756600430833362</v>
      </c>
      <c r="D16" s="1760">
        <v>17111</v>
      </c>
      <c r="E16" s="233">
        <v>11.82280155554378</v>
      </c>
      <c r="F16" s="1762"/>
      <c r="G16" s="1762"/>
    </row>
    <row r="17" spans="1:9">
      <c r="A17" s="1745">
        <v>2009</v>
      </c>
      <c r="B17" s="301">
        <v>76892</v>
      </c>
      <c r="C17" s="1759">
        <v>5.2170944179288057</v>
      </c>
      <c r="D17" s="1760">
        <v>17117</v>
      </c>
      <c r="E17" s="233">
        <v>11.613822654071603</v>
      </c>
      <c r="F17" s="1761"/>
      <c r="G17" s="1761"/>
    </row>
    <row r="18" spans="1:9">
      <c r="A18" s="1745">
        <v>2010</v>
      </c>
      <c r="B18" s="301">
        <v>74800</v>
      </c>
      <c r="C18" s="1759">
        <v>4.9826048471952333</v>
      </c>
      <c r="D18" s="1760">
        <v>18231</v>
      </c>
      <c r="E18" s="233">
        <v>12.144100129574372</v>
      </c>
      <c r="F18" s="1761"/>
      <c r="G18" s="1761"/>
    </row>
    <row r="19" spans="1:9">
      <c r="A19" s="1745">
        <v>2011</v>
      </c>
      <c r="B19" s="301">
        <v>73579</v>
      </c>
      <c r="C19" s="1759">
        <v>4.8196595523865398</v>
      </c>
      <c r="D19" s="1760">
        <v>21466</v>
      </c>
      <c r="E19" s="233">
        <v>14.060915743830369</v>
      </c>
      <c r="F19" s="1761"/>
      <c r="G19" s="1761"/>
    </row>
    <row r="20" spans="1:9">
      <c r="A20" s="1745">
        <v>2012</v>
      </c>
      <c r="B20" s="301">
        <v>57753</v>
      </c>
      <c r="C20" s="1759">
        <v>3.7209651740261385</v>
      </c>
      <c r="D20" s="1760">
        <v>20299</v>
      </c>
      <c r="E20" s="233">
        <v>13.078432647231587</v>
      </c>
      <c r="F20" s="1761"/>
      <c r="G20" s="1761"/>
    </row>
    <row r="21" spans="1:9">
      <c r="A21" s="1748">
        <v>2013</v>
      </c>
      <c r="B21" s="929">
        <v>53986</v>
      </c>
      <c r="C21" s="1764">
        <v>3.4223048493513271</v>
      </c>
      <c r="D21" s="1765">
        <v>21122</v>
      </c>
      <c r="E21" s="1766">
        <v>13.389753459785636</v>
      </c>
      <c r="F21" s="1761"/>
      <c r="G21" s="1761"/>
    </row>
    <row r="22" spans="1:9">
      <c r="A22" s="1745">
        <v>2014</v>
      </c>
      <c r="B22" s="301">
        <v>60328</v>
      </c>
      <c r="C22" s="1759">
        <v>3.76</v>
      </c>
      <c r="D22" s="1760">
        <v>24771</v>
      </c>
      <c r="E22" s="233">
        <v>15.46</v>
      </c>
      <c r="F22" s="1761"/>
      <c r="G22" s="1761"/>
    </row>
    <row r="23" spans="1:9" ht="15">
      <c r="A23" s="932" t="s">
        <v>9</v>
      </c>
      <c r="B23" s="1767">
        <v>32289</v>
      </c>
      <c r="C23" s="1768">
        <v>4.4811241544374489</v>
      </c>
      <c r="D23" s="1767">
        <v>13197</v>
      </c>
      <c r="E23" s="399">
        <v>18.315028482180008</v>
      </c>
      <c r="F23" s="1761"/>
      <c r="G23" s="1761"/>
    </row>
    <row r="24" spans="1:9">
      <c r="A24" s="1744" t="s">
        <v>10</v>
      </c>
      <c r="B24" s="1769">
        <v>4099</v>
      </c>
      <c r="C24" s="1759">
        <v>5.1484044216742921</v>
      </c>
      <c r="D24" s="1770">
        <v>1680</v>
      </c>
      <c r="E24" s="233">
        <v>21.101047641895128</v>
      </c>
      <c r="F24" s="1761"/>
      <c r="G24" s="1761"/>
    </row>
    <row r="25" spans="1:9">
      <c r="A25" s="834" t="s">
        <v>58</v>
      </c>
      <c r="B25" s="1769">
        <v>660</v>
      </c>
      <c r="C25" s="1759">
        <v>3.3058513569017158</v>
      </c>
      <c r="D25" s="1770">
        <v>204</v>
      </c>
      <c r="E25" s="233">
        <v>10.218086012241667</v>
      </c>
      <c r="F25" s="1761"/>
      <c r="G25" s="1761"/>
    </row>
    <row r="26" spans="1:9">
      <c r="A26" s="1744" t="s">
        <v>12</v>
      </c>
      <c r="B26" s="1769">
        <v>1103</v>
      </c>
      <c r="C26" s="1759">
        <v>4.3448631742317705</v>
      </c>
      <c r="D26" s="1770">
        <v>487</v>
      </c>
      <c r="E26" s="233">
        <v>19.183575393026949</v>
      </c>
      <c r="F26" s="1761"/>
      <c r="G26" s="1761"/>
    </row>
    <row r="27" spans="1:9">
      <c r="A27" s="1744" t="s">
        <v>13</v>
      </c>
      <c r="B27" s="1769">
        <v>536</v>
      </c>
      <c r="C27" s="1759">
        <v>3.0073838005251701</v>
      </c>
      <c r="D27" s="1770">
        <v>257</v>
      </c>
      <c r="E27" s="233">
        <v>14.419732028637476</v>
      </c>
      <c r="F27" s="1761"/>
      <c r="G27" s="1761"/>
      <c r="I27" s="1771"/>
    </row>
    <row r="28" spans="1:9">
      <c r="A28" s="1744" t="s">
        <v>14</v>
      </c>
      <c r="B28" s="1769">
        <v>1944</v>
      </c>
      <c r="C28" s="1759">
        <v>4.3111764588475587</v>
      </c>
      <c r="D28" s="1770">
        <v>509</v>
      </c>
      <c r="E28" s="233">
        <v>11.288008320747981</v>
      </c>
      <c r="F28" s="1761"/>
      <c r="G28" s="1761"/>
      <c r="I28" s="1772"/>
    </row>
    <row r="29" spans="1:9">
      <c r="A29" s="1744" t="s">
        <v>15</v>
      </c>
      <c r="B29" s="1769">
        <v>2681</v>
      </c>
      <c r="C29" s="1759">
        <v>5.3972440033418225</v>
      </c>
      <c r="D29" s="1770">
        <v>735</v>
      </c>
      <c r="E29" s="233">
        <v>14.796621941276534</v>
      </c>
      <c r="F29" s="1761"/>
      <c r="G29" s="1761"/>
      <c r="I29" s="1771"/>
    </row>
    <row r="30" spans="1:9">
      <c r="A30" s="1744" t="s">
        <v>16</v>
      </c>
      <c r="B30" s="1769">
        <v>2208</v>
      </c>
      <c r="C30" s="1759">
        <v>5.0311255320506394</v>
      </c>
      <c r="D30" s="1770">
        <v>641</v>
      </c>
      <c r="E30" s="233">
        <v>14.605758451288315</v>
      </c>
      <c r="F30" s="1761"/>
      <c r="G30" s="1761"/>
      <c r="I30" s="1771"/>
    </row>
    <row r="31" spans="1:9">
      <c r="A31" s="1744" t="s">
        <v>17</v>
      </c>
      <c r="B31" s="1769">
        <v>1964</v>
      </c>
      <c r="C31" s="1759">
        <v>4.0078442736190389</v>
      </c>
      <c r="D31" s="1770">
        <v>692</v>
      </c>
      <c r="E31" s="233">
        <v>14.121325037394982</v>
      </c>
      <c r="F31" s="1761"/>
      <c r="G31" s="1761"/>
      <c r="I31" s="1771"/>
    </row>
    <row r="32" spans="1:9">
      <c r="A32" s="1744" t="s">
        <v>18</v>
      </c>
      <c r="B32" s="1769">
        <v>13268</v>
      </c>
      <c r="C32" s="1759">
        <v>4.5886662571866514</v>
      </c>
      <c r="D32" s="1770">
        <v>6510</v>
      </c>
      <c r="E32" s="233">
        <v>22.514483972177491</v>
      </c>
      <c r="F32" s="1761"/>
      <c r="G32" s="1761"/>
      <c r="I32" s="1771"/>
    </row>
    <row r="33" spans="1:9" s="1763" customFormat="1">
      <c r="A33" s="1744" t="s">
        <v>19</v>
      </c>
      <c r="B33" s="1769">
        <v>2447</v>
      </c>
      <c r="C33" s="1759">
        <v>4.442370813605601</v>
      </c>
      <c r="D33" s="1770">
        <v>920</v>
      </c>
      <c r="E33" s="233">
        <v>16.702007145554362</v>
      </c>
      <c r="F33" s="1762"/>
      <c r="G33" s="1762"/>
      <c r="I33" s="1773"/>
    </row>
    <row r="34" spans="1:9" s="1763" customFormat="1">
      <c r="A34" s="1746" t="s">
        <v>20</v>
      </c>
      <c r="B34" s="1774">
        <v>1379</v>
      </c>
      <c r="C34" s="1759">
        <v>3.0057652277210458</v>
      </c>
      <c r="D34" s="1770">
        <v>562</v>
      </c>
      <c r="E34" s="233">
        <v>12.249746613337402</v>
      </c>
      <c r="F34" s="1762"/>
      <c r="G34" s="1762"/>
      <c r="I34" s="1773"/>
    </row>
    <row r="35" spans="1:9" s="1763" customFormat="1" ht="15">
      <c r="A35" s="1743" t="s">
        <v>21</v>
      </c>
      <c r="B35" s="1767">
        <v>25161</v>
      </c>
      <c r="C35" s="1768">
        <v>3.1783013008411682</v>
      </c>
      <c r="D35" s="1767">
        <v>9957</v>
      </c>
      <c r="E35" s="399">
        <v>12.577539069383375</v>
      </c>
      <c r="F35" s="1762"/>
      <c r="G35" s="1762"/>
      <c r="I35" s="1773"/>
    </row>
    <row r="36" spans="1:9" s="1763" customFormat="1">
      <c r="A36" s="1744" t="s">
        <v>22</v>
      </c>
      <c r="B36" s="1769">
        <v>2181</v>
      </c>
      <c r="C36" s="1759">
        <v>3.2912259628080904</v>
      </c>
      <c r="D36" s="1770">
        <v>1244</v>
      </c>
      <c r="E36" s="233">
        <v>18.772513057007174</v>
      </c>
      <c r="F36" s="1762"/>
      <c r="G36" s="1762"/>
      <c r="I36" s="1773"/>
    </row>
    <row r="37" spans="1:9">
      <c r="A37" s="1744" t="s">
        <v>23</v>
      </c>
      <c r="B37" s="1769">
        <v>925</v>
      </c>
      <c r="C37" s="1759">
        <v>1.7044187747716539</v>
      </c>
      <c r="D37" s="1770">
        <v>407</v>
      </c>
      <c r="E37" s="233">
        <v>7.4994426089952775</v>
      </c>
      <c r="F37" s="1761"/>
      <c r="G37" s="1761"/>
      <c r="I37" s="1771"/>
    </row>
    <row r="38" spans="1:9">
      <c r="A38" s="1744" t="s">
        <v>24</v>
      </c>
      <c r="B38" s="1769">
        <v>15318</v>
      </c>
      <c r="C38" s="1759">
        <v>3.8057814187529764</v>
      </c>
      <c r="D38" s="1770">
        <v>6160</v>
      </c>
      <c r="E38" s="233">
        <v>15.304617795742484</v>
      </c>
      <c r="F38" s="1761"/>
      <c r="G38" s="1761"/>
    </row>
    <row r="39" spans="1:9">
      <c r="A39" s="1744" t="s">
        <v>25</v>
      </c>
      <c r="B39" s="1769">
        <v>1792</v>
      </c>
      <c r="C39" s="1759">
        <v>2.0992898496055634</v>
      </c>
      <c r="D39" s="1770">
        <v>473</v>
      </c>
      <c r="E39" s="233">
        <v>5.5410943016932555</v>
      </c>
      <c r="F39" s="1761"/>
      <c r="G39" s="1761"/>
    </row>
    <row r="40" spans="1:9">
      <c r="A40" s="1744" t="s">
        <v>26</v>
      </c>
      <c r="B40" s="1769">
        <v>3678</v>
      </c>
      <c r="C40" s="1759">
        <v>2.4818818575650838</v>
      </c>
      <c r="D40" s="1770">
        <v>1410</v>
      </c>
      <c r="E40" s="233">
        <v>9.5145552451516249</v>
      </c>
      <c r="F40" s="1761"/>
      <c r="G40" s="1761"/>
    </row>
    <row r="41" spans="1:9">
      <c r="A41" s="1744" t="s">
        <v>27</v>
      </c>
      <c r="B41" s="1769">
        <v>1267</v>
      </c>
      <c r="C41" s="1759">
        <v>3.6135575431231177</v>
      </c>
      <c r="D41" s="1770">
        <v>263</v>
      </c>
      <c r="E41" s="233">
        <v>7.5009126585744275</v>
      </c>
      <c r="F41" s="1761"/>
      <c r="G41" s="1761"/>
    </row>
    <row r="42" spans="1:9" ht="15">
      <c r="A42" s="835" t="s">
        <v>28</v>
      </c>
      <c r="B42" s="1767">
        <v>2617</v>
      </c>
      <c r="C42" s="1768">
        <v>3.1165076060886814</v>
      </c>
      <c r="D42" s="1767">
        <v>791</v>
      </c>
      <c r="E42" s="399">
        <v>9.419784166664682</v>
      </c>
      <c r="F42" s="1761"/>
      <c r="G42" s="1761"/>
    </row>
    <row r="43" spans="1:9">
      <c r="A43" s="836" t="s">
        <v>29</v>
      </c>
      <c r="B43" s="1769">
        <v>423</v>
      </c>
      <c r="C43" s="1759">
        <v>2.4777123042138682</v>
      </c>
      <c r="D43" s="1770">
        <v>151</v>
      </c>
      <c r="E43" s="233">
        <v>8.8447886036948962</v>
      </c>
      <c r="F43" s="1761"/>
      <c r="G43" s="1761"/>
    </row>
    <row r="44" spans="1:9" s="705" customFormat="1">
      <c r="A44" s="836" t="s">
        <v>30</v>
      </c>
      <c r="B44" s="1769">
        <v>407</v>
      </c>
      <c r="C44" s="1759">
        <v>3.4648618737496273</v>
      </c>
      <c r="D44" s="1770">
        <v>69</v>
      </c>
      <c r="E44" s="233">
        <v>5.8740901545141107</v>
      </c>
      <c r="F44" s="1775"/>
      <c r="G44" s="1775"/>
    </row>
    <row r="45" spans="1:9">
      <c r="A45" s="836" t="s">
        <v>31</v>
      </c>
      <c r="B45" s="1769">
        <v>336</v>
      </c>
      <c r="C45" s="1759">
        <v>3.4605996312813487</v>
      </c>
      <c r="D45" s="1770">
        <v>132</v>
      </c>
      <c r="E45" s="233">
        <v>13.595212837176726</v>
      </c>
      <c r="F45" s="1761"/>
      <c r="G45" s="1761"/>
    </row>
    <row r="46" spans="1:9">
      <c r="A46" s="836" t="s">
        <v>32</v>
      </c>
      <c r="B46" s="1769">
        <v>313</v>
      </c>
      <c r="C46" s="1759">
        <v>2.9749175482117232</v>
      </c>
      <c r="D46" s="1770">
        <v>105</v>
      </c>
      <c r="E46" s="233">
        <v>9.9797553534259063</v>
      </c>
      <c r="F46" s="1761"/>
      <c r="G46" s="1761"/>
    </row>
    <row r="47" spans="1:9">
      <c r="A47" s="836" t="s">
        <v>33</v>
      </c>
      <c r="B47" s="1769">
        <v>694</v>
      </c>
      <c r="C47" s="1759">
        <v>3.4586556096005103</v>
      </c>
      <c r="D47" s="1770">
        <v>193</v>
      </c>
      <c r="E47" s="233">
        <v>9.6184514791483942</v>
      </c>
      <c r="F47" s="1761"/>
      <c r="G47" s="1761"/>
    </row>
    <row r="48" spans="1:9">
      <c r="A48" s="836" t="s">
        <v>34</v>
      </c>
      <c r="B48" s="1769">
        <v>444</v>
      </c>
      <c r="C48" s="1759">
        <v>2.988429930068047</v>
      </c>
      <c r="D48" s="1770">
        <v>141</v>
      </c>
      <c r="E48" s="233">
        <v>9.4902842373782583</v>
      </c>
      <c r="F48" s="1761"/>
      <c r="G48" s="1761"/>
    </row>
    <row r="49" spans="1:7" ht="15">
      <c r="A49" s="854" t="s">
        <v>35</v>
      </c>
      <c r="B49" s="1767">
        <v>173</v>
      </c>
      <c r="C49" s="1768">
        <v>6.0224187147531856</v>
      </c>
      <c r="D49" s="1776">
        <v>72</v>
      </c>
      <c r="E49" s="399">
        <v>25.064401587412103</v>
      </c>
      <c r="F49" s="1761"/>
      <c r="G49" s="1761"/>
    </row>
    <row r="50" spans="1:7">
      <c r="A50" s="834" t="s">
        <v>36</v>
      </c>
      <c r="B50" s="1769">
        <v>173</v>
      </c>
      <c r="C50" s="1759">
        <v>6.0224187147531856</v>
      </c>
      <c r="D50" s="1777">
        <v>72</v>
      </c>
      <c r="E50" s="233">
        <v>25.064401587412103</v>
      </c>
      <c r="F50" s="1761"/>
      <c r="G50" s="1761"/>
    </row>
    <row r="51" spans="1:7" ht="15">
      <c r="A51" s="549" t="s">
        <v>37</v>
      </c>
      <c r="B51" s="1778">
        <v>3</v>
      </c>
      <c r="C51" s="1768">
        <v>8.1153461195119972E-2</v>
      </c>
      <c r="D51" s="1767">
        <v>1</v>
      </c>
      <c r="E51" s="399">
        <v>0.27051153731706656</v>
      </c>
      <c r="F51" s="1761"/>
      <c r="G51" s="1761"/>
    </row>
    <row r="52" spans="1:7" ht="15">
      <c r="A52" s="1779" t="s">
        <v>2611</v>
      </c>
      <c r="B52" s="1778">
        <v>85</v>
      </c>
      <c r="C52" s="1780" t="s">
        <v>2612</v>
      </c>
      <c r="D52" s="1767">
        <v>753</v>
      </c>
      <c r="E52" s="1780" t="s">
        <v>2612</v>
      </c>
      <c r="F52" s="1761"/>
      <c r="G52" s="1761"/>
    </row>
    <row r="53" spans="1:7" s="1763" customFormat="1" ht="12">
      <c r="A53" s="1781" t="s">
        <v>2613</v>
      </c>
      <c r="B53" s="16"/>
      <c r="C53" s="16"/>
      <c r="D53" s="16"/>
      <c r="E53" s="16"/>
      <c r="F53" s="1782"/>
    </row>
    <row r="54" spans="1:7" s="1763" customFormat="1" ht="11.25" customHeight="1">
      <c r="A54" s="1991" t="s">
        <v>2614</v>
      </c>
      <c r="B54" s="1991"/>
      <c r="C54" s="1991"/>
      <c r="D54" s="1991"/>
      <c r="E54" s="1991"/>
      <c r="F54" s="1782"/>
    </row>
    <row r="55" spans="1:7" s="1763" customFormat="1" ht="12">
      <c r="A55" s="1988"/>
      <c r="B55" s="1988"/>
      <c r="C55" s="1988"/>
      <c r="D55" s="1988"/>
      <c r="E55" s="1988"/>
      <c r="F55" s="1988"/>
    </row>
    <row r="56" spans="1:7" s="1763" customFormat="1" ht="12">
      <c r="A56" s="1988" t="s">
        <v>2615</v>
      </c>
      <c r="B56" s="1988"/>
      <c r="C56" s="1988"/>
      <c r="D56" s="1988"/>
      <c r="E56" s="1988"/>
      <c r="F56" s="1988"/>
    </row>
    <row r="57" spans="1:7" s="1763" customFormat="1" ht="12">
      <c r="A57" s="1783" t="s">
        <v>2616</v>
      </c>
    </row>
    <row r="58" spans="1:7" s="1763" customFormat="1" ht="12">
      <c r="A58" s="1784"/>
    </row>
    <row r="59" spans="1:7">
      <c r="E59" s="252"/>
    </row>
    <row r="60" spans="1:7" ht="15">
      <c r="B60" s="1785"/>
      <c r="C60" s="1785"/>
      <c r="D60" s="1785"/>
      <c r="E60" s="1786"/>
    </row>
    <row r="61" spans="1:7" ht="15">
      <c r="A61" s="1787"/>
      <c r="E61" s="252"/>
    </row>
    <row r="62" spans="1:7" ht="15">
      <c r="B62" s="1785"/>
      <c r="C62" s="1785"/>
      <c r="D62" s="1788"/>
      <c r="E62" s="1789"/>
    </row>
    <row r="63" spans="1:7">
      <c r="E63" s="252"/>
    </row>
    <row r="64" spans="1:7">
      <c r="E64" s="252"/>
    </row>
    <row r="65" spans="1:5" s="705" customFormat="1" ht="12.75">
      <c r="A65" s="1790"/>
      <c r="B65" s="1791"/>
      <c r="C65" s="1791"/>
      <c r="D65" s="1791"/>
      <c r="E65" s="1792"/>
    </row>
    <row r="66" spans="1:5">
      <c r="A66" s="38"/>
      <c r="B66" s="38"/>
      <c r="C66" s="38"/>
      <c r="D66" s="38"/>
      <c r="E66" s="235"/>
    </row>
    <row r="67" spans="1:5">
      <c r="A67" s="38"/>
      <c r="B67" s="38"/>
      <c r="C67" s="38"/>
      <c r="D67" s="38"/>
      <c r="E67" s="235"/>
    </row>
    <row r="68" spans="1:5">
      <c r="A68" s="38"/>
      <c r="B68" s="38"/>
      <c r="C68" s="38"/>
      <c r="D68" s="38"/>
      <c r="E68" s="235"/>
    </row>
    <row r="69" spans="1:5" ht="15">
      <c r="A69" s="698"/>
      <c r="B69" s="217"/>
      <c r="C69" s="217"/>
      <c r="D69" s="217"/>
      <c r="E69" s="235"/>
    </row>
    <row r="72" spans="1:5" ht="15">
      <c r="A72" s="217"/>
    </row>
    <row r="76" spans="1:5" s="1763" customFormat="1" ht="12">
      <c r="E76" s="1747"/>
    </row>
    <row r="77" spans="1:5" s="1763" customFormat="1" ht="12">
      <c r="E77" s="1747"/>
    </row>
    <row r="78" spans="1:5" s="1763" customFormat="1" ht="12">
      <c r="E78" s="1747"/>
    </row>
    <row r="79" spans="1:5" s="1763" customFormat="1" ht="12">
      <c r="E79" s="1747"/>
    </row>
  </sheetData>
  <mergeCells count="6">
    <mergeCell ref="A56:F56"/>
    <mergeCell ref="A3:E3"/>
    <mergeCell ref="A4:E4"/>
    <mergeCell ref="A5:E5"/>
    <mergeCell ref="A54:E54"/>
    <mergeCell ref="A55:F55"/>
  </mergeCells>
  <hyperlinks>
    <hyperlink ref="G7" location="ÍNDICE!A42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57" orientation="landscape" r:id="rId1"/>
  <headerFooter scaleWithDoc="0" alignWithMargins="0">
    <oddHeader>&amp;R&amp;"Arial,Negrita"&amp;10Compendio estadístico 2013 - Población y migración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activeCell="I7" sqref="I7"/>
    </sheetView>
  </sheetViews>
  <sheetFormatPr baseColWidth="10" defaultRowHeight="12.75"/>
  <cols>
    <col min="1" max="1" width="15.7109375" style="4" customWidth="1"/>
    <col min="2" max="2" width="16.42578125" style="4" customWidth="1"/>
    <col min="3" max="6" width="26.140625" style="4" customWidth="1"/>
    <col min="7" max="7" width="14.28515625" style="4" customWidth="1"/>
    <col min="8" max="8" width="11.42578125" style="4"/>
    <col min="9" max="9" width="13.42578125" style="4" customWidth="1"/>
    <col min="10" max="10" width="13.85546875" style="4" customWidth="1"/>
    <col min="11" max="16384" width="11.42578125" style="4"/>
  </cols>
  <sheetData>
    <row r="1" spans="1:11" ht="6" customHeight="1"/>
    <row r="2" spans="1:11" ht="14.25">
      <c r="A2" s="1312" t="s">
        <v>59</v>
      </c>
    </row>
    <row r="3" spans="1:11" ht="15">
      <c r="A3" s="1993" t="s">
        <v>1493</v>
      </c>
      <c r="B3" s="1993"/>
      <c r="C3" s="1993"/>
      <c r="D3" s="1993"/>
      <c r="E3" s="1993"/>
      <c r="F3" s="1993"/>
      <c r="G3" s="1993"/>
      <c r="H3" s="212"/>
      <c r="I3" s="212"/>
      <c r="J3" s="212"/>
      <c r="K3" s="212"/>
    </row>
    <row r="4" spans="1:11" ht="15.75" customHeight="1">
      <c r="A4" s="1994" t="s">
        <v>1767</v>
      </c>
      <c r="B4" s="1994"/>
      <c r="C4" s="1994"/>
      <c r="D4" s="1994"/>
      <c r="E4" s="1994"/>
      <c r="F4" s="1994"/>
      <c r="G4" s="1994"/>
      <c r="H4" s="212"/>
      <c r="I4" s="212"/>
      <c r="J4" s="212"/>
      <c r="K4" s="212"/>
    </row>
    <row r="5" spans="1:11" ht="15.75" customHeight="1">
      <c r="A5" s="1995" t="s">
        <v>459</v>
      </c>
      <c r="B5" s="1995"/>
      <c r="C5" s="1995"/>
      <c r="D5" s="1995"/>
      <c r="E5" s="1995"/>
      <c r="F5" s="1995"/>
      <c r="G5" s="1995"/>
      <c r="H5" s="253"/>
      <c r="I5" s="253"/>
      <c r="J5" s="253"/>
    </row>
    <row r="6" spans="1:11" ht="15">
      <c r="A6" s="23"/>
      <c r="B6" s="1301"/>
      <c r="C6" s="1301"/>
      <c r="D6" s="1301"/>
      <c r="E6" s="1301"/>
      <c r="F6" s="1301"/>
      <c r="G6" s="1301"/>
    </row>
    <row r="7" spans="1:11" s="1301" customFormat="1" ht="55.5" customHeight="1">
      <c r="A7" s="1996" t="s">
        <v>487</v>
      </c>
      <c r="B7" s="1996"/>
      <c r="C7" s="1997" t="s">
        <v>72</v>
      </c>
      <c r="D7" s="1997"/>
      <c r="E7" s="1997" t="s">
        <v>73</v>
      </c>
      <c r="F7" s="1997"/>
      <c r="G7" s="1998" t="s">
        <v>60</v>
      </c>
      <c r="I7" s="1113" t="s">
        <v>675</v>
      </c>
    </row>
    <row r="8" spans="1:11" ht="30.75" customHeight="1">
      <c r="A8" s="1996"/>
      <c r="B8" s="1996"/>
      <c r="C8" s="1797" t="s">
        <v>74</v>
      </c>
      <c r="D8" s="1796" t="s">
        <v>69</v>
      </c>
      <c r="E8" s="1796" t="s">
        <v>70</v>
      </c>
      <c r="F8" s="1796" t="s">
        <v>61</v>
      </c>
      <c r="G8" s="1999"/>
    </row>
    <row r="9" spans="1:11" ht="15.75" customHeight="1">
      <c r="A9" s="1996"/>
      <c r="B9" s="1996"/>
      <c r="C9" s="246" t="s">
        <v>62</v>
      </c>
      <c r="D9" s="30" t="s">
        <v>63</v>
      </c>
      <c r="E9" s="30" t="s">
        <v>64</v>
      </c>
      <c r="F9" s="30" t="s">
        <v>65</v>
      </c>
      <c r="G9" s="247" t="s">
        <v>66</v>
      </c>
    </row>
    <row r="10" spans="1:11" ht="16.5" customHeight="1">
      <c r="A10" s="2000" t="s">
        <v>100</v>
      </c>
      <c r="B10" s="759" t="s">
        <v>71</v>
      </c>
      <c r="C10" s="33" t="s">
        <v>4</v>
      </c>
      <c r="D10" s="33" t="s">
        <v>4</v>
      </c>
      <c r="E10" s="33" t="s">
        <v>4</v>
      </c>
      <c r="F10" s="33" t="s">
        <v>4</v>
      </c>
      <c r="G10" s="33" t="s">
        <v>4</v>
      </c>
    </row>
    <row r="11" spans="1:11" ht="13.5" customHeight="1">
      <c r="A11" s="2001"/>
      <c r="B11" s="760">
        <v>2008</v>
      </c>
      <c r="C11" s="33">
        <v>30.969458878800722</v>
      </c>
      <c r="D11" s="34">
        <v>69.030541121199278</v>
      </c>
      <c r="E11" s="34">
        <v>69.262259465005599</v>
      </c>
      <c r="F11" s="34">
        <v>30.737740534993961</v>
      </c>
      <c r="G11" s="33">
        <v>47.812112501462401</v>
      </c>
    </row>
    <row r="12" spans="1:11" ht="13.5" customHeight="1">
      <c r="A12" s="2001"/>
      <c r="B12" s="759" t="s">
        <v>486</v>
      </c>
      <c r="C12" s="33" t="s">
        <v>4</v>
      </c>
      <c r="D12" s="33" t="s">
        <v>4</v>
      </c>
      <c r="E12" s="33" t="s">
        <v>4</v>
      </c>
      <c r="F12" s="33" t="s">
        <v>4</v>
      </c>
      <c r="G12" s="33" t="s">
        <v>4</v>
      </c>
    </row>
    <row r="13" spans="1:11" ht="13.5" customHeight="1">
      <c r="A13" s="2001"/>
      <c r="B13" s="760">
        <v>2010</v>
      </c>
      <c r="C13" s="33">
        <v>28.447263487395691</v>
      </c>
      <c r="D13" s="34">
        <v>71.552736512604312</v>
      </c>
      <c r="E13" s="34">
        <v>64.873807255200646</v>
      </c>
      <c r="F13" s="34">
        <v>35.126192744802729</v>
      </c>
      <c r="G13" s="33">
        <v>46.418984371008499</v>
      </c>
    </row>
    <row r="14" spans="1:11" ht="13.5" customHeight="1">
      <c r="A14" s="2001"/>
      <c r="B14" s="760">
        <v>2011</v>
      </c>
      <c r="C14" s="33">
        <v>27.143034601476089</v>
      </c>
      <c r="D14" s="34">
        <v>72.856965398523911</v>
      </c>
      <c r="E14" s="34">
        <v>62.560123437256919</v>
      </c>
      <c r="F14" s="34">
        <v>37.439876562743926</v>
      </c>
      <c r="G14" s="33">
        <v>45.579407485956118</v>
      </c>
    </row>
    <row r="15" spans="1:11" ht="13.5" customHeight="1">
      <c r="A15" s="2001"/>
      <c r="B15" s="760">
        <v>2012</v>
      </c>
      <c r="C15" s="33">
        <v>26.788159825663193</v>
      </c>
      <c r="D15" s="34">
        <v>73.2118401743368</v>
      </c>
      <c r="E15" s="34">
        <v>64.373757292480803</v>
      </c>
      <c r="F15" s="34">
        <v>35.626242707523872</v>
      </c>
      <c r="G15" s="33">
        <v>47.129212303186534</v>
      </c>
    </row>
    <row r="16" spans="1:11" ht="13.5" customHeight="1">
      <c r="A16" s="2001"/>
      <c r="B16" s="760">
        <v>2013</v>
      </c>
      <c r="C16" s="33">
        <v>25.65750100607756</v>
      </c>
      <c r="D16" s="34">
        <v>74.342498993922447</v>
      </c>
      <c r="E16" s="34">
        <v>63.671445538987804</v>
      </c>
      <c r="F16" s="34">
        <v>36.32855446101749</v>
      </c>
      <c r="G16" s="33">
        <v>47.334943759237888</v>
      </c>
    </row>
    <row r="17" spans="1:7" ht="13.5" customHeight="1">
      <c r="A17" s="2002"/>
      <c r="B17" s="760">
        <v>2014</v>
      </c>
      <c r="C17" s="33">
        <v>29.890396332477071</v>
      </c>
      <c r="D17" s="34">
        <v>70.109603667523714</v>
      </c>
      <c r="E17" s="34">
        <v>62.008323898796455</v>
      </c>
      <c r="F17" s="34">
        <v>37.991676101204042</v>
      </c>
      <c r="G17" s="33">
        <v>43.473790126320587</v>
      </c>
    </row>
    <row r="18" spans="1:7" ht="13.5" customHeight="1">
      <c r="A18" s="2000" t="s">
        <v>101</v>
      </c>
      <c r="B18" s="760">
        <v>2007</v>
      </c>
      <c r="C18" s="33">
        <v>31.959621999280529</v>
      </c>
      <c r="D18" s="34">
        <v>68.040378000719471</v>
      </c>
      <c r="E18" s="34">
        <v>68.059896943871252</v>
      </c>
      <c r="F18" s="34">
        <v>31.940099833610645</v>
      </c>
      <c r="G18" s="33">
        <v>46.308211147510121</v>
      </c>
    </row>
    <row r="19" spans="1:7" ht="13.5" customHeight="1">
      <c r="A19" s="2001"/>
      <c r="B19" s="760">
        <v>2008</v>
      </c>
      <c r="C19" s="33">
        <v>30.476243634928597</v>
      </c>
      <c r="D19" s="34">
        <v>69.523756365071407</v>
      </c>
      <c r="E19" s="34">
        <v>66.177048244950271</v>
      </c>
      <c r="F19" s="34">
        <v>33.822951755048827</v>
      </c>
      <c r="G19" s="33">
        <v>46.008769791414991</v>
      </c>
    </row>
    <row r="20" spans="1:7" ht="13.5" customHeight="1">
      <c r="A20" s="2001"/>
      <c r="B20" s="760">
        <v>2009</v>
      </c>
      <c r="C20" s="33">
        <v>28.750278808298674</v>
      </c>
      <c r="D20" s="34">
        <v>71.249721191701326</v>
      </c>
      <c r="E20" s="34">
        <v>65.275815376427431</v>
      </c>
      <c r="F20" s="34">
        <v>34.724184623567197</v>
      </c>
      <c r="G20" s="33">
        <v>46.508836461314246</v>
      </c>
    </row>
    <row r="21" spans="1:7" ht="13.5" customHeight="1">
      <c r="A21" s="2001"/>
      <c r="B21" s="760">
        <v>2010</v>
      </c>
      <c r="C21" s="33">
        <v>27.929079145747064</v>
      </c>
      <c r="D21" s="34">
        <v>72.070920854252947</v>
      </c>
      <c r="E21" s="34">
        <v>62.539537796245746</v>
      </c>
      <c r="F21" s="34">
        <v>37.460462203751135</v>
      </c>
      <c r="G21" s="33">
        <v>45.072820787747872</v>
      </c>
    </row>
    <row r="22" spans="1:7" ht="13.5" customHeight="1">
      <c r="A22" s="2001"/>
      <c r="B22" s="760">
        <v>2011</v>
      </c>
      <c r="C22" s="33">
        <v>27.248863243305287</v>
      </c>
      <c r="D22" s="34">
        <v>72.751136756694706</v>
      </c>
      <c r="E22" s="34">
        <v>62.485702069416213</v>
      </c>
      <c r="F22" s="34">
        <v>37.514297930577371</v>
      </c>
      <c r="G22" s="33">
        <v>45.459058565901806</v>
      </c>
    </row>
    <row r="23" spans="1:7" ht="13.5" customHeight="1">
      <c r="A23" s="2001"/>
      <c r="B23" s="760">
        <v>2012</v>
      </c>
      <c r="C23" s="33">
        <v>26.006431526053948</v>
      </c>
      <c r="D23" s="34">
        <v>73.993568473946041</v>
      </c>
      <c r="E23" s="34">
        <v>61.682362638841425</v>
      </c>
      <c r="F23" s="34">
        <v>38.317637361168927</v>
      </c>
      <c r="G23" s="33">
        <v>45.640981235518844</v>
      </c>
    </row>
    <row r="24" spans="1:7" ht="13.5" customHeight="1">
      <c r="A24" s="2001"/>
      <c r="B24" s="760">
        <v>2013</v>
      </c>
      <c r="C24" s="33">
        <v>29.436505579096899</v>
      </c>
      <c r="D24" s="34">
        <v>70.563494420903112</v>
      </c>
      <c r="E24" s="34">
        <v>62.078175189391814</v>
      </c>
      <c r="F24" s="34">
        <v>37.921824810602459</v>
      </c>
      <c r="G24" s="33">
        <v>43.804529686364944</v>
      </c>
    </row>
    <row r="25" spans="1:7" ht="13.5" customHeight="1">
      <c r="A25" s="2002"/>
      <c r="B25" s="760">
        <v>2014</v>
      </c>
      <c r="C25" s="33">
        <v>30.896662128441633</v>
      </c>
      <c r="D25" s="34">
        <v>69.103337871562331</v>
      </c>
      <c r="E25" s="34">
        <v>64.471339044768129</v>
      </c>
      <c r="F25" s="34">
        <v>35.528660955235367</v>
      </c>
      <c r="G25" s="33">
        <v>44.551847250426604</v>
      </c>
    </row>
    <row r="26" spans="1:7" s="1112" customFormat="1" ht="11.25">
      <c r="A26" s="2003" t="s">
        <v>76</v>
      </c>
      <c r="B26" s="2003"/>
      <c r="C26" s="2003"/>
      <c r="D26" s="2003"/>
      <c r="E26" s="2003"/>
      <c r="F26" s="2003"/>
      <c r="G26" s="2003"/>
    </row>
    <row r="27" spans="1:7" s="1112" customFormat="1" ht="11.25">
      <c r="A27" s="1992" t="s">
        <v>2196</v>
      </c>
      <c r="B27" s="1992"/>
      <c r="C27" s="1992"/>
      <c r="D27" s="1992"/>
      <c r="E27" s="1992"/>
      <c r="F27" s="1992"/>
      <c r="G27" s="1992"/>
    </row>
    <row r="28" spans="1:7" s="1112" customFormat="1" ht="11.25">
      <c r="A28" s="1992" t="s">
        <v>2205</v>
      </c>
      <c r="B28" s="1992"/>
      <c r="C28" s="1992"/>
      <c r="D28" s="1992"/>
      <c r="E28" s="1992"/>
      <c r="F28" s="1992"/>
      <c r="G28" s="1992"/>
    </row>
    <row r="29" spans="1:7" s="1112" customFormat="1" ht="11.25">
      <c r="A29" s="1992" t="s">
        <v>2214</v>
      </c>
      <c r="B29" s="1992"/>
      <c r="C29" s="1992"/>
      <c r="D29" s="1992"/>
      <c r="E29" s="1992"/>
      <c r="F29" s="1992"/>
      <c r="G29" s="1992"/>
    </row>
    <row r="30" spans="1:7" s="1112" customFormat="1" ht="11.25">
      <c r="A30" s="1992" t="s">
        <v>2215</v>
      </c>
      <c r="B30" s="1992"/>
      <c r="C30" s="1992"/>
      <c r="D30" s="1992"/>
      <c r="E30" s="1992"/>
      <c r="F30" s="1992"/>
      <c r="G30" s="1992"/>
    </row>
    <row r="31" spans="1:7" s="1112" customFormat="1" ht="11.25">
      <c r="A31" s="1992" t="s">
        <v>2216</v>
      </c>
      <c r="B31" s="1992"/>
      <c r="C31" s="1992"/>
      <c r="D31" s="1992"/>
      <c r="E31" s="1992"/>
      <c r="F31" s="1992"/>
      <c r="G31" s="1992"/>
    </row>
    <row r="32" spans="1:7" s="1112" customFormat="1" ht="11.25">
      <c r="A32" s="1992" t="s">
        <v>2217</v>
      </c>
      <c r="B32" s="1992"/>
      <c r="C32" s="1992"/>
      <c r="D32" s="1992"/>
      <c r="E32" s="1992"/>
      <c r="F32" s="1992"/>
      <c r="G32" s="1992"/>
    </row>
    <row r="33" spans="1:7" s="1112" customFormat="1" ht="11.25">
      <c r="A33" s="1992" t="s">
        <v>2218</v>
      </c>
      <c r="B33" s="1992"/>
      <c r="C33" s="1992"/>
      <c r="D33" s="1992"/>
      <c r="E33" s="1992"/>
      <c r="F33" s="1992"/>
      <c r="G33" s="1992"/>
    </row>
    <row r="34" spans="1:7" s="1112" customFormat="1" ht="11.25">
      <c r="A34" s="1992" t="s">
        <v>2219</v>
      </c>
      <c r="B34" s="1992"/>
      <c r="C34" s="1992"/>
      <c r="D34" s="1992"/>
      <c r="E34" s="1992"/>
      <c r="F34" s="1992"/>
      <c r="G34" s="1992"/>
    </row>
    <row r="35" spans="1:7" s="1112" customFormat="1" ht="11.25">
      <c r="A35" s="1992" t="s">
        <v>2220</v>
      </c>
      <c r="B35" s="1992"/>
      <c r="C35" s="1992"/>
      <c r="D35" s="1992"/>
      <c r="E35" s="1992"/>
      <c r="F35" s="1992"/>
      <c r="G35" s="1992"/>
    </row>
    <row r="36" spans="1:7" s="1112" customFormat="1" ht="11.25">
      <c r="A36" s="1992" t="s">
        <v>2221</v>
      </c>
      <c r="B36" s="1992"/>
      <c r="C36" s="1992"/>
      <c r="D36" s="1992"/>
      <c r="E36" s="1992"/>
      <c r="F36" s="1992"/>
      <c r="G36" s="1992"/>
    </row>
    <row r="37" spans="1:7" s="1112" customFormat="1" ht="11.25">
      <c r="A37" s="1992" t="s">
        <v>2222</v>
      </c>
      <c r="B37" s="1992"/>
      <c r="C37" s="1992"/>
      <c r="D37" s="1992"/>
      <c r="E37" s="1992"/>
      <c r="F37" s="1992"/>
      <c r="G37" s="1992"/>
    </row>
    <row r="38" spans="1:7" s="1112" customFormat="1" ht="11.25">
      <c r="A38" s="1992" t="s">
        <v>2223</v>
      </c>
      <c r="B38" s="1992"/>
      <c r="C38" s="1992"/>
      <c r="D38" s="1992"/>
      <c r="E38" s="1992"/>
      <c r="F38" s="1992"/>
      <c r="G38" s="1992"/>
    </row>
    <row r="39" spans="1:7">
      <c r="A39" s="29"/>
      <c r="C39" s="1301"/>
      <c r="D39" s="1301"/>
      <c r="E39" s="1301"/>
      <c r="F39" s="1301"/>
      <c r="G39" s="1301"/>
    </row>
    <row r="40" spans="1:7">
      <c r="A40" s="29"/>
      <c r="C40" s="1301"/>
      <c r="D40" s="1301"/>
      <c r="E40" s="1301"/>
      <c r="F40" s="1301"/>
      <c r="G40" s="1301"/>
    </row>
    <row r="41" spans="1:7">
      <c r="C41" s="1795"/>
      <c r="D41" s="1304"/>
      <c r="E41" s="1795"/>
      <c r="F41" s="1795"/>
      <c r="G41" s="1305"/>
    </row>
  </sheetData>
  <mergeCells count="22">
    <mergeCell ref="A36:G36"/>
    <mergeCell ref="A37:G37"/>
    <mergeCell ref="A38:G38"/>
    <mergeCell ref="A30:G30"/>
    <mergeCell ref="A31:G31"/>
    <mergeCell ref="A32:G32"/>
    <mergeCell ref="A33:G33"/>
    <mergeCell ref="A34:G34"/>
    <mergeCell ref="A35:G35"/>
    <mergeCell ref="A29:G29"/>
    <mergeCell ref="A3:G3"/>
    <mergeCell ref="A4:G4"/>
    <mergeCell ref="A5:G5"/>
    <mergeCell ref="A7:B9"/>
    <mergeCell ref="C7:D7"/>
    <mergeCell ref="E7:F7"/>
    <mergeCell ref="G7:G8"/>
    <mergeCell ref="A10:A17"/>
    <mergeCell ref="A18:A25"/>
    <mergeCell ref="A26:G26"/>
    <mergeCell ref="A27:G27"/>
    <mergeCell ref="A28:G28"/>
  </mergeCells>
  <hyperlinks>
    <hyperlink ref="I7" location="ÍNDICE!A48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I7" sqref="I7"/>
    </sheetView>
  </sheetViews>
  <sheetFormatPr baseColWidth="10" defaultRowHeight="12.75"/>
  <cols>
    <col min="1" max="1" width="15.7109375" style="4" customWidth="1"/>
    <col min="2" max="2" width="16.42578125" style="4" customWidth="1"/>
    <col min="3" max="6" width="26.140625" style="4" customWidth="1"/>
    <col min="7" max="7" width="14.28515625" style="4" customWidth="1"/>
    <col min="8" max="8" width="11.42578125" style="4"/>
    <col min="9" max="9" width="13.42578125" style="4" customWidth="1"/>
    <col min="10" max="10" width="13.85546875" style="4" customWidth="1"/>
    <col min="11" max="16384" width="11.42578125" style="4"/>
  </cols>
  <sheetData>
    <row r="1" spans="1:11" ht="6" customHeight="1"/>
    <row r="2" spans="1:11" ht="14.25">
      <c r="A2" s="1312" t="s">
        <v>67</v>
      </c>
      <c r="C2" s="1301"/>
      <c r="D2" s="1301"/>
      <c r="E2" s="1301"/>
      <c r="F2" s="1301"/>
      <c r="G2" s="1301"/>
    </row>
    <row r="3" spans="1:11" ht="15">
      <c r="A3" s="2004" t="s">
        <v>1494</v>
      </c>
      <c r="B3" s="2004"/>
      <c r="C3" s="2004"/>
      <c r="D3" s="2004"/>
      <c r="E3" s="2004"/>
      <c r="F3" s="2004"/>
      <c r="G3" s="2004"/>
      <c r="H3" s="1993"/>
      <c r="I3" s="1993"/>
      <c r="J3" s="1993"/>
      <c r="K3" s="1993"/>
    </row>
    <row r="4" spans="1:11" ht="15">
      <c r="A4" s="2005" t="s">
        <v>1767</v>
      </c>
      <c r="B4" s="2005"/>
      <c r="C4" s="2005"/>
      <c r="D4" s="2005"/>
      <c r="E4" s="2005"/>
      <c r="F4" s="2005"/>
      <c r="G4" s="2005"/>
      <c r="H4" s="1994"/>
      <c r="I4" s="1994"/>
      <c r="J4" s="1994"/>
      <c r="K4" s="1994"/>
    </row>
    <row r="5" spans="1:11">
      <c r="A5" s="1995" t="s">
        <v>459</v>
      </c>
      <c r="B5" s="1995"/>
      <c r="C5" s="1995"/>
      <c r="D5" s="1995"/>
      <c r="E5" s="1995"/>
      <c r="F5" s="1995"/>
      <c r="G5" s="1995"/>
      <c r="H5" s="2006"/>
      <c r="I5" s="2006"/>
      <c r="J5" s="2006"/>
      <c r="K5" s="2006"/>
    </row>
    <row r="6" spans="1:11" ht="15">
      <c r="A6" s="23"/>
      <c r="C6" s="1301"/>
      <c r="D6" s="1301"/>
      <c r="E6" s="1301"/>
      <c r="F6" s="1301"/>
      <c r="G6" s="1301"/>
    </row>
    <row r="7" spans="1:11" ht="45" customHeight="1">
      <c r="A7" s="1996" t="s">
        <v>487</v>
      </c>
      <c r="B7" s="1996"/>
      <c r="C7" s="1997" t="s">
        <v>72</v>
      </c>
      <c r="D7" s="1997"/>
      <c r="E7" s="1997" t="s">
        <v>73</v>
      </c>
      <c r="F7" s="1997"/>
      <c r="G7" s="1998" t="s">
        <v>60</v>
      </c>
      <c r="I7" s="1113" t="s">
        <v>675</v>
      </c>
    </row>
    <row r="8" spans="1:11" ht="17.25">
      <c r="A8" s="1996"/>
      <c r="B8" s="1996"/>
      <c r="C8" s="1797" t="s">
        <v>74</v>
      </c>
      <c r="D8" s="1796" t="s">
        <v>69</v>
      </c>
      <c r="E8" s="1796" t="s">
        <v>70</v>
      </c>
      <c r="F8" s="1796" t="s">
        <v>61</v>
      </c>
      <c r="G8" s="1999"/>
    </row>
    <row r="9" spans="1:11" ht="15">
      <c r="A9" s="1996"/>
      <c r="B9" s="1996"/>
      <c r="C9" s="1797" t="s">
        <v>62</v>
      </c>
      <c r="D9" s="1796" t="s">
        <v>63</v>
      </c>
      <c r="E9" s="1796" t="s">
        <v>64</v>
      </c>
      <c r="F9" s="1796" t="s">
        <v>65</v>
      </c>
      <c r="G9" s="63" t="s">
        <v>66</v>
      </c>
    </row>
    <row r="10" spans="1:11" ht="16.5">
      <c r="A10" s="2000" t="s">
        <v>102</v>
      </c>
      <c r="B10" s="759" t="s">
        <v>71</v>
      </c>
      <c r="C10" s="31" t="s">
        <v>4</v>
      </c>
      <c r="D10" s="32" t="s">
        <v>4</v>
      </c>
      <c r="E10" s="32" t="s">
        <v>4</v>
      </c>
      <c r="F10" s="32" t="s">
        <v>4</v>
      </c>
      <c r="G10" s="31" t="s">
        <v>4</v>
      </c>
    </row>
    <row r="11" spans="1:11" ht="14.25">
      <c r="A11" s="2001"/>
      <c r="B11" s="760">
        <v>2008</v>
      </c>
      <c r="C11" s="33">
        <v>29.471195357072983</v>
      </c>
      <c r="D11" s="34">
        <v>70.528804642927028</v>
      </c>
      <c r="E11" s="34">
        <v>68.258902389640141</v>
      </c>
      <c r="F11" s="34">
        <v>31.741097610359976</v>
      </c>
      <c r="G11" s="33">
        <v>48.142187917795539</v>
      </c>
    </row>
    <row r="12" spans="1:11" ht="14.25">
      <c r="A12" s="2001"/>
      <c r="B12" s="760">
        <v>2009</v>
      </c>
      <c r="C12" s="33">
        <v>28.053793462553894</v>
      </c>
      <c r="D12" s="34">
        <v>71.946206537446102</v>
      </c>
      <c r="E12" s="34">
        <v>67.353565553300342</v>
      </c>
      <c r="F12" s="34">
        <v>32.646434446705335</v>
      </c>
      <c r="G12" s="33">
        <v>48.458335383311621</v>
      </c>
    </row>
    <row r="13" spans="1:11" ht="14.25">
      <c r="A13" s="2001"/>
      <c r="B13" s="760">
        <v>2010</v>
      </c>
      <c r="C13" s="33">
        <v>26.926953904651143</v>
      </c>
      <c r="D13" s="34">
        <v>73.073046095348857</v>
      </c>
      <c r="E13" s="34">
        <v>66.296441934255398</v>
      </c>
      <c r="F13" s="34">
        <v>33.703558065747544</v>
      </c>
      <c r="G13" s="33">
        <v>48.444829574194635</v>
      </c>
    </row>
    <row r="14" spans="1:11" ht="14.25">
      <c r="A14" s="2001"/>
      <c r="B14" s="760">
        <v>2011</v>
      </c>
      <c r="C14" s="33">
        <v>25.62455936744017</v>
      </c>
      <c r="D14" s="34">
        <v>74.37544063255983</v>
      </c>
      <c r="E14" s="34">
        <v>62.699897522622109</v>
      </c>
      <c r="F14" s="34">
        <v>37.300102477379703</v>
      </c>
      <c r="G14" s="33">
        <v>46.633325058613657</v>
      </c>
    </row>
    <row r="15" spans="1:11" ht="14.25">
      <c r="A15" s="2001"/>
      <c r="B15" s="760">
        <v>2012</v>
      </c>
      <c r="C15" s="33">
        <v>25.64640123196552</v>
      </c>
      <c r="D15" s="34">
        <v>74.353598768034473</v>
      </c>
      <c r="E15" s="34">
        <v>64.035467168422528</v>
      </c>
      <c r="F15" s="34">
        <v>35.964532831579213</v>
      </c>
      <c r="G15" s="33">
        <v>47.61267432764533</v>
      </c>
    </row>
    <row r="16" spans="1:11" ht="14.25">
      <c r="A16" s="2001"/>
      <c r="B16" s="760">
        <v>2013</v>
      </c>
      <c r="C16" s="33">
        <v>24.709379756456183</v>
      </c>
      <c r="D16" s="34">
        <v>75.290620243543813</v>
      </c>
      <c r="E16" s="34">
        <v>61.447569308419645</v>
      </c>
      <c r="F16" s="34">
        <v>38.552430691578792</v>
      </c>
      <c r="G16" s="33">
        <v>46.264256056890623</v>
      </c>
    </row>
    <row r="17" spans="1:7" ht="14.25">
      <c r="A17" s="2002"/>
      <c r="B17" s="760">
        <v>2014</v>
      </c>
      <c r="C17" s="33">
        <v>28.00830769394053</v>
      </c>
      <c r="D17" s="34">
        <v>71.991692306059022</v>
      </c>
      <c r="E17" s="34">
        <v>61.450041682813897</v>
      </c>
      <c r="F17" s="34">
        <v>38.549958317188207</v>
      </c>
      <c r="G17" s="33">
        <v>44.238924930236387</v>
      </c>
    </row>
    <row r="18" spans="1:7" ht="14.25">
      <c r="A18" s="2000" t="s">
        <v>100</v>
      </c>
      <c r="B18" s="760">
        <v>2007</v>
      </c>
      <c r="C18" s="33">
        <v>29.826679849533829</v>
      </c>
      <c r="D18" s="34">
        <v>70.173320150466168</v>
      </c>
      <c r="E18" s="34">
        <v>70.341962230358263</v>
      </c>
      <c r="F18" s="34">
        <v>29.658037769642732</v>
      </c>
      <c r="G18" s="33">
        <v>49.361290356029301</v>
      </c>
    </row>
    <row r="19" spans="1:7" ht="14.25">
      <c r="A19" s="2001"/>
      <c r="B19" s="760">
        <v>2008</v>
      </c>
      <c r="C19" s="33">
        <v>29.084176509194133</v>
      </c>
      <c r="D19" s="34">
        <v>70.915823490805877</v>
      </c>
      <c r="E19" s="34">
        <v>68.477631633870487</v>
      </c>
      <c r="F19" s="34">
        <v>31.522368366129616</v>
      </c>
      <c r="G19" s="33">
        <v>48.561476380159831</v>
      </c>
    </row>
    <row r="20" spans="1:7" ht="14.25">
      <c r="A20" s="2001"/>
      <c r="B20" s="760">
        <v>2009</v>
      </c>
      <c r="C20" s="33">
        <v>27.936860570074433</v>
      </c>
      <c r="D20" s="34">
        <v>72.063139429925556</v>
      </c>
      <c r="E20" s="34">
        <v>67.591815552741508</v>
      </c>
      <c r="F20" s="34">
        <v>32.408184447256914</v>
      </c>
      <c r="G20" s="33">
        <v>48.708784284990223</v>
      </c>
    </row>
    <row r="21" spans="1:7" ht="14.25">
      <c r="A21" s="2001"/>
      <c r="B21" s="760">
        <v>2010</v>
      </c>
      <c r="C21" s="33">
        <v>26.645695466647556</v>
      </c>
      <c r="D21" s="34">
        <v>73.354304533352447</v>
      </c>
      <c r="E21" s="34">
        <v>63.974325887819361</v>
      </c>
      <c r="F21" s="34">
        <v>36.025674112179964</v>
      </c>
      <c r="G21" s="33">
        <v>46.92792183491035</v>
      </c>
    </row>
    <row r="22" spans="1:7" ht="14.25">
      <c r="A22" s="2001"/>
      <c r="B22" s="760">
        <v>2011</v>
      </c>
      <c r="C22" s="33">
        <v>25.498788367560682</v>
      </c>
      <c r="D22" s="34">
        <v>74.501211632439322</v>
      </c>
      <c r="E22" s="34">
        <v>61.605887373042876</v>
      </c>
      <c r="F22" s="34">
        <v>38.394112626954993</v>
      </c>
      <c r="G22" s="33">
        <v>45.897132529832888</v>
      </c>
    </row>
    <row r="23" spans="1:7" ht="14.25">
      <c r="A23" s="2001"/>
      <c r="B23" s="760">
        <v>2012</v>
      </c>
      <c r="C23" s="33">
        <v>25.539878072418254</v>
      </c>
      <c r="D23" s="34">
        <v>74.460121927581753</v>
      </c>
      <c r="E23" s="34">
        <v>63.526775796723499</v>
      </c>
      <c r="F23" s="34">
        <v>36.473224203276402</v>
      </c>
      <c r="G23" s="33">
        <v>47.302114714901805</v>
      </c>
    </row>
    <row r="24" spans="1:7" ht="14.25">
      <c r="A24" s="2001"/>
      <c r="B24" s="760">
        <v>2013</v>
      </c>
      <c r="C24" s="33">
        <v>24.674885713635526</v>
      </c>
      <c r="D24" s="34">
        <v>75.325114286364467</v>
      </c>
      <c r="E24" s="34">
        <v>62.318584136591369</v>
      </c>
      <c r="F24" s="34">
        <v>37.681415863407182</v>
      </c>
      <c r="G24" s="33">
        <v>46.941544722531653</v>
      </c>
    </row>
    <row r="25" spans="1:7" ht="14.25">
      <c r="A25" s="2001"/>
      <c r="B25" s="1629">
        <v>2014</v>
      </c>
      <c r="C25" s="1630">
        <v>28.399086695626274</v>
      </c>
      <c r="D25" s="1631">
        <v>71.600913304372597</v>
      </c>
      <c r="E25" s="1631">
        <v>61.92081343383694</v>
      </c>
      <c r="F25" s="1631">
        <v>38.079186566160963</v>
      </c>
      <c r="G25" s="1630">
        <v>44.335867944123883</v>
      </c>
    </row>
    <row r="26" spans="1:7" ht="14.25">
      <c r="A26" s="2007" t="s">
        <v>103</v>
      </c>
      <c r="B26" s="760">
        <v>2007</v>
      </c>
      <c r="C26" s="33">
        <v>29.401218816178552</v>
      </c>
      <c r="D26" s="34">
        <v>70.598781183821444</v>
      </c>
      <c r="E26" s="34">
        <v>70.231019019859545</v>
      </c>
      <c r="F26" s="34">
        <v>29.768980980141794</v>
      </c>
      <c r="G26" s="33">
        <v>49.58224344099866</v>
      </c>
    </row>
    <row r="27" spans="1:7" ht="14.25">
      <c r="A27" s="2007"/>
      <c r="B27" s="760">
        <v>2008</v>
      </c>
      <c r="C27" s="33">
        <v>28.544470509195392</v>
      </c>
      <c r="D27" s="34">
        <v>71.455529490804608</v>
      </c>
      <c r="E27" s="34">
        <v>68.30306196701909</v>
      </c>
      <c r="F27" s="34">
        <v>31.696938032983297</v>
      </c>
      <c r="G27" s="33">
        <v>48.806314586965868</v>
      </c>
    </row>
    <row r="28" spans="1:7" ht="14.25">
      <c r="A28" s="2007"/>
      <c r="B28" s="760">
        <v>2009</v>
      </c>
      <c r="C28" s="33">
        <v>27.966018547507499</v>
      </c>
      <c r="D28" s="34">
        <v>72.033981452492498</v>
      </c>
      <c r="E28" s="34">
        <v>65.713322464422973</v>
      </c>
      <c r="F28" s="34">
        <v>34.286677535575734</v>
      </c>
      <c r="G28" s="33">
        <v>47.33592251583903</v>
      </c>
    </row>
    <row r="29" spans="1:7" ht="14.25">
      <c r="A29" s="2007"/>
      <c r="B29" s="760">
        <v>2010</v>
      </c>
      <c r="C29" s="33">
        <v>26.783506077170411</v>
      </c>
      <c r="D29" s="34">
        <v>73.216493922829585</v>
      </c>
      <c r="E29" s="34">
        <v>64.692053302893243</v>
      </c>
      <c r="F29" s="34">
        <v>35.307946697107596</v>
      </c>
      <c r="G29" s="33">
        <v>47.365253275066515</v>
      </c>
    </row>
    <row r="30" spans="1:7" ht="14.25">
      <c r="A30" s="2007"/>
      <c r="B30" s="760">
        <v>2011</v>
      </c>
      <c r="C30" s="33">
        <v>26.095171922128792</v>
      </c>
      <c r="D30" s="34">
        <v>73.904828077871215</v>
      </c>
      <c r="E30" s="34">
        <v>62.135707406893381</v>
      </c>
      <c r="F30" s="34">
        <v>37.86429259310458</v>
      </c>
      <c r="G30" s="33">
        <v>45.921287734033641</v>
      </c>
    </row>
    <row r="31" spans="1:7" ht="14.25">
      <c r="A31" s="2007"/>
      <c r="B31" s="760">
        <v>2012</v>
      </c>
      <c r="C31" s="33">
        <v>25.561847472347448</v>
      </c>
      <c r="D31" s="34">
        <v>74.438152527652548</v>
      </c>
      <c r="E31" s="34">
        <v>62.008130413379128</v>
      </c>
      <c r="F31" s="34">
        <v>37.991869586624873</v>
      </c>
      <c r="G31" s="33">
        <v>46.157706696656867</v>
      </c>
    </row>
    <row r="32" spans="1:7" ht="14.25">
      <c r="A32" s="2007"/>
      <c r="B32" s="760">
        <v>2013</v>
      </c>
      <c r="C32" s="33">
        <v>26.767176921547893</v>
      </c>
      <c r="D32" s="34">
        <v>73.2328230784521</v>
      </c>
      <c r="E32" s="34">
        <v>62.517683979239777</v>
      </c>
      <c r="F32" s="34">
        <v>37.482316020760216</v>
      </c>
      <c r="G32" s="33">
        <v>45.783464901262469</v>
      </c>
    </row>
    <row r="33" spans="1:11" ht="14.25">
      <c r="A33" s="2007"/>
      <c r="B33" s="760">
        <v>2014</v>
      </c>
      <c r="C33" s="33">
        <v>28.233693785249208</v>
      </c>
      <c r="D33" s="34">
        <v>71.766306214752632</v>
      </c>
      <c r="E33" s="34">
        <v>62.276289313551736</v>
      </c>
      <c r="F33" s="34">
        <v>37.723710686450175</v>
      </c>
      <c r="G33" s="33">
        <v>44.693392487948806</v>
      </c>
    </row>
    <row r="34" spans="1:11" s="1112" customFormat="1" ht="14.25">
      <c r="A34" s="2000" t="s">
        <v>101</v>
      </c>
      <c r="B34" s="760">
        <v>2007</v>
      </c>
      <c r="C34" s="33">
        <v>30.035969111120899</v>
      </c>
      <c r="D34" s="34">
        <v>69.964030888879108</v>
      </c>
      <c r="E34" s="34">
        <v>66.650556004885516</v>
      </c>
      <c r="F34" s="34">
        <v>33.349443995119067</v>
      </c>
      <c r="G34" s="33">
        <v>46.631415590867768</v>
      </c>
    </row>
    <row r="35" spans="1:11" s="1112" customFormat="1" ht="14.25">
      <c r="A35" s="2001"/>
      <c r="B35" s="760">
        <v>2008</v>
      </c>
      <c r="C35" s="33">
        <v>28.617154071782956</v>
      </c>
      <c r="D35" s="34">
        <v>71.382845928217037</v>
      </c>
      <c r="E35" s="34">
        <v>65.906160487405984</v>
      </c>
      <c r="F35" s="34">
        <v>34.093839512600447</v>
      </c>
      <c r="G35" s="33">
        <v>47.045692997928469</v>
      </c>
    </row>
    <row r="36" spans="1:11" s="1112" customFormat="1" ht="13.5" customHeight="1">
      <c r="A36" s="2001"/>
      <c r="B36" s="760">
        <v>2009</v>
      </c>
      <c r="C36" s="33">
        <v>27.232413554065616</v>
      </c>
      <c r="D36" s="34">
        <v>72.767586445934384</v>
      </c>
      <c r="E36" s="34">
        <v>64.583395825162597</v>
      </c>
      <c r="F36" s="34">
        <v>35.416604174835307</v>
      </c>
      <c r="G36" s="33">
        <v>46.995778386795166</v>
      </c>
    </row>
    <row r="37" spans="1:11" s="1112" customFormat="1" ht="13.5" customHeight="1">
      <c r="A37" s="2001"/>
      <c r="B37" s="760">
        <v>2010</v>
      </c>
      <c r="C37" s="33">
        <v>26.367498232315612</v>
      </c>
      <c r="D37" s="34">
        <v>73.632501767684388</v>
      </c>
      <c r="E37" s="34">
        <v>61.903083969447671</v>
      </c>
      <c r="F37" s="34">
        <v>38.096916030551156</v>
      </c>
      <c r="G37" s="33">
        <v>45.580789398054705</v>
      </c>
    </row>
    <row r="38" spans="1:11" s="1112" customFormat="1" ht="13.5" customHeight="1">
      <c r="A38" s="2001"/>
      <c r="B38" s="760">
        <v>2011</v>
      </c>
      <c r="C38" s="33">
        <v>26.079224985200501</v>
      </c>
      <c r="D38" s="34">
        <v>73.920775014799503</v>
      </c>
      <c r="E38" s="34">
        <v>62.454257626678391</v>
      </c>
      <c r="F38" s="34">
        <v>37.54574237332212</v>
      </c>
      <c r="G38" s="33">
        <v>46.166671267380188</v>
      </c>
    </row>
    <row r="39" spans="1:11" s="1112" customFormat="1" ht="13.5" customHeight="1">
      <c r="A39" s="2001"/>
      <c r="B39" s="760">
        <v>2012</v>
      </c>
      <c r="C39" s="33">
        <v>24.865470925398508</v>
      </c>
      <c r="D39" s="34">
        <v>75.134529074601502</v>
      </c>
      <c r="E39" s="34">
        <v>61.513493473087621</v>
      </c>
      <c r="F39" s="34">
        <v>38.486506526915967</v>
      </c>
      <c r="G39" s="33">
        <v>46.217873638340109</v>
      </c>
    </row>
    <row r="40" spans="1:11" s="1112" customFormat="1" ht="13.5" customHeight="1">
      <c r="A40" s="2001"/>
      <c r="B40" s="760">
        <v>2013</v>
      </c>
      <c r="C40" s="33">
        <v>28.017161809621626</v>
      </c>
      <c r="D40" s="34">
        <v>71.982838190378374</v>
      </c>
      <c r="E40" s="34">
        <v>61.030276073589384</v>
      </c>
      <c r="F40" s="34">
        <v>38.969723926409131</v>
      </c>
      <c r="G40" s="33">
        <v>43.931324873193056</v>
      </c>
    </row>
    <row r="41" spans="1:11" s="1112" customFormat="1" ht="13.5" customHeight="1">
      <c r="A41" s="2002"/>
      <c r="B41" s="760">
        <v>2014</v>
      </c>
      <c r="C41" s="33">
        <v>29.479032031156233</v>
      </c>
      <c r="D41" s="34">
        <v>70.520967968842456</v>
      </c>
      <c r="E41" s="34">
        <v>63.032848273384559</v>
      </c>
      <c r="F41" s="34">
        <v>36.967151726616784</v>
      </c>
      <c r="G41" s="33">
        <v>44.451374740722592</v>
      </c>
    </row>
    <row r="42" spans="1:11" s="1112" customFormat="1" ht="13.5" customHeight="1">
      <c r="A42" s="25" t="s">
        <v>76</v>
      </c>
    </row>
    <row r="43" spans="1:11" s="1112" customFormat="1" ht="13.5" customHeight="1">
      <c r="A43" s="1801" t="s">
        <v>2197</v>
      </c>
    </row>
    <row r="44" spans="1:11" s="1112" customFormat="1" ht="13.5" customHeight="1">
      <c r="A44" s="27" t="s">
        <v>2224</v>
      </c>
    </row>
    <row r="45" spans="1:11" ht="13.5" customHeight="1">
      <c r="A45" s="28" t="s">
        <v>2225</v>
      </c>
      <c r="B45" s="1112"/>
      <c r="C45" s="1112"/>
      <c r="D45" s="1112"/>
      <c r="E45" s="1112"/>
      <c r="F45" s="1112"/>
      <c r="G45" s="1112"/>
    </row>
    <row r="46" spans="1:11" ht="13.5" customHeight="1">
      <c r="A46" s="28" t="s">
        <v>2226</v>
      </c>
      <c r="B46" s="1112"/>
      <c r="C46" s="1112"/>
      <c r="D46" s="1112"/>
      <c r="E46" s="1112"/>
      <c r="F46" s="1112"/>
      <c r="G46" s="1112"/>
    </row>
    <row r="47" spans="1:11" ht="13.5" customHeight="1">
      <c r="A47" s="28" t="s">
        <v>2208</v>
      </c>
      <c r="B47" s="1112"/>
      <c r="C47" s="1112"/>
      <c r="D47" s="1112"/>
      <c r="E47" s="1112"/>
      <c r="F47" s="1112"/>
      <c r="G47" s="1112"/>
    </row>
    <row r="48" spans="1:11" ht="15">
      <c r="A48" s="29" t="s">
        <v>2209</v>
      </c>
      <c r="B48" s="1112"/>
      <c r="C48" s="1112"/>
      <c r="D48" s="1112"/>
      <c r="E48" s="1112"/>
      <c r="F48" s="1112"/>
      <c r="G48" s="1112"/>
      <c r="H48" s="1993"/>
      <c r="I48" s="1993"/>
      <c r="J48" s="1993"/>
      <c r="K48" s="1993"/>
    </row>
    <row r="49" spans="1:11" ht="13.5" customHeight="1">
      <c r="A49" s="29" t="s">
        <v>2210</v>
      </c>
      <c r="B49" s="1112"/>
      <c r="C49" s="1112"/>
      <c r="D49" s="1112"/>
      <c r="E49" s="1112"/>
      <c r="F49" s="1112"/>
      <c r="G49" s="1112"/>
      <c r="H49" s="1994"/>
      <c r="I49" s="1994"/>
      <c r="J49" s="1994"/>
      <c r="K49" s="1994"/>
    </row>
    <row r="50" spans="1:11">
      <c r="A50" s="29" t="s">
        <v>2211</v>
      </c>
      <c r="B50" s="1112"/>
      <c r="C50" s="1112"/>
      <c r="D50" s="1112"/>
      <c r="E50" s="1112"/>
      <c r="F50" s="1112"/>
      <c r="G50" s="1112"/>
      <c r="H50" s="2006"/>
      <c r="I50" s="2006"/>
      <c r="J50" s="2006"/>
      <c r="K50" s="2006"/>
    </row>
    <row r="51" spans="1:11">
      <c r="A51" s="29" t="s">
        <v>2212</v>
      </c>
      <c r="B51" s="1112"/>
      <c r="C51" s="1112"/>
      <c r="D51" s="1112"/>
      <c r="E51" s="1112"/>
      <c r="F51" s="1112"/>
      <c r="G51" s="1112"/>
    </row>
    <row r="52" spans="1:11" ht="14.25">
      <c r="A52" s="29" t="s">
        <v>2213</v>
      </c>
      <c r="B52" s="1112"/>
      <c r="C52" s="1112"/>
      <c r="D52" s="1112"/>
      <c r="E52" s="1112"/>
      <c r="F52" s="1112"/>
      <c r="G52" s="1112"/>
      <c r="I52" s="1113"/>
    </row>
  </sheetData>
  <mergeCells count="17">
    <mergeCell ref="A7:B9"/>
    <mergeCell ref="C7:D7"/>
    <mergeCell ref="E7:F7"/>
    <mergeCell ref="G7:G8"/>
    <mergeCell ref="H50:K50"/>
    <mergeCell ref="A10:A17"/>
    <mergeCell ref="A18:A25"/>
    <mergeCell ref="A26:A33"/>
    <mergeCell ref="A34:A41"/>
    <mergeCell ref="H48:K48"/>
    <mergeCell ref="H49:K49"/>
    <mergeCell ref="A3:G3"/>
    <mergeCell ref="H3:K3"/>
    <mergeCell ref="A4:G4"/>
    <mergeCell ref="H4:K4"/>
    <mergeCell ref="A5:G5"/>
    <mergeCell ref="H5:K5"/>
  </mergeCells>
  <hyperlinks>
    <hyperlink ref="I7" location="ÍNDICE!A49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2" manualBreakCount="2">
    <brk id="5" max="7" man="1"/>
    <brk id="44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I7" sqref="I7"/>
    </sheetView>
  </sheetViews>
  <sheetFormatPr baseColWidth="10" defaultRowHeight="12.75"/>
  <cols>
    <col min="1" max="1" width="15.7109375" style="4" customWidth="1"/>
    <col min="2" max="2" width="16.42578125" style="4" customWidth="1"/>
    <col min="3" max="6" width="26.140625" style="4" customWidth="1"/>
    <col min="7" max="7" width="14.28515625" style="4" customWidth="1"/>
    <col min="8" max="8" width="11.42578125" style="4"/>
    <col min="9" max="9" width="13.42578125" style="4" customWidth="1"/>
    <col min="10" max="10" width="13.85546875" style="4" customWidth="1"/>
    <col min="11" max="16384" width="11.42578125" style="4"/>
  </cols>
  <sheetData>
    <row r="1" spans="1:11" ht="6" customHeight="1"/>
    <row r="2" spans="1:11" ht="14.25">
      <c r="A2" s="1312" t="s">
        <v>68</v>
      </c>
    </row>
    <row r="3" spans="1:11" ht="15">
      <c r="A3" s="2004" t="s">
        <v>1495</v>
      </c>
      <c r="B3" s="2004"/>
      <c r="C3" s="2004"/>
      <c r="D3" s="2004"/>
      <c r="E3" s="2004"/>
      <c r="F3" s="2004"/>
      <c r="G3" s="2004"/>
    </row>
    <row r="4" spans="1:11" ht="15">
      <c r="A4" s="1994" t="s">
        <v>1767</v>
      </c>
      <c r="B4" s="1994"/>
      <c r="C4" s="1994"/>
      <c r="D4" s="1994"/>
      <c r="E4" s="1994"/>
      <c r="F4" s="1994"/>
      <c r="G4" s="1994"/>
    </row>
    <row r="5" spans="1:11">
      <c r="A5" s="2006" t="s">
        <v>460</v>
      </c>
      <c r="B5" s="2006"/>
      <c r="C5" s="2006"/>
      <c r="D5" s="2006"/>
      <c r="E5" s="2006"/>
      <c r="F5" s="2006"/>
      <c r="G5" s="2006"/>
    </row>
    <row r="6" spans="1:11" ht="14.25">
      <c r="A6" s="24"/>
      <c r="B6" s="1301"/>
      <c r="C6" s="1301"/>
      <c r="D6" s="1301"/>
      <c r="E6" s="1301"/>
      <c r="F6" s="1301"/>
      <c r="G6" s="1301"/>
    </row>
    <row r="7" spans="1:11" ht="15">
      <c r="A7" s="1996" t="s">
        <v>487</v>
      </c>
      <c r="B7" s="1996"/>
      <c r="C7" s="1997" t="s">
        <v>72</v>
      </c>
      <c r="D7" s="1997"/>
      <c r="E7" s="1997" t="s">
        <v>73</v>
      </c>
      <c r="F7" s="1997"/>
      <c r="G7" s="1938" t="s">
        <v>60</v>
      </c>
      <c r="I7" s="1113" t="s">
        <v>675</v>
      </c>
    </row>
    <row r="8" spans="1:11" ht="15">
      <c r="A8" s="1996"/>
      <c r="B8" s="1996"/>
      <c r="C8" s="1265" t="s">
        <v>74</v>
      </c>
      <c r="D8" s="41" t="s">
        <v>77</v>
      </c>
      <c r="E8" s="41" t="s">
        <v>78</v>
      </c>
      <c r="F8" s="41" t="s">
        <v>61</v>
      </c>
      <c r="G8" s="1920"/>
    </row>
    <row r="9" spans="1:11">
      <c r="A9" s="1996"/>
      <c r="B9" s="1996"/>
      <c r="C9" s="42" t="s">
        <v>62</v>
      </c>
      <c r="D9" s="43" t="s">
        <v>63</v>
      </c>
      <c r="E9" s="43" t="s">
        <v>64</v>
      </c>
      <c r="F9" s="43" t="s">
        <v>65</v>
      </c>
      <c r="G9" s="44" t="s">
        <v>66</v>
      </c>
    </row>
    <row r="10" spans="1:11" ht="14.25">
      <c r="A10" s="2000" t="s">
        <v>100</v>
      </c>
      <c r="B10" s="761" t="s">
        <v>79</v>
      </c>
      <c r="C10" s="45" t="s">
        <v>4</v>
      </c>
      <c r="D10" s="45" t="s">
        <v>4</v>
      </c>
      <c r="E10" s="45" t="s">
        <v>4</v>
      </c>
      <c r="F10" s="45" t="s">
        <v>4</v>
      </c>
      <c r="G10" s="45" t="s">
        <v>4</v>
      </c>
    </row>
    <row r="11" spans="1:11">
      <c r="A11" s="2001"/>
      <c r="B11" s="762">
        <v>2008</v>
      </c>
      <c r="C11" s="46">
        <v>34.669251364025413</v>
      </c>
      <c r="D11" s="47">
        <v>65.330748635974587</v>
      </c>
      <c r="E11" s="47">
        <v>70.933693776029855</v>
      </c>
      <c r="F11" s="47">
        <v>29.06630622396947</v>
      </c>
      <c r="G11" s="46">
        <v>46.341513179030017</v>
      </c>
    </row>
    <row r="12" spans="1:11" ht="14.25">
      <c r="A12" s="2001"/>
      <c r="B12" s="761" t="s">
        <v>80</v>
      </c>
      <c r="C12" s="45" t="s">
        <v>4</v>
      </c>
      <c r="D12" s="45" t="s">
        <v>4</v>
      </c>
      <c r="E12" s="45" t="s">
        <v>4</v>
      </c>
      <c r="F12" s="45" t="s">
        <v>4</v>
      </c>
      <c r="G12" s="45" t="s">
        <v>4</v>
      </c>
    </row>
    <row r="13" spans="1:11">
      <c r="A13" s="2001"/>
      <c r="B13" s="762">
        <v>2010</v>
      </c>
      <c r="C13" s="46">
        <v>31.996485482082416</v>
      </c>
      <c r="D13" s="47">
        <v>68.00351451791758</v>
      </c>
      <c r="E13" s="47">
        <v>66.785283552966561</v>
      </c>
      <c r="F13" s="47">
        <v>33.214716447034256</v>
      </c>
      <c r="G13" s="46">
        <v>45.416339996774042</v>
      </c>
    </row>
    <row r="14" spans="1:11">
      <c r="A14" s="2001"/>
      <c r="B14" s="762">
        <v>2011</v>
      </c>
      <c r="C14" s="46">
        <v>30.389416956658778</v>
      </c>
      <c r="D14" s="47">
        <v>69.610583043341222</v>
      </c>
      <c r="E14" s="47">
        <v>64.576527252858625</v>
      </c>
      <c r="F14" s="47">
        <v>35.423472747142739</v>
      </c>
      <c r="G14" s="46">
        <v>44.95209712985703</v>
      </c>
    </row>
    <row r="15" spans="1:11">
      <c r="A15" s="2001"/>
      <c r="B15" s="762">
        <v>2012</v>
      </c>
      <c r="C15" s="46">
        <v>29.254102554669004</v>
      </c>
      <c r="D15" s="47">
        <v>70.745897445330996</v>
      </c>
      <c r="E15" s="47">
        <v>66.134791619231734</v>
      </c>
      <c r="F15" s="47">
        <v>33.865208380771925</v>
      </c>
      <c r="G15" s="46">
        <v>46.787651854625047</v>
      </c>
    </row>
    <row r="16" spans="1:11">
      <c r="A16" s="2001"/>
      <c r="B16" s="762">
        <v>2013</v>
      </c>
      <c r="C16" s="46">
        <v>27.597189997045433</v>
      </c>
      <c r="D16" s="47">
        <v>72.402810002954567</v>
      </c>
      <c r="E16" s="47">
        <v>66.449799699438458</v>
      </c>
      <c r="F16" s="47">
        <v>33.55020030056285</v>
      </c>
      <c r="G16" s="46">
        <v>48.111522223728308</v>
      </c>
      <c r="H16" s="1302"/>
      <c r="I16" s="1302"/>
      <c r="J16" s="1302"/>
      <c r="K16" s="1302"/>
    </row>
    <row r="17" spans="1:11">
      <c r="A17" s="2002"/>
      <c r="B17" s="762">
        <v>2014</v>
      </c>
      <c r="C17" s="46">
        <v>33.003884954206164</v>
      </c>
      <c r="D17" s="47">
        <v>66.996115045797097</v>
      </c>
      <c r="E17" s="47">
        <v>62.203581699043788</v>
      </c>
      <c r="F17" s="47">
        <v>37.796418300964973</v>
      </c>
      <c r="G17" s="46">
        <v>41.673983157697762</v>
      </c>
    </row>
    <row r="18" spans="1:11" s="1112" customFormat="1">
      <c r="A18" s="2000" t="s">
        <v>101</v>
      </c>
      <c r="B18" s="762">
        <v>2007</v>
      </c>
      <c r="C18" s="46">
        <v>35.737760887590539</v>
      </c>
      <c r="D18" s="47">
        <v>64.262239112409475</v>
      </c>
      <c r="E18" s="47">
        <v>71.073509060329073</v>
      </c>
      <c r="F18" s="47">
        <v>28.926491613887844</v>
      </c>
      <c r="G18" s="46">
        <v>45.673428337928677</v>
      </c>
      <c r="H18" s="1314"/>
      <c r="I18" s="1314"/>
      <c r="J18" s="1314"/>
      <c r="K18" s="1314"/>
    </row>
    <row r="19" spans="1:11" s="1112" customFormat="1">
      <c r="A19" s="2001"/>
      <c r="B19" s="762">
        <v>2008</v>
      </c>
      <c r="C19" s="46">
        <v>34.134638374462796</v>
      </c>
      <c r="D19" s="47">
        <v>65.865361625537204</v>
      </c>
      <c r="E19" s="47">
        <v>66.754768094749878</v>
      </c>
      <c r="F19" s="47">
        <v>33.245231905246783</v>
      </c>
      <c r="G19" s="46">
        <v>43.968269407895733</v>
      </c>
      <c r="H19" s="1314"/>
      <c r="I19" s="1314"/>
      <c r="J19" s="1314"/>
      <c r="K19" s="1314"/>
    </row>
    <row r="20" spans="1:11" s="1112" customFormat="1">
      <c r="A20" s="2001"/>
      <c r="B20" s="762">
        <v>2009</v>
      </c>
      <c r="C20" s="46">
        <v>31.756436099740032</v>
      </c>
      <c r="D20" s="47">
        <v>68.243563900259957</v>
      </c>
      <c r="E20" s="47">
        <v>66.738070672751221</v>
      </c>
      <c r="F20" s="47">
        <v>33.261929327247906</v>
      </c>
      <c r="G20" s="46">
        <v>45.544437905359644</v>
      </c>
      <c r="H20" s="1314"/>
      <c r="I20" s="1314"/>
      <c r="J20" s="1314"/>
      <c r="K20" s="1314"/>
    </row>
    <row r="21" spans="1:11" s="1112" customFormat="1">
      <c r="A21" s="2001"/>
      <c r="B21" s="762">
        <v>2010</v>
      </c>
      <c r="C21" s="46">
        <v>31.008906676167619</v>
      </c>
      <c r="D21" s="47">
        <v>68.991093323832374</v>
      </c>
      <c r="E21" s="47">
        <v>63.879228985750593</v>
      </c>
      <c r="F21" s="47">
        <v>36.120771014247957</v>
      </c>
      <c r="G21" s="46">
        <v>44.070978484103776</v>
      </c>
    </row>
    <row r="22" spans="1:11" s="1112" customFormat="1">
      <c r="A22" s="2001"/>
      <c r="B22" s="762">
        <v>2011</v>
      </c>
      <c r="C22" s="46">
        <v>29.558187482269659</v>
      </c>
      <c r="D22" s="47">
        <v>70.441812517730341</v>
      </c>
      <c r="E22" s="47">
        <v>62.550851934656308</v>
      </c>
      <c r="F22" s="47">
        <v>37.449148065343998</v>
      </c>
      <c r="G22" s="46">
        <v>44.061953848053697</v>
      </c>
    </row>
    <row r="23" spans="1:11" s="1112" customFormat="1">
      <c r="A23" s="2001"/>
      <c r="B23" s="762">
        <v>2012</v>
      </c>
      <c r="C23" s="46">
        <v>28.25891907511545</v>
      </c>
      <c r="D23" s="47">
        <v>71.741080924884542</v>
      </c>
      <c r="E23" s="47">
        <v>62.031513785743876</v>
      </c>
      <c r="F23" s="47">
        <v>37.968486214256068</v>
      </c>
      <c r="G23" s="46">
        <v>44.502078503961428</v>
      </c>
    </row>
    <row r="24" spans="1:11" s="1112" customFormat="1">
      <c r="A24" s="2001"/>
      <c r="B24" s="762">
        <v>2013</v>
      </c>
      <c r="C24" s="46">
        <v>32.390737423424575</v>
      </c>
      <c r="D24" s="47">
        <v>67.609262576575418</v>
      </c>
      <c r="E24" s="47">
        <v>64.400373050417585</v>
      </c>
      <c r="F24" s="47">
        <v>35.599626949583687</v>
      </c>
      <c r="G24" s="46">
        <v>43.540617315950939</v>
      </c>
    </row>
    <row r="25" spans="1:11" s="1112" customFormat="1">
      <c r="A25" s="2002"/>
      <c r="B25" s="762">
        <v>2014</v>
      </c>
      <c r="C25" s="46">
        <v>33.885072731408769</v>
      </c>
      <c r="D25" s="47">
        <v>66.114927268582719</v>
      </c>
      <c r="E25" s="47">
        <v>67.705809316817295</v>
      </c>
      <c r="F25" s="47">
        <v>32.294190683182826</v>
      </c>
      <c r="G25" s="46">
        <v>44.763646586419057</v>
      </c>
    </row>
    <row r="26" spans="1:11" s="1112" customFormat="1" ht="11.25">
      <c r="A26" s="2003" t="s">
        <v>76</v>
      </c>
      <c r="B26" s="2003"/>
      <c r="C26" s="2003"/>
      <c r="D26" s="2003"/>
      <c r="E26" s="2003"/>
      <c r="F26" s="2003"/>
      <c r="G26" s="2003"/>
    </row>
    <row r="27" spans="1:11" s="1112" customFormat="1" ht="11.25">
      <c r="A27" s="1992" t="s">
        <v>2198</v>
      </c>
      <c r="B27" s="1992"/>
      <c r="C27" s="1992"/>
      <c r="D27" s="1992"/>
      <c r="E27" s="1992"/>
      <c r="F27" s="1992"/>
      <c r="G27" s="1992"/>
    </row>
    <row r="28" spans="1:11" s="1112" customFormat="1" ht="11.25">
      <c r="A28" s="2009" t="s">
        <v>2205</v>
      </c>
      <c r="B28" s="2009"/>
      <c r="C28" s="2009"/>
      <c r="D28" s="2009"/>
      <c r="E28" s="2009"/>
      <c r="F28" s="2009"/>
      <c r="G28" s="2009"/>
    </row>
    <row r="29" spans="1:11">
      <c r="A29" s="28" t="s">
        <v>2206</v>
      </c>
      <c r="B29" s="1112"/>
      <c r="C29" s="1313"/>
      <c r="D29" s="1313"/>
      <c r="E29" s="1313"/>
      <c r="F29" s="1313"/>
      <c r="G29" s="1313"/>
    </row>
    <row r="30" spans="1:11">
      <c r="A30" s="28" t="s">
        <v>2207</v>
      </c>
      <c r="B30" s="1112"/>
      <c r="C30" s="1313"/>
      <c r="D30" s="1313"/>
      <c r="E30" s="1313"/>
      <c r="F30" s="1313"/>
      <c r="G30" s="1313"/>
    </row>
    <row r="31" spans="1:11">
      <c r="A31" s="28" t="s">
        <v>2208</v>
      </c>
      <c r="B31" s="1112"/>
      <c r="C31" s="1313"/>
      <c r="D31" s="1313"/>
      <c r="E31" s="1313"/>
      <c r="F31" s="1313"/>
      <c r="G31" s="1313"/>
    </row>
    <row r="32" spans="1:11">
      <c r="A32" s="29" t="s">
        <v>2209</v>
      </c>
      <c r="B32" s="1112"/>
      <c r="C32" s="1313"/>
      <c r="D32" s="1313"/>
      <c r="E32" s="1313"/>
      <c r="F32" s="1313"/>
      <c r="G32" s="1313"/>
    </row>
    <row r="33" spans="1:7">
      <c r="A33" s="29" t="s">
        <v>2210</v>
      </c>
      <c r="B33" s="1112"/>
      <c r="C33" s="1313"/>
      <c r="D33" s="1313"/>
      <c r="E33" s="1313"/>
      <c r="F33" s="1313"/>
      <c r="G33" s="1313"/>
    </row>
    <row r="34" spans="1:7" s="1112" customFormat="1" ht="11.25">
      <c r="A34" s="29" t="s">
        <v>2211</v>
      </c>
      <c r="C34" s="1313"/>
      <c r="D34" s="1313"/>
      <c r="E34" s="1313"/>
      <c r="F34" s="1313"/>
      <c r="G34" s="1313"/>
    </row>
    <row r="35" spans="1:7" s="1112" customFormat="1" ht="11.25">
      <c r="A35" s="29" t="s">
        <v>2212</v>
      </c>
      <c r="C35" s="1313"/>
      <c r="D35" s="1313"/>
      <c r="E35" s="1313"/>
      <c r="F35" s="1313"/>
      <c r="G35" s="1313"/>
    </row>
    <row r="36" spans="1:7" s="1112" customFormat="1" ht="11.25">
      <c r="A36" s="29" t="s">
        <v>2213</v>
      </c>
      <c r="B36" s="1313"/>
      <c r="C36" s="1313"/>
      <c r="D36" s="1313"/>
      <c r="E36" s="1313"/>
      <c r="F36" s="1313"/>
      <c r="G36" s="1313"/>
    </row>
    <row r="37" spans="1:7" s="1112" customFormat="1">
      <c r="A37" s="2008"/>
      <c r="B37" s="2008"/>
      <c r="C37" s="1303"/>
      <c r="D37" s="1304"/>
      <c r="E37" s="1303"/>
      <c r="F37" s="1303"/>
      <c r="G37" s="1305"/>
    </row>
    <row r="38" spans="1:7" s="1112" customFormat="1">
      <c r="A38" s="2008"/>
      <c r="B38" s="2008"/>
      <c r="C38" s="1306"/>
      <c r="D38" s="1307"/>
      <c r="E38" s="1306"/>
      <c r="F38" s="1306"/>
      <c r="G38" s="1308"/>
    </row>
    <row r="39" spans="1:7" s="1112" customFormat="1">
      <c r="A39" s="1309"/>
      <c r="B39" s="1310"/>
      <c r="C39" s="1311"/>
      <c r="D39" s="1311"/>
      <c r="E39" s="1311"/>
      <c r="F39" s="1311"/>
      <c r="G39" s="1311"/>
    </row>
    <row r="40" spans="1:7" s="1112" customFormat="1">
      <c r="A40" s="4"/>
      <c r="B40" s="4"/>
      <c r="C40" s="4"/>
      <c r="D40" s="4"/>
      <c r="E40" s="4"/>
      <c r="F40" s="4"/>
      <c r="G40" s="4"/>
    </row>
    <row r="41" spans="1:7" s="1112" customFormat="1">
      <c r="A41" s="4"/>
      <c r="B41" s="4"/>
      <c r="C41" s="4"/>
      <c r="D41" s="4"/>
      <c r="E41" s="4"/>
      <c r="F41" s="4"/>
      <c r="G41" s="4"/>
    </row>
    <row r="42" spans="1:7" s="1112" customFormat="1" ht="11.25">
      <c r="A42" s="26"/>
      <c r="C42" s="1313"/>
      <c r="D42" s="1313"/>
      <c r="E42" s="1313"/>
      <c r="F42" s="1313"/>
      <c r="G42" s="1313"/>
    </row>
    <row r="43" spans="1:7" s="1112" customFormat="1" ht="11.25">
      <c r="A43" s="27" t="s">
        <v>2204</v>
      </c>
      <c r="C43" s="1313"/>
      <c r="D43" s="1313"/>
      <c r="E43" s="1313"/>
      <c r="F43" s="1313"/>
      <c r="G43" s="1313"/>
    </row>
    <row r="44" spans="1:7">
      <c r="A44" s="28"/>
      <c r="B44" s="1112"/>
      <c r="C44" s="1313"/>
      <c r="D44" s="1313"/>
      <c r="E44" s="1313"/>
      <c r="F44" s="1313"/>
      <c r="G44" s="1313"/>
    </row>
    <row r="45" spans="1:7">
      <c r="A45" s="28"/>
      <c r="B45" s="1112"/>
      <c r="C45" s="1313"/>
      <c r="D45" s="1313"/>
      <c r="E45" s="1313"/>
      <c r="F45" s="1313"/>
      <c r="G45" s="1313"/>
    </row>
    <row r="46" spans="1:7">
      <c r="A46" s="28"/>
      <c r="B46" s="1112"/>
      <c r="C46" s="1313"/>
      <c r="D46" s="1313"/>
      <c r="E46" s="1313"/>
      <c r="F46" s="1313"/>
      <c r="G46" s="1313"/>
    </row>
    <row r="47" spans="1:7">
      <c r="A47" s="29"/>
      <c r="B47" s="1112"/>
      <c r="C47" s="1313"/>
      <c r="D47" s="1313"/>
      <c r="E47" s="1313"/>
      <c r="F47" s="1313"/>
      <c r="G47" s="1313"/>
    </row>
    <row r="48" spans="1:7">
      <c r="A48" s="29"/>
      <c r="B48" s="1112"/>
      <c r="C48" s="1313"/>
      <c r="D48" s="1313"/>
      <c r="E48" s="1313"/>
      <c r="F48" s="1313"/>
      <c r="G48" s="1313"/>
    </row>
    <row r="49" spans="1:7">
      <c r="A49" s="29"/>
      <c r="B49" s="1112"/>
      <c r="C49" s="1313"/>
      <c r="D49" s="1313"/>
      <c r="E49" s="1313"/>
      <c r="F49" s="1313"/>
      <c r="G49" s="1313"/>
    </row>
    <row r="50" spans="1:7">
      <c r="A50" s="29"/>
      <c r="B50" s="1112"/>
      <c r="C50" s="1313"/>
      <c r="D50" s="1313"/>
      <c r="E50" s="1313"/>
      <c r="F50" s="1313"/>
      <c r="G50" s="1313"/>
    </row>
    <row r="51" spans="1:7">
      <c r="A51" s="29"/>
      <c r="B51" s="1313"/>
      <c r="C51" s="1313"/>
      <c r="D51" s="1313"/>
      <c r="E51" s="1313"/>
      <c r="F51" s="1313"/>
      <c r="G51" s="1313"/>
    </row>
    <row r="52" spans="1:7">
      <c r="C52" s="1530"/>
      <c r="D52" s="1304"/>
      <c r="E52" s="1530"/>
      <c r="F52" s="1530"/>
      <c r="G52" s="1305"/>
    </row>
  </sheetData>
  <mergeCells count="13">
    <mergeCell ref="A37:B38"/>
    <mergeCell ref="A3:G3"/>
    <mergeCell ref="A5:G5"/>
    <mergeCell ref="A7:B9"/>
    <mergeCell ref="C7:D7"/>
    <mergeCell ref="E7:F7"/>
    <mergeCell ref="G7:G8"/>
    <mergeCell ref="A28:G28"/>
    <mergeCell ref="A26:G26"/>
    <mergeCell ref="A27:G27"/>
    <mergeCell ref="A4:G4"/>
    <mergeCell ref="A10:A17"/>
    <mergeCell ref="A18:A25"/>
  </mergeCells>
  <hyperlinks>
    <hyperlink ref="I7" location="ÍNDICE!A50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topLeftCell="F1" zoomScaleNormal="100" workbookViewId="0">
      <selection activeCell="P7" sqref="P7"/>
    </sheetView>
  </sheetViews>
  <sheetFormatPr baseColWidth="10" defaultRowHeight="12.75"/>
  <cols>
    <col min="1" max="1" width="14.85546875" style="214" customWidth="1"/>
    <col min="2" max="2" width="11.42578125" style="214"/>
    <col min="3" max="14" width="16.85546875" style="214" customWidth="1"/>
    <col min="15" max="15" width="11.140625" style="216" customWidth="1"/>
    <col min="16" max="16" width="10.85546875" style="216" customWidth="1"/>
    <col min="17" max="17" width="10.28515625" style="216" customWidth="1"/>
    <col min="18" max="23" width="3.140625" style="216" customWidth="1"/>
    <col min="24" max="16384" width="11.42578125" style="214"/>
  </cols>
  <sheetData>
    <row r="1" spans="1:26" ht="6" customHeight="1"/>
    <row r="2" spans="1:26" ht="14.25">
      <c r="A2" s="1312" t="s">
        <v>81</v>
      </c>
    </row>
    <row r="3" spans="1:26" ht="15.75" customHeight="1">
      <c r="A3" s="2013" t="s">
        <v>1496</v>
      </c>
      <c r="B3" s="2013"/>
      <c r="C3" s="2013"/>
      <c r="D3" s="2013"/>
      <c r="E3" s="2013"/>
      <c r="F3" s="2013"/>
      <c r="G3" s="2013"/>
      <c r="H3" s="2013"/>
      <c r="I3" s="2013"/>
      <c r="J3" s="2013"/>
      <c r="K3" s="2013"/>
      <c r="L3" s="2013"/>
      <c r="M3" s="2013"/>
      <c r="N3" s="2013"/>
    </row>
    <row r="4" spans="1:26" ht="15.75" customHeight="1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</row>
    <row r="5" spans="1:26" ht="15.75" customHeight="1">
      <c r="A5" s="2014" t="s">
        <v>459</v>
      </c>
      <c r="B5" s="2014"/>
      <c r="C5" s="2014"/>
      <c r="D5" s="2014"/>
      <c r="E5" s="2014"/>
      <c r="F5" s="2014"/>
      <c r="G5" s="2014"/>
      <c r="H5" s="2014"/>
      <c r="I5" s="2014"/>
      <c r="J5" s="2014"/>
      <c r="K5" s="2014"/>
      <c r="L5" s="2014"/>
      <c r="M5" s="2014"/>
      <c r="N5" s="2014"/>
    </row>
    <row r="6" spans="1:26" ht="15">
      <c r="A6" s="217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26" ht="20.25" customHeight="1">
      <c r="A7" s="2015" t="s">
        <v>487</v>
      </c>
      <c r="B7" s="2016"/>
      <c r="C7" s="2015" t="s">
        <v>88</v>
      </c>
      <c r="D7" s="2015"/>
      <c r="E7" s="2015"/>
      <c r="F7" s="2015"/>
      <c r="G7" s="2015"/>
      <c r="H7" s="2015"/>
      <c r="I7" s="2015"/>
      <c r="J7" s="2015"/>
      <c r="K7" s="2015"/>
      <c r="L7" s="2015"/>
      <c r="M7" s="2015"/>
      <c r="N7" s="2015" t="s">
        <v>484</v>
      </c>
      <c r="P7" s="1113" t="s">
        <v>675</v>
      </c>
      <c r="Q7" s="214"/>
      <c r="R7" s="214"/>
    </row>
    <row r="8" spans="1:26" s="229" customFormat="1" ht="81" customHeight="1">
      <c r="A8" s="2015"/>
      <c r="B8" s="2016"/>
      <c r="C8" s="231" t="s">
        <v>468</v>
      </c>
      <c r="D8" s="231" t="s">
        <v>469</v>
      </c>
      <c r="E8" s="231" t="s">
        <v>475</v>
      </c>
      <c r="F8" s="231" t="s">
        <v>474</v>
      </c>
      <c r="G8" s="231" t="s">
        <v>473</v>
      </c>
      <c r="H8" s="231" t="s">
        <v>470</v>
      </c>
      <c r="I8" s="231" t="s">
        <v>471</v>
      </c>
      <c r="J8" s="231" t="s">
        <v>472</v>
      </c>
      <c r="K8" s="1814" t="s">
        <v>85</v>
      </c>
      <c r="L8" s="1814" t="s">
        <v>86</v>
      </c>
      <c r="M8" s="1814" t="s">
        <v>87</v>
      </c>
      <c r="N8" s="2015"/>
      <c r="O8" s="21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9.5" customHeight="1">
      <c r="A9" s="2015"/>
      <c r="B9" s="2015"/>
      <c r="C9" s="248" t="s">
        <v>62</v>
      </c>
      <c r="D9" s="248" t="s">
        <v>481</v>
      </c>
      <c r="E9" s="248" t="s">
        <v>64</v>
      </c>
      <c r="F9" s="248" t="s">
        <v>65</v>
      </c>
      <c r="G9" s="248" t="s">
        <v>82</v>
      </c>
      <c r="H9" s="248" t="s">
        <v>480</v>
      </c>
      <c r="I9" s="248" t="s">
        <v>476</v>
      </c>
      <c r="J9" s="248" t="s">
        <v>477</v>
      </c>
      <c r="K9" s="1802" t="s">
        <v>482</v>
      </c>
      <c r="L9" s="1802" t="s">
        <v>478</v>
      </c>
      <c r="M9" s="1802" t="s">
        <v>483</v>
      </c>
      <c r="N9" s="1802" t="s">
        <v>479</v>
      </c>
      <c r="O9" s="22"/>
      <c r="P9" s="22"/>
      <c r="Q9" s="22"/>
      <c r="R9" s="22"/>
      <c r="S9" s="22"/>
      <c r="T9" s="22"/>
      <c r="U9" s="22"/>
      <c r="V9" s="22"/>
      <c r="W9" s="22"/>
    </row>
    <row r="10" spans="1:26" ht="16.5">
      <c r="A10" s="2010" t="s">
        <v>100</v>
      </c>
      <c r="B10" s="759" t="s">
        <v>89</v>
      </c>
      <c r="C10" s="220" t="s">
        <v>4</v>
      </c>
      <c r="D10" s="220" t="s">
        <v>4</v>
      </c>
      <c r="E10" s="220" t="s">
        <v>4</v>
      </c>
      <c r="F10" s="220" t="s">
        <v>4</v>
      </c>
      <c r="G10" s="220" t="s">
        <v>4</v>
      </c>
      <c r="H10" s="220" t="s">
        <v>4</v>
      </c>
      <c r="I10" s="220" t="s">
        <v>4</v>
      </c>
      <c r="J10" s="220" t="s">
        <v>4</v>
      </c>
      <c r="K10" s="220" t="s">
        <v>4</v>
      </c>
      <c r="L10" s="221" t="s">
        <v>4</v>
      </c>
      <c r="M10" s="221" t="s">
        <v>4</v>
      </c>
      <c r="N10" s="222" t="s">
        <v>4</v>
      </c>
      <c r="O10" s="223"/>
      <c r="P10" s="223"/>
      <c r="Q10" s="223"/>
      <c r="R10" s="223"/>
      <c r="S10" s="223"/>
      <c r="T10" s="223"/>
      <c r="U10" s="223"/>
      <c r="V10" s="223"/>
      <c r="W10" s="223"/>
    </row>
    <row r="11" spans="1:26" ht="14.25">
      <c r="A11" s="2011"/>
      <c r="B11" s="759">
        <v>2008</v>
      </c>
      <c r="C11" s="221">
        <v>41.742928451506721</v>
      </c>
      <c r="D11" s="221">
        <v>52.107638611565335</v>
      </c>
      <c r="E11" s="221">
        <v>0.92672740603797399</v>
      </c>
      <c r="F11" s="221">
        <v>9.3206444522639398</v>
      </c>
      <c r="G11" s="221">
        <v>25.627547362564254</v>
      </c>
      <c r="H11" s="221">
        <v>17.159446796737608</v>
      </c>
      <c r="I11" s="221">
        <v>12.840871893761435</v>
      </c>
      <c r="J11" s="221">
        <v>4.3185749029761391</v>
      </c>
      <c r="K11" s="52">
        <f>+L11+M11</f>
        <v>5.2227055308890504</v>
      </c>
      <c r="L11" s="52">
        <v>3.6970699668265938</v>
      </c>
      <c r="M11" s="52">
        <v>1.5256355640624564</v>
      </c>
      <c r="N11" s="222">
        <v>94.777294469110004</v>
      </c>
      <c r="O11" s="223"/>
      <c r="P11" s="223"/>
      <c r="Q11" s="223"/>
      <c r="R11" s="223"/>
      <c r="S11" s="223"/>
      <c r="T11" s="223"/>
      <c r="U11" s="223"/>
      <c r="V11" s="223"/>
      <c r="W11" s="223"/>
    </row>
    <row r="12" spans="1:26" ht="16.5">
      <c r="A12" s="2011"/>
      <c r="B12" s="759" t="s">
        <v>90</v>
      </c>
      <c r="C12" s="12" t="s">
        <v>4</v>
      </c>
      <c r="D12" s="12" t="s">
        <v>4</v>
      </c>
      <c r="E12" s="12" t="s">
        <v>4</v>
      </c>
      <c r="F12" s="12" t="s">
        <v>4</v>
      </c>
      <c r="G12" s="12" t="s">
        <v>4</v>
      </c>
      <c r="H12" s="12" t="s">
        <v>4</v>
      </c>
      <c r="I12" s="12" t="s">
        <v>4</v>
      </c>
      <c r="J12" s="12" t="s">
        <v>4</v>
      </c>
      <c r="K12" s="12" t="s">
        <v>4</v>
      </c>
      <c r="L12" s="12" t="s">
        <v>4</v>
      </c>
      <c r="M12" s="12" t="s">
        <v>4</v>
      </c>
      <c r="N12" s="12" t="s">
        <v>4</v>
      </c>
      <c r="O12" s="223"/>
      <c r="P12" s="223"/>
      <c r="Q12" s="223"/>
      <c r="R12" s="223"/>
      <c r="S12" s="223"/>
      <c r="T12" s="223"/>
      <c r="U12" s="223"/>
      <c r="V12" s="223"/>
      <c r="W12" s="223"/>
    </row>
    <row r="13" spans="1:26" ht="14.25">
      <c r="A13" s="2011"/>
      <c r="B13" s="759">
        <v>2010</v>
      </c>
      <c r="C13" s="221">
        <v>41.254219656584837</v>
      </c>
      <c r="D13" s="221">
        <v>51.222510355991105</v>
      </c>
      <c r="E13" s="221">
        <v>1.3201409886873074</v>
      </c>
      <c r="F13" s="221">
        <v>7.8776374506794413</v>
      </c>
      <c r="G13" s="221">
        <v>27.526072971716573</v>
      </c>
      <c r="H13" s="221">
        <v>15.818799933592832</v>
      </c>
      <c r="I13" s="221">
        <v>11.586858552346412</v>
      </c>
      <c r="J13" s="221">
        <v>4.2319413812465632</v>
      </c>
      <c r="K13" s="52">
        <f t="shared" ref="K13:K24" si="0">+L13+M13</f>
        <v>6.2031289987401612</v>
      </c>
      <c r="L13" s="52">
        <v>4.4923758740128426</v>
      </c>
      <c r="M13" s="52">
        <v>1.7107531247273187</v>
      </c>
      <c r="N13" s="222">
        <v>93.796871001263256</v>
      </c>
      <c r="O13" s="223"/>
      <c r="P13" s="223"/>
      <c r="Q13" s="223"/>
      <c r="R13" s="223"/>
      <c r="S13" s="223"/>
      <c r="T13" s="223"/>
      <c r="U13" s="223"/>
      <c r="V13" s="223"/>
      <c r="W13" s="223"/>
    </row>
    <row r="14" spans="1:26" ht="14.25">
      <c r="A14" s="2011"/>
      <c r="B14" s="759">
        <v>2011</v>
      </c>
      <c r="C14" s="221">
        <v>42.563540897080721</v>
      </c>
      <c r="D14" s="221">
        <v>51.481560984801035</v>
      </c>
      <c r="E14" s="221">
        <v>0.93177270453133443</v>
      </c>
      <c r="F14" s="221">
        <v>8.5365684385512939</v>
      </c>
      <c r="G14" s="221">
        <v>31.020213586751307</v>
      </c>
      <c r="H14" s="221">
        <v>11.924778959498955</v>
      </c>
      <c r="I14" s="221">
        <v>8.890480092798164</v>
      </c>
      <c r="J14" s="221">
        <v>3.0342988667008286</v>
      </c>
      <c r="K14" s="52">
        <f t="shared" si="0"/>
        <v>5.0231254135855714</v>
      </c>
      <c r="L14" s="52">
        <v>3.8156337251357773</v>
      </c>
      <c r="M14" s="52">
        <v>1.2074916884497937</v>
      </c>
      <c r="N14" s="222">
        <v>94.976874586413089</v>
      </c>
      <c r="O14" s="223"/>
      <c r="P14" s="223"/>
      <c r="Q14" s="223"/>
      <c r="R14" s="223"/>
      <c r="S14" s="223"/>
      <c r="T14" s="223"/>
      <c r="U14" s="223"/>
      <c r="V14" s="223"/>
      <c r="W14" s="223"/>
    </row>
    <row r="15" spans="1:26" ht="14.25">
      <c r="A15" s="2011"/>
      <c r="B15" s="759">
        <v>2012</v>
      </c>
      <c r="C15" s="221">
        <v>45.188408043257247</v>
      </c>
      <c r="D15" s="221">
        <v>49.293762822911589</v>
      </c>
      <c r="E15" s="221">
        <v>1.4052235357163068</v>
      </c>
      <c r="F15" s="221">
        <v>9.5843079242983222</v>
      </c>
      <c r="G15" s="221">
        <v>30.031131086312065</v>
      </c>
      <c r="H15" s="221">
        <v>9.6783238123023327</v>
      </c>
      <c r="I15" s="221">
        <v>7.8931852126501427</v>
      </c>
      <c r="J15" s="221">
        <v>1.7851385996521891</v>
      </c>
      <c r="K15" s="52">
        <f t="shared" si="0"/>
        <v>4.1126055981098393</v>
      </c>
      <c r="L15" s="52">
        <v>3.260851709039049</v>
      </c>
      <c r="M15" s="52">
        <v>0.85175388907078997</v>
      </c>
      <c r="N15" s="222">
        <v>95.887394401885146</v>
      </c>
      <c r="O15" s="223"/>
      <c r="P15" s="223"/>
      <c r="Q15" s="223"/>
      <c r="R15" s="223"/>
      <c r="S15" s="223"/>
      <c r="T15" s="223"/>
      <c r="U15" s="223"/>
      <c r="V15" s="223"/>
      <c r="W15" s="223"/>
    </row>
    <row r="16" spans="1:26" ht="14.25">
      <c r="A16" s="2011"/>
      <c r="B16" s="759">
        <v>2013</v>
      </c>
      <c r="C16" s="221">
        <v>42.83700074132171</v>
      </c>
      <c r="D16" s="221">
        <v>51.898394256032027</v>
      </c>
      <c r="E16" s="221">
        <v>1.3508819971314669</v>
      </c>
      <c r="F16" s="221">
        <v>9.5589412510887062</v>
      </c>
      <c r="G16" s="221">
        <v>30.651517993591831</v>
      </c>
      <c r="H16" s="221">
        <v>11.687935011350957</v>
      </c>
      <c r="I16" s="221">
        <v>9.5852878961626775</v>
      </c>
      <c r="J16" s="221">
        <v>2.1026471151882271</v>
      </c>
      <c r="K16" s="52">
        <f t="shared" si="0"/>
        <v>3.9137230069468205</v>
      </c>
      <c r="L16" s="52">
        <v>3.1271707413397762</v>
      </c>
      <c r="M16" s="52">
        <v>0.78655226560704439</v>
      </c>
      <c r="N16" s="222">
        <v>96.086276994485203</v>
      </c>
      <c r="O16" s="223"/>
      <c r="P16" s="223"/>
      <c r="Q16" s="223"/>
      <c r="R16" s="223"/>
      <c r="S16" s="223"/>
      <c r="T16" s="223"/>
      <c r="U16" s="223"/>
      <c r="V16" s="223"/>
      <c r="W16" s="223"/>
    </row>
    <row r="17" spans="1:23" ht="14.25">
      <c r="A17" s="2012"/>
      <c r="B17" s="759">
        <v>2014</v>
      </c>
      <c r="C17" s="221">
        <v>48.812859157109152</v>
      </c>
      <c r="D17" s="221">
        <v>46.284372655855748</v>
      </c>
      <c r="E17" s="221">
        <v>0.24862578181357878</v>
      </c>
      <c r="F17" s="221">
        <v>6.2734681322979808</v>
      </c>
      <c r="G17" s="221">
        <v>27.784011857706041</v>
      </c>
      <c r="H17" s="221">
        <v>12.226892665850901</v>
      </c>
      <c r="I17" s="221">
        <v>9.6295684092917053</v>
      </c>
      <c r="J17" s="221">
        <v>2.5973242565591437</v>
      </c>
      <c r="K17" s="52">
        <v>4.6541424052220233</v>
      </c>
      <c r="L17" s="52">
        <v>3.7329083451731515</v>
      </c>
      <c r="M17" s="52">
        <v>0.92123406004887198</v>
      </c>
      <c r="N17" s="222">
        <v>95.345857594778479</v>
      </c>
      <c r="O17" s="223"/>
      <c r="P17" s="223"/>
      <c r="Q17" s="223"/>
      <c r="R17" s="223"/>
      <c r="S17" s="223"/>
      <c r="T17" s="223"/>
      <c r="U17" s="223"/>
      <c r="V17" s="223"/>
      <c r="W17" s="223"/>
    </row>
    <row r="18" spans="1:23" ht="14.25">
      <c r="A18" s="2010" t="s">
        <v>101</v>
      </c>
      <c r="B18" s="759">
        <v>2007</v>
      </c>
      <c r="C18" s="221">
        <v>43.199902491336395</v>
      </c>
      <c r="D18" s="221">
        <v>50.773416440580931</v>
      </c>
      <c r="E18" s="221">
        <v>1.0283264448266305</v>
      </c>
      <c r="F18" s="221">
        <v>8.793305066904848</v>
      </c>
      <c r="G18" s="221">
        <v>23.737271617443472</v>
      </c>
      <c r="H18" s="221">
        <v>18.242839756231589</v>
      </c>
      <c r="I18" s="221">
        <v>13.578146252977302</v>
      </c>
      <c r="J18" s="221">
        <v>4.6646935032543642</v>
      </c>
      <c r="K18" s="52">
        <f t="shared" si="0"/>
        <v>4.9983545688464543</v>
      </c>
      <c r="L18" s="52">
        <v>3.0496203671280373</v>
      </c>
      <c r="M18" s="52">
        <v>1.9487342017184168</v>
      </c>
      <c r="N18" s="222">
        <v>95.001645376743966</v>
      </c>
      <c r="O18" s="223"/>
      <c r="P18" s="223"/>
      <c r="Q18" s="223"/>
      <c r="R18" s="223"/>
      <c r="S18" s="223"/>
      <c r="T18" s="223"/>
      <c r="U18" s="223"/>
      <c r="V18" s="223"/>
      <c r="W18" s="223"/>
    </row>
    <row r="19" spans="1:23" ht="14.25">
      <c r="A19" s="2011"/>
      <c r="B19" s="759">
        <v>2008</v>
      </c>
      <c r="C19" s="221">
        <v>44.768522485274588</v>
      </c>
      <c r="D19" s="221">
        <v>49.037574761775545</v>
      </c>
      <c r="E19" s="221">
        <v>0.24243976714180643</v>
      </c>
      <c r="F19" s="221">
        <v>8.2050635729485251</v>
      </c>
      <c r="G19" s="221">
        <v>25.829924629507197</v>
      </c>
      <c r="H19" s="221">
        <v>15.002586559320985</v>
      </c>
      <c r="I19" s="221">
        <v>11.033195364535162</v>
      </c>
      <c r="J19" s="221">
        <v>3.9693911947857465</v>
      </c>
      <c r="K19" s="52">
        <f t="shared" si="0"/>
        <v>5.9514629858050325</v>
      </c>
      <c r="L19" s="52">
        <v>3.9609669736008177</v>
      </c>
      <c r="M19" s="52">
        <v>1.990496012204215</v>
      </c>
      <c r="N19" s="222">
        <v>94.048537014191936</v>
      </c>
      <c r="O19" s="223"/>
      <c r="P19" s="223"/>
      <c r="Q19" s="223"/>
      <c r="R19" s="223"/>
      <c r="S19" s="223"/>
      <c r="T19" s="223"/>
      <c r="U19" s="223"/>
      <c r="V19" s="223"/>
      <c r="W19" s="223"/>
    </row>
    <row r="20" spans="1:23" ht="14.25">
      <c r="A20" s="2011"/>
      <c r="B20" s="759">
        <v>2009</v>
      </c>
      <c r="C20" s="221">
        <v>39.177208674215109</v>
      </c>
      <c r="D20" s="221">
        <v>52.41151904920244</v>
      </c>
      <c r="E20" s="221">
        <v>1.9399623042216603</v>
      </c>
      <c r="F20" s="221">
        <v>8.8900507924829988</v>
      </c>
      <c r="G20" s="221">
        <v>27.158275301677694</v>
      </c>
      <c r="H20" s="221">
        <v>16.363192955041548</v>
      </c>
      <c r="I20" s="221">
        <v>11.673433786688022</v>
      </c>
      <c r="J20" s="221">
        <v>4.6897591683535014</v>
      </c>
      <c r="K20" s="52">
        <f t="shared" si="0"/>
        <v>6.4713099723618939</v>
      </c>
      <c r="L20" s="52">
        <v>4.4982826004244405</v>
      </c>
      <c r="M20" s="52">
        <v>1.9730273719374536</v>
      </c>
      <c r="N20" s="222">
        <v>93.528690027639215</v>
      </c>
      <c r="O20" s="223"/>
      <c r="P20" s="223"/>
      <c r="Q20" s="223"/>
      <c r="R20" s="223"/>
      <c r="S20" s="223"/>
      <c r="T20" s="223"/>
      <c r="U20" s="223"/>
      <c r="V20" s="223"/>
      <c r="W20" s="223"/>
    </row>
    <row r="21" spans="1:23" ht="14.25">
      <c r="A21" s="2011"/>
      <c r="B21" s="759">
        <v>2010</v>
      </c>
      <c r="C21" s="221">
        <v>44.677099031073787</v>
      </c>
      <c r="D21" s="221">
        <v>49.468725618087454</v>
      </c>
      <c r="E21" s="221">
        <v>0.83531730983717167</v>
      </c>
      <c r="F21" s="221">
        <v>8.2189306197716512</v>
      </c>
      <c r="G21" s="221">
        <v>27.433454038125245</v>
      </c>
      <c r="H21" s="221">
        <v>13.816340960192623</v>
      </c>
      <c r="I21" s="221">
        <v>10.461307026730383</v>
      </c>
      <c r="J21" s="221">
        <v>3.3550339334621033</v>
      </c>
      <c r="K21" s="52">
        <f t="shared" si="0"/>
        <v>5.0188580410001835</v>
      </c>
      <c r="L21" s="52">
        <v>3.4888771311391</v>
      </c>
      <c r="M21" s="52">
        <v>1.5299809098610835</v>
      </c>
      <c r="N21" s="222">
        <v>94.981141958998407</v>
      </c>
      <c r="O21" s="223"/>
      <c r="P21" s="223"/>
      <c r="Q21" s="223"/>
      <c r="R21" s="223"/>
      <c r="S21" s="223"/>
      <c r="T21" s="223"/>
      <c r="U21" s="223"/>
      <c r="V21" s="223"/>
      <c r="W21" s="223"/>
    </row>
    <row r="22" spans="1:23" ht="14.25">
      <c r="A22" s="2011"/>
      <c r="B22" s="759">
        <v>2011</v>
      </c>
      <c r="C22" s="221">
        <v>45.52929679495422</v>
      </c>
      <c r="D22" s="221">
        <v>49.665836123195206</v>
      </c>
      <c r="E22" s="221">
        <v>0.59940735503166365</v>
      </c>
      <c r="F22" s="221">
        <v>7.6802410479246808</v>
      </c>
      <c r="G22" s="221">
        <v>31.2517955547331</v>
      </c>
      <c r="H22" s="221">
        <v>10.733799520538094</v>
      </c>
      <c r="I22" s="221">
        <v>8.5110378472281987</v>
      </c>
      <c r="J22" s="221">
        <v>2.2227616733098814</v>
      </c>
      <c r="K22" s="52">
        <f t="shared" si="0"/>
        <v>4.205459726820127</v>
      </c>
      <c r="L22" s="52">
        <v>2.980699275897615</v>
      </c>
      <c r="M22" s="52">
        <v>1.2247604509225116</v>
      </c>
      <c r="N22" s="222">
        <v>95.794540273181084</v>
      </c>
      <c r="O22" s="223"/>
      <c r="P22" s="223"/>
      <c r="Q22" s="223"/>
      <c r="R22" s="223"/>
      <c r="S22" s="223"/>
      <c r="T22" s="223"/>
      <c r="U22" s="223"/>
      <c r="V22" s="223"/>
      <c r="W22" s="223"/>
    </row>
    <row r="23" spans="1:23" ht="14.25">
      <c r="A23" s="2011"/>
      <c r="B23" s="759">
        <v>2012</v>
      </c>
      <c r="C23" s="221">
        <v>46.532866077733161</v>
      </c>
      <c r="D23" s="221">
        <v>47.15559224194741</v>
      </c>
      <c r="E23" s="221">
        <v>2.1901636588067461</v>
      </c>
      <c r="F23" s="221">
        <v>8.0201414069432566</v>
      </c>
      <c r="G23" s="221">
        <v>30.123527886332809</v>
      </c>
      <c r="H23" s="221">
        <v>9.0119229486709287</v>
      </c>
      <c r="I23" s="221">
        <v>7.2453499862870014</v>
      </c>
      <c r="J23" s="221">
        <v>1.7665729623839115</v>
      </c>
      <c r="K23" s="52">
        <f t="shared" si="0"/>
        <v>4.1212251681557044</v>
      </c>
      <c r="L23" s="52">
        <v>3.1363260623461153</v>
      </c>
      <c r="M23" s="52">
        <v>0.98489910580958873</v>
      </c>
      <c r="N23" s="222">
        <v>95.878621978487303</v>
      </c>
      <c r="O23" s="223"/>
      <c r="P23" s="223"/>
      <c r="Q23" s="223"/>
      <c r="R23" s="223"/>
      <c r="S23" s="223"/>
      <c r="T23" s="223"/>
      <c r="U23" s="223"/>
      <c r="V23" s="223"/>
      <c r="W23" s="223"/>
    </row>
    <row r="24" spans="1:23" ht="14.25">
      <c r="A24" s="2011"/>
      <c r="B24" s="759">
        <v>2013</v>
      </c>
      <c r="C24" s="221">
        <v>47.865018162002841</v>
      </c>
      <c r="D24" s="221">
        <v>47.774149225803015</v>
      </c>
      <c r="E24" s="221">
        <v>0.20801172393125375</v>
      </c>
      <c r="F24" s="221">
        <v>7.0930895743607074</v>
      </c>
      <c r="G24" s="221">
        <v>29.041900874610199</v>
      </c>
      <c r="H24" s="221">
        <v>11.639158776833382</v>
      </c>
      <c r="I24" s="221">
        <v>9.4067465152675354</v>
      </c>
      <c r="J24" s="221">
        <v>2.2324122615658712</v>
      </c>
      <c r="K24" s="52">
        <f t="shared" si="0"/>
        <v>4.1528208882605124</v>
      </c>
      <c r="L24" s="52">
        <v>2.9501953327906825</v>
      </c>
      <c r="M24" s="52">
        <v>1.2026255554698297</v>
      </c>
      <c r="N24" s="222">
        <v>95.847179111737105</v>
      </c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23" ht="14.25">
      <c r="A25" s="2012"/>
      <c r="B25" s="759">
        <v>2014</v>
      </c>
      <c r="C25" s="221">
        <v>49.284752644498383</v>
      </c>
      <c r="D25" s="221">
        <v>46.68670069610782</v>
      </c>
      <c r="E25" s="221">
        <v>0.22824096012623754</v>
      </c>
      <c r="F25" s="221">
        <v>7.0675499576013321</v>
      </c>
      <c r="G25" s="221">
        <v>26.751389743206477</v>
      </c>
      <c r="H25" s="221">
        <v>12.867760995299626</v>
      </c>
      <c r="I25" s="221">
        <v>10.558738387426329</v>
      </c>
      <c r="J25" s="221">
        <v>2.3090226078732972</v>
      </c>
      <c r="K25" s="52">
        <v>3.8003056992688302</v>
      </c>
      <c r="L25" s="52">
        <v>3.0153681801379437</v>
      </c>
      <c r="M25" s="52">
        <v>0.78493751913087839</v>
      </c>
      <c r="N25" s="222">
        <v>96.199694300732446</v>
      </c>
      <c r="O25" s="223"/>
      <c r="P25" s="223"/>
      <c r="Q25" s="223"/>
      <c r="R25" s="223"/>
      <c r="S25" s="223"/>
      <c r="T25" s="223"/>
      <c r="U25" s="223"/>
      <c r="V25" s="223"/>
      <c r="W25" s="223"/>
    </row>
    <row r="26" spans="1:23" s="1317" customFormat="1" ht="11.25">
      <c r="A26" s="224" t="s">
        <v>76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1316"/>
      <c r="P26" s="1316"/>
      <c r="Q26" s="1316"/>
      <c r="R26" s="1316"/>
      <c r="S26" s="1316"/>
      <c r="T26" s="1316"/>
      <c r="U26" s="1316"/>
      <c r="V26" s="1316"/>
      <c r="W26" s="1316"/>
    </row>
    <row r="27" spans="1:23" s="1317" customFormat="1" ht="11.25">
      <c r="A27" s="1804" t="s">
        <v>2198</v>
      </c>
      <c r="B27" s="224"/>
      <c r="C27" s="224"/>
      <c r="D27" s="224"/>
      <c r="E27" s="224"/>
      <c r="F27" s="1318"/>
      <c r="G27" s="1318"/>
      <c r="H27" s="1318"/>
      <c r="I27" s="1318"/>
      <c r="J27" s="224"/>
      <c r="K27" s="224"/>
      <c r="L27" s="224"/>
      <c r="M27" s="224"/>
      <c r="N27" s="224"/>
      <c r="O27" s="1316"/>
      <c r="P27" s="1316"/>
      <c r="Q27" s="1316"/>
      <c r="R27" s="1316"/>
      <c r="S27" s="1316"/>
      <c r="T27" s="1316"/>
      <c r="U27" s="1316"/>
      <c r="V27" s="1316"/>
      <c r="W27" s="1316"/>
    </row>
    <row r="28" spans="1:23" s="1317" customFormat="1" ht="11.25">
      <c r="A28" s="226" t="s">
        <v>2227</v>
      </c>
      <c r="B28" s="224"/>
      <c r="C28" s="224"/>
      <c r="D28" s="224"/>
      <c r="E28" s="224"/>
      <c r="F28" s="224"/>
      <c r="G28" s="224"/>
      <c r="H28" s="224"/>
      <c r="I28" s="1318"/>
      <c r="J28" s="224"/>
      <c r="K28" s="224"/>
      <c r="L28" s="224"/>
      <c r="M28" s="224"/>
      <c r="N28" s="224"/>
      <c r="O28" s="1316"/>
      <c r="P28" s="1316"/>
      <c r="Q28" s="1316"/>
      <c r="R28" s="1316"/>
      <c r="S28" s="1316"/>
      <c r="T28" s="1316"/>
      <c r="U28" s="1316"/>
      <c r="V28" s="1316"/>
      <c r="W28" s="1316"/>
    </row>
    <row r="29" spans="1:23" s="1317" customFormat="1" ht="11.25">
      <c r="A29" s="226" t="s">
        <v>2228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1316"/>
      <c r="P29" s="1316"/>
      <c r="Q29" s="1316"/>
      <c r="R29" s="1316"/>
      <c r="S29" s="1316"/>
      <c r="T29" s="1316"/>
      <c r="U29" s="1316"/>
      <c r="V29" s="1316"/>
      <c r="W29" s="1316"/>
    </row>
    <row r="30" spans="1:23" s="1317" customFormat="1" ht="11.25">
      <c r="A30" s="226" t="s">
        <v>2229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1316"/>
      <c r="P30" s="1316"/>
      <c r="Q30" s="1316"/>
      <c r="R30" s="1316"/>
      <c r="S30" s="1316"/>
      <c r="T30" s="1316"/>
      <c r="U30" s="1316"/>
      <c r="V30" s="1316"/>
      <c r="W30" s="1316"/>
    </row>
    <row r="31" spans="1:23" s="1317" customFormat="1" ht="11.25">
      <c r="A31" s="227" t="s">
        <v>2230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1316"/>
      <c r="P31" s="1316"/>
      <c r="Q31" s="1316"/>
      <c r="R31" s="1316"/>
      <c r="S31" s="1316"/>
      <c r="T31" s="1316"/>
      <c r="U31" s="1316"/>
      <c r="V31" s="1316"/>
      <c r="W31" s="1316"/>
    </row>
    <row r="32" spans="1:23" s="1317" customFormat="1" ht="11.25">
      <c r="A32" s="227" t="s">
        <v>2231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1316"/>
      <c r="P32" s="1316"/>
      <c r="Q32" s="1316"/>
      <c r="R32" s="1316"/>
      <c r="S32" s="1316"/>
      <c r="T32" s="1316"/>
      <c r="U32" s="1316"/>
      <c r="V32" s="1316"/>
      <c r="W32" s="1316"/>
    </row>
    <row r="33" spans="1:23">
      <c r="A33" s="227"/>
    </row>
    <row r="34" spans="1:23">
      <c r="A34" s="227"/>
    </row>
    <row r="35" spans="1:23">
      <c r="O35" s="214"/>
      <c r="P35" s="228"/>
      <c r="Q35" s="228"/>
      <c r="R35" s="228"/>
      <c r="S35" s="228"/>
      <c r="T35" s="228"/>
      <c r="U35" s="228"/>
      <c r="V35" s="228"/>
      <c r="W35" s="228"/>
    </row>
    <row r="36" spans="1:23">
      <c r="O36" s="214"/>
      <c r="P36" s="223"/>
      <c r="Q36" s="223"/>
      <c r="R36" s="223"/>
      <c r="S36" s="223"/>
      <c r="T36" s="223"/>
      <c r="U36" s="223"/>
      <c r="V36" s="223"/>
      <c r="W36" s="223"/>
    </row>
    <row r="37" spans="1:23">
      <c r="O37" s="214"/>
      <c r="P37" s="223"/>
      <c r="Q37" s="223"/>
      <c r="R37" s="223"/>
      <c r="S37" s="223"/>
      <c r="T37" s="223"/>
      <c r="U37" s="223"/>
      <c r="V37" s="223"/>
      <c r="W37" s="223"/>
    </row>
    <row r="38" spans="1:23">
      <c r="O38" s="214"/>
      <c r="P38" s="223"/>
      <c r="Q38" s="223"/>
      <c r="R38" s="223"/>
      <c r="S38" s="223"/>
      <c r="T38" s="223"/>
      <c r="U38" s="223"/>
      <c r="V38" s="223"/>
      <c r="W38" s="223"/>
    </row>
    <row r="39" spans="1:23">
      <c r="O39" s="214"/>
      <c r="P39" s="223"/>
      <c r="Q39" s="223"/>
      <c r="R39" s="223"/>
      <c r="S39" s="223"/>
      <c r="T39" s="223"/>
      <c r="U39" s="223"/>
      <c r="V39" s="223"/>
      <c r="W39" s="223"/>
    </row>
    <row r="40" spans="1:23">
      <c r="O40" s="214"/>
      <c r="P40" s="223"/>
      <c r="Q40" s="223"/>
      <c r="R40" s="223"/>
      <c r="S40" s="223"/>
      <c r="T40" s="223"/>
      <c r="U40" s="223"/>
      <c r="V40" s="223"/>
      <c r="W40" s="223"/>
    </row>
    <row r="41" spans="1:23">
      <c r="O41" s="214"/>
      <c r="P41" s="223"/>
      <c r="Q41" s="223"/>
      <c r="R41" s="223"/>
      <c r="S41" s="223"/>
      <c r="T41" s="223"/>
      <c r="U41" s="223"/>
      <c r="V41" s="223"/>
      <c r="W41" s="223"/>
    </row>
    <row r="42" spans="1:23">
      <c r="O42" s="214"/>
      <c r="P42" s="223"/>
      <c r="Q42" s="223"/>
      <c r="R42" s="223"/>
      <c r="S42" s="223"/>
      <c r="T42" s="223"/>
      <c r="U42" s="223"/>
      <c r="V42" s="223"/>
      <c r="W42" s="223"/>
    </row>
    <row r="43" spans="1:23">
      <c r="O43" s="214"/>
      <c r="P43" s="223"/>
      <c r="Q43" s="223"/>
      <c r="R43" s="223"/>
      <c r="S43" s="223"/>
      <c r="T43" s="223"/>
      <c r="U43" s="223"/>
      <c r="V43" s="223"/>
      <c r="W43" s="223"/>
    </row>
    <row r="44" spans="1:23">
      <c r="O44" s="214"/>
      <c r="P44" s="223"/>
      <c r="Q44" s="223"/>
      <c r="R44" s="223"/>
      <c r="S44" s="223"/>
      <c r="T44" s="223"/>
      <c r="U44" s="223"/>
      <c r="V44" s="223"/>
      <c r="W44" s="223"/>
    </row>
    <row r="45" spans="1:23">
      <c r="O45" s="214"/>
      <c r="P45" s="223"/>
      <c r="Q45" s="223"/>
      <c r="R45" s="223"/>
      <c r="S45" s="223"/>
      <c r="T45" s="223"/>
      <c r="U45" s="223"/>
      <c r="V45" s="223"/>
      <c r="W45" s="223"/>
    </row>
    <row r="46" spans="1:23">
      <c r="O46" s="214"/>
      <c r="P46" s="223"/>
      <c r="Q46" s="223"/>
      <c r="R46" s="223"/>
      <c r="S46" s="223"/>
      <c r="T46" s="223"/>
      <c r="U46" s="223"/>
      <c r="V46" s="223"/>
      <c r="W46" s="223"/>
    </row>
    <row r="47" spans="1:23">
      <c r="O47" s="214"/>
      <c r="P47" s="223"/>
      <c r="Q47" s="223"/>
      <c r="R47" s="223"/>
      <c r="S47" s="223"/>
      <c r="T47" s="223"/>
      <c r="U47" s="223"/>
      <c r="V47" s="223"/>
      <c r="W47" s="223"/>
    </row>
    <row r="48" spans="1:23">
      <c r="O48" s="214"/>
      <c r="P48" s="223"/>
      <c r="Q48" s="223"/>
      <c r="R48" s="223"/>
      <c r="S48" s="223"/>
      <c r="T48" s="223"/>
      <c r="U48" s="223"/>
      <c r="V48" s="223"/>
      <c r="W48" s="223"/>
    </row>
    <row r="49" spans="15:23">
      <c r="O49" s="214"/>
      <c r="P49" s="223"/>
      <c r="Q49" s="223"/>
      <c r="R49" s="223"/>
      <c r="S49" s="223"/>
      <c r="T49" s="223"/>
      <c r="U49" s="223"/>
      <c r="V49" s="223"/>
      <c r="W49" s="223"/>
    </row>
    <row r="50" spans="15:23">
      <c r="O50" s="214"/>
      <c r="P50" s="223"/>
      <c r="Q50" s="223"/>
      <c r="R50" s="223"/>
      <c r="S50" s="223"/>
      <c r="T50" s="223"/>
      <c r="U50" s="223"/>
      <c r="V50" s="223"/>
      <c r="W50" s="223"/>
    </row>
    <row r="51" spans="15:23">
      <c r="O51" s="214"/>
      <c r="P51" s="223"/>
      <c r="Q51" s="223"/>
      <c r="R51" s="223"/>
      <c r="S51" s="223"/>
      <c r="T51" s="223"/>
      <c r="U51" s="223"/>
      <c r="V51" s="223"/>
      <c r="W51" s="223"/>
    </row>
    <row r="52" spans="15:23">
      <c r="O52" s="214"/>
      <c r="P52" s="223"/>
      <c r="Q52" s="223"/>
      <c r="R52" s="223"/>
      <c r="S52" s="223"/>
      <c r="T52" s="223"/>
      <c r="U52" s="223"/>
      <c r="V52" s="223"/>
      <c r="W52" s="223"/>
    </row>
    <row r="53" spans="15:23">
      <c r="O53" s="214"/>
      <c r="P53" s="223"/>
      <c r="Q53" s="223"/>
      <c r="R53" s="223"/>
      <c r="S53" s="223"/>
      <c r="T53" s="223"/>
      <c r="U53" s="223"/>
      <c r="V53" s="223"/>
      <c r="W53" s="223"/>
    </row>
    <row r="54" spans="15:23">
      <c r="O54" s="214"/>
      <c r="P54" s="223"/>
      <c r="Q54" s="223"/>
      <c r="R54" s="223"/>
      <c r="S54" s="223"/>
      <c r="T54" s="223"/>
      <c r="U54" s="223"/>
      <c r="V54" s="223"/>
      <c r="W54" s="223"/>
    </row>
    <row r="55" spans="15:23">
      <c r="O55" s="214"/>
      <c r="P55" s="223"/>
      <c r="Q55" s="223"/>
      <c r="R55" s="223"/>
      <c r="S55" s="223"/>
      <c r="T55" s="223"/>
      <c r="U55" s="223"/>
      <c r="V55" s="223"/>
      <c r="W55" s="223"/>
    </row>
    <row r="56" spans="15:23">
      <c r="O56" s="214"/>
      <c r="P56" s="223"/>
      <c r="Q56" s="223"/>
      <c r="R56" s="223"/>
      <c r="S56" s="223"/>
      <c r="T56" s="223"/>
      <c r="U56" s="223"/>
      <c r="V56" s="223"/>
      <c r="W56" s="223"/>
    </row>
    <row r="57" spans="15:23">
      <c r="O57" s="214"/>
      <c r="P57" s="223"/>
      <c r="Q57" s="223"/>
      <c r="R57" s="223"/>
      <c r="S57" s="223"/>
      <c r="T57" s="223"/>
      <c r="U57" s="223"/>
      <c r="V57" s="223"/>
      <c r="W57" s="223"/>
    </row>
    <row r="58" spans="15:23">
      <c r="O58" s="214"/>
      <c r="P58" s="223"/>
      <c r="Q58" s="223"/>
      <c r="R58" s="223"/>
      <c r="S58" s="223"/>
      <c r="T58" s="223"/>
      <c r="U58" s="223"/>
      <c r="V58" s="223"/>
      <c r="W58" s="223"/>
    </row>
    <row r="59" spans="15:23">
      <c r="O59" s="214"/>
      <c r="P59" s="223"/>
      <c r="Q59" s="223"/>
      <c r="R59" s="223"/>
      <c r="S59" s="223"/>
      <c r="T59" s="223"/>
      <c r="U59" s="223"/>
      <c r="V59" s="223"/>
      <c r="W59" s="223"/>
    </row>
    <row r="60" spans="15:23">
      <c r="O60" s="214"/>
      <c r="P60" s="223"/>
      <c r="Q60" s="223"/>
      <c r="R60" s="223"/>
      <c r="S60" s="223"/>
      <c r="T60" s="223"/>
      <c r="U60" s="223"/>
      <c r="V60" s="223"/>
      <c r="W60" s="223"/>
    </row>
    <row r="61" spans="15:23">
      <c r="O61" s="214"/>
      <c r="P61" s="223"/>
      <c r="Q61" s="223"/>
      <c r="R61" s="223"/>
      <c r="S61" s="223"/>
      <c r="T61" s="223"/>
      <c r="U61" s="223"/>
      <c r="V61" s="223"/>
      <c r="W61" s="223"/>
    </row>
    <row r="62" spans="15:23">
      <c r="O62" s="214"/>
      <c r="P62" s="223"/>
      <c r="Q62" s="223"/>
      <c r="R62" s="223"/>
      <c r="S62" s="223"/>
      <c r="T62" s="223"/>
      <c r="U62" s="223"/>
      <c r="V62" s="223"/>
      <c r="W62" s="223"/>
    </row>
    <row r="63" spans="15:23">
      <c r="O63" s="214"/>
    </row>
    <row r="64" spans="15:23">
      <c r="O64" s="214"/>
    </row>
    <row r="65" spans="15:15">
      <c r="O65" s="214"/>
    </row>
    <row r="66" spans="15:15">
      <c r="O66" s="214"/>
    </row>
    <row r="67" spans="15:15">
      <c r="O67" s="214"/>
    </row>
    <row r="68" spans="15:15">
      <c r="O68" s="214"/>
    </row>
    <row r="69" spans="15:15">
      <c r="O69" s="214"/>
    </row>
  </sheetData>
  <mergeCells count="8">
    <mergeCell ref="A10:A17"/>
    <mergeCell ref="A18:A25"/>
    <mergeCell ref="A3:N3"/>
    <mergeCell ref="A4:N4"/>
    <mergeCell ref="A5:N5"/>
    <mergeCell ref="A7:B9"/>
    <mergeCell ref="C7:M7"/>
    <mergeCell ref="N7:N8"/>
  </mergeCells>
  <hyperlinks>
    <hyperlink ref="P7" location="ÍNDICE!A51" display="ÍNDICE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topLeftCell="K1" zoomScaleNormal="100" workbookViewId="0">
      <selection activeCell="P7" sqref="P7"/>
    </sheetView>
  </sheetViews>
  <sheetFormatPr baseColWidth="10" defaultRowHeight="12.75"/>
  <cols>
    <col min="1" max="1" width="14.85546875" style="214" customWidth="1"/>
    <col min="2" max="2" width="11.42578125" style="214"/>
    <col min="3" max="14" width="16.85546875" style="214" customWidth="1"/>
    <col min="15" max="15" width="11.140625" style="216" customWidth="1"/>
    <col min="16" max="16" width="10.85546875" style="216" customWidth="1"/>
    <col min="17" max="17" width="10.28515625" style="216" customWidth="1"/>
    <col min="18" max="23" width="3.140625" style="216" customWidth="1"/>
    <col min="24" max="16384" width="11.42578125" style="214"/>
  </cols>
  <sheetData>
    <row r="1" spans="1:26" ht="6" customHeight="1"/>
    <row r="2" spans="1:26" ht="14.25">
      <c r="A2" s="1312" t="s">
        <v>83</v>
      </c>
    </row>
    <row r="3" spans="1:26" ht="15">
      <c r="A3" s="2013" t="s">
        <v>1497</v>
      </c>
      <c r="B3" s="2013"/>
      <c r="C3" s="2013"/>
      <c r="D3" s="2013"/>
      <c r="E3" s="2013"/>
      <c r="F3" s="2013"/>
      <c r="G3" s="2013"/>
      <c r="H3" s="2013"/>
      <c r="I3" s="2013"/>
      <c r="J3" s="2013"/>
      <c r="K3" s="2013"/>
      <c r="L3" s="2013"/>
      <c r="M3" s="2013"/>
      <c r="N3" s="2013"/>
    </row>
    <row r="4" spans="1:26" ht="15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</row>
    <row r="5" spans="1:26">
      <c r="A5" s="2014" t="s">
        <v>459</v>
      </c>
      <c r="B5" s="2014"/>
      <c r="C5" s="2014"/>
      <c r="D5" s="2014"/>
      <c r="E5" s="2014"/>
      <c r="F5" s="2014"/>
      <c r="G5" s="2014"/>
      <c r="H5" s="2014"/>
      <c r="I5" s="2014"/>
      <c r="J5" s="2014"/>
      <c r="K5" s="2014"/>
      <c r="L5" s="2014"/>
      <c r="M5" s="2014"/>
      <c r="N5" s="2014"/>
    </row>
    <row r="6" spans="1:26" ht="14.25">
      <c r="A6" s="38"/>
      <c r="N6" s="216"/>
    </row>
    <row r="7" spans="1:26" ht="20.25" customHeight="1">
      <c r="A7" s="2015" t="s">
        <v>487</v>
      </c>
      <c r="B7" s="2016"/>
      <c r="C7" s="2015" t="s">
        <v>88</v>
      </c>
      <c r="D7" s="2015"/>
      <c r="E7" s="2015"/>
      <c r="F7" s="2015"/>
      <c r="G7" s="2015"/>
      <c r="H7" s="2015"/>
      <c r="I7" s="2015"/>
      <c r="J7" s="2015"/>
      <c r="K7" s="2015"/>
      <c r="L7" s="2015"/>
      <c r="M7" s="2015"/>
      <c r="N7" s="2015" t="s">
        <v>484</v>
      </c>
      <c r="P7" s="1113" t="s">
        <v>675</v>
      </c>
    </row>
    <row r="8" spans="1:26" s="229" customFormat="1" ht="81" customHeight="1">
      <c r="A8" s="2015"/>
      <c r="B8" s="2016"/>
      <c r="C8" s="231" t="s">
        <v>468</v>
      </c>
      <c r="D8" s="231" t="s">
        <v>469</v>
      </c>
      <c r="E8" s="231" t="s">
        <v>475</v>
      </c>
      <c r="F8" s="231" t="s">
        <v>474</v>
      </c>
      <c r="G8" s="231" t="s">
        <v>473</v>
      </c>
      <c r="H8" s="231" t="s">
        <v>470</v>
      </c>
      <c r="I8" s="231" t="s">
        <v>471</v>
      </c>
      <c r="J8" s="231" t="s">
        <v>472</v>
      </c>
      <c r="K8" s="1814" t="s">
        <v>85</v>
      </c>
      <c r="L8" s="1814" t="s">
        <v>86</v>
      </c>
      <c r="M8" s="1814" t="s">
        <v>87</v>
      </c>
      <c r="N8" s="2015"/>
      <c r="O8" s="21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9.5" customHeight="1">
      <c r="A9" s="2015"/>
      <c r="B9" s="2015"/>
      <c r="C9" s="248" t="s">
        <v>62</v>
      </c>
      <c r="D9" s="248" t="s">
        <v>481</v>
      </c>
      <c r="E9" s="248" t="s">
        <v>64</v>
      </c>
      <c r="F9" s="248" t="s">
        <v>65</v>
      </c>
      <c r="G9" s="248" t="s">
        <v>82</v>
      </c>
      <c r="H9" s="248" t="s">
        <v>480</v>
      </c>
      <c r="I9" s="248" t="s">
        <v>476</v>
      </c>
      <c r="J9" s="248" t="s">
        <v>477</v>
      </c>
      <c r="K9" s="1802" t="s">
        <v>482</v>
      </c>
      <c r="L9" s="1802" t="s">
        <v>478</v>
      </c>
      <c r="M9" s="1802" t="s">
        <v>483</v>
      </c>
      <c r="N9" s="1802" t="s">
        <v>479</v>
      </c>
      <c r="O9" s="22"/>
      <c r="P9" s="22"/>
      <c r="Q9" s="22"/>
      <c r="R9" s="22"/>
      <c r="S9" s="22"/>
      <c r="T9" s="22"/>
      <c r="U9" s="22"/>
      <c r="V9" s="22"/>
      <c r="W9" s="22"/>
    </row>
    <row r="10" spans="1:26" ht="16.5">
      <c r="A10" s="2017" t="s">
        <v>102</v>
      </c>
      <c r="B10" s="759" t="s">
        <v>89</v>
      </c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  <c r="I10" s="12" t="s">
        <v>4</v>
      </c>
      <c r="J10" s="12" t="s">
        <v>4</v>
      </c>
      <c r="K10" s="12" t="s">
        <v>4</v>
      </c>
      <c r="L10" s="12" t="s">
        <v>4</v>
      </c>
      <c r="M10" s="12" t="s">
        <v>4</v>
      </c>
      <c r="N10" s="222" t="s">
        <v>4</v>
      </c>
      <c r="O10" s="228"/>
    </row>
    <row r="11" spans="1:26" ht="14.25">
      <c r="A11" s="2018"/>
      <c r="B11" s="759">
        <v>2008</v>
      </c>
      <c r="C11" s="221">
        <v>47.346748629553055</v>
      </c>
      <c r="D11" s="221">
        <v>43.659607819056134</v>
      </c>
      <c r="E11" s="221">
        <v>2.1174818556711661</v>
      </c>
      <c r="F11" s="221">
        <v>6.6830187703524686</v>
      </c>
      <c r="G11" s="221">
        <v>20.442798168044202</v>
      </c>
      <c r="H11" s="221">
        <v>16.533790880659581</v>
      </c>
      <c r="I11" s="221">
        <v>11.681362261962738</v>
      </c>
      <c r="J11" s="221">
        <v>4.8524286186968624</v>
      </c>
      <c r="K11" s="52">
        <f>+L11+M11</f>
        <v>6.8761616957199188</v>
      </c>
      <c r="L11" s="52">
        <v>5.5061554060788591</v>
      </c>
      <c r="M11" s="52">
        <v>1.3700062896410596</v>
      </c>
      <c r="N11" s="222">
        <v>93.123838304280355</v>
      </c>
      <c r="O11" s="223"/>
    </row>
    <row r="12" spans="1:26" ht="14.25">
      <c r="A12" s="2018"/>
      <c r="B12" s="759">
        <v>2009</v>
      </c>
      <c r="C12" s="221">
        <v>46.649420346435498</v>
      </c>
      <c r="D12" s="221">
        <v>43.992732127704429</v>
      </c>
      <c r="E12" s="221">
        <v>0.6652272186081587</v>
      </c>
      <c r="F12" s="221">
        <v>5.7768001494464842</v>
      </c>
      <c r="G12" s="221">
        <v>22.143461380466324</v>
      </c>
      <c r="H12" s="221">
        <v>16.07247059779198</v>
      </c>
      <c r="I12" s="221">
        <v>12.316249251439379</v>
      </c>
      <c r="J12" s="221">
        <v>3.7562213463525165</v>
      </c>
      <c r="K12" s="52">
        <v>8.6926203072511345</v>
      </c>
      <c r="L12" s="52">
        <v>6.985066995040075</v>
      </c>
      <c r="M12" s="52">
        <v>1.7075533122110551</v>
      </c>
      <c r="N12" s="222">
        <v>91.307379692748071</v>
      </c>
      <c r="O12" s="223"/>
    </row>
    <row r="13" spans="1:26" ht="14.25">
      <c r="A13" s="2018"/>
      <c r="B13" s="759">
        <v>2010</v>
      </c>
      <c r="C13" s="221">
        <v>46.54260618572701</v>
      </c>
      <c r="D13" s="221">
        <v>42.334056428136513</v>
      </c>
      <c r="E13" s="221">
        <v>2.0231305970349123</v>
      </c>
      <c r="F13" s="221">
        <v>4.9884640800945981</v>
      </c>
      <c r="G13" s="221">
        <v>20.906835769418617</v>
      </c>
      <c r="H13" s="221">
        <v>16.438756578622964</v>
      </c>
      <c r="I13" s="221">
        <v>12.580016590084647</v>
      </c>
      <c r="J13" s="221">
        <v>3.8587399885383693</v>
      </c>
      <c r="K13" s="52">
        <f t="shared" ref="K13:K30" si="0">+L13+M13</f>
        <v>9.1002067891007137</v>
      </c>
      <c r="L13" s="52">
        <v>7.4135172295124399</v>
      </c>
      <c r="M13" s="52">
        <v>1.6866895595882732</v>
      </c>
      <c r="N13" s="222">
        <v>90.899793210898423</v>
      </c>
      <c r="O13" s="223"/>
    </row>
    <row r="14" spans="1:26" ht="14.25">
      <c r="A14" s="2018"/>
      <c r="B14" s="759">
        <v>2011</v>
      </c>
      <c r="C14" s="221">
        <v>47.647473747785568</v>
      </c>
      <c r="D14" s="221">
        <v>43.490554615195308</v>
      </c>
      <c r="E14" s="221">
        <v>1.8012027153994894</v>
      </c>
      <c r="F14" s="221">
        <v>4.5583666112078758</v>
      </c>
      <c r="G14" s="221">
        <v>24.639501285988992</v>
      </c>
      <c r="H14" s="221">
        <v>14.292686717998219</v>
      </c>
      <c r="I14" s="221">
        <v>11.166276171352649</v>
      </c>
      <c r="J14" s="221">
        <v>3.1264105466455834</v>
      </c>
      <c r="K14" s="52">
        <f t="shared" si="0"/>
        <v>7.0607689216207081</v>
      </c>
      <c r="L14" s="52">
        <v>5.7271646929697297</v>
      </c>
      <c r="M14" s="52">
        <v>1.3336042286509782</v>
      </c>
      <c r="N14" s="222">
        <v>92.939231078380359</v>
      </c>
      <c r="O14" s="223"/>
    </row>
    <row r="15" spans="1:26" ht="14.25">
      <c r="A15" s="2018"/>
      <c r="B15" s="759">
        <v>2012</v>
      </c>
      <c r="C15" s="221">
        <v>54.200067274042148</v>
      </c>
      <c r="D15" s="221">
        <v>39.576707844877618</v>
      </c>
      <c r="E15" s="221">
        <v>1.3101753813501518</v>
      </c>
      <c r="F15" s="221">
        <v>5.3580726133991172</v>
      </c>
      <c r="G15" s="221">
        <v>23.533476203564586</v>
      </c>
      <c r="H15" s="221">
        <v>10.685159027913675</v>
      </c>
      <c r="I15" s="221">
        <v>9.0460297892859032</v>
      </c>
      <c r="J15" s="221">
        <v>1.6391292386277665</v>
      </c>
      <c r="K15" s="52">
        <f t="shared" si="0"/>
        <v>4.913049499732054</v>
      </c>
      <c r="L15" s="52">
        <v>4.2653604904674092</v>
      </c>
      <c r="M15" s="52">
        <v>0.6476890092646449</v>
      </c>
      <c r="N15" s="222">
        <v>95.086950500269921</v>
      </c>
      <c r="O15" s="223"/>
    </row>
    <row r="16" spans="1:26" s="216" customFormat="1" ht="14.25">
      <c r="A16" s="2018"/>
      <c r="B16" s="759">
        <v>2013</v>
      </c>
      <c r="C16" s="221">
        <v>52.398222727328573</v>
      </c>
      <c r="D16" s="221">
        <v>41.040294295768057</v>
      </c>
      <c r="E16" s="221">
        <v>1.9509255625890507</v>
      </c>
      <c r="F16" s="221">
        <v>4.8663249260539496</v>
      </c>
      <c r="G16" s="221">
        <v>25.922044667064991</v>
      </c>
      <c r="H16" s="221">
        <v>10.251924702648944</v>
      </c>
      <c r="I16" s="221">
        <v>8.5024922837346821</v>
      </c>
      <c r="J16" s="221">
        <v>1.7494324189142676</v>
      </c>
      <c r="K16" s="52">
        <f t="shared" si="0"/>
        <v>4.6105574143166628</v>
      </c>
      <c r="L16" s="52">
        <v>4.1524567070156815</v>
      </c>
      <c r="M16" s="52">
        <v>0.45810070730098096</v>
      </c>
      <c r="N16" s="222">
        <v>95.389442585685686</v>
      </c>
      <c r="O16" s="223"/>
      <c r="X16" s="214"/>
      <c r="Y16" s="214"/>
      <c r="Z16" s="214"/>
    </row>
    <row r="17" spans="1:26" s="216" customFormat="1" ht="14.25">
      <c r="A17" s="2019"/>
      <c r="B17" s="759">
        <v>2014</v>
      </c>
      <c r="C17" s="221">
        <v>54.874111455461133</v>
      </c>
      <c r="D17" s="221">
        <v>39.188139913593126</v>
      </c>
      <c r="E17" s="221">
        <v>0.3624419539301198</v>
      </c>
      <c r="F17" s="221">
        <v>3.9162887578603698</v>
      </c>
      <c r="G17" s="221">
        <v>24.408843507764495</v>
      </c>
      <c r="H17" s="221">
        <v>10.863007647968512</v>
      </c>
      <c r="I17" s="221">
        <v>8.7248537816497347</v>
      </c>
      <c r="J17" s="221">
        <v>2.1381538663187847</v>
      </c>
      <c r="K17" s="52">
        <v>5.5753066770153987</v>
      </c>
      <c r="L17" s="52">
        <v>4.6806466142446768</v>
      </c>
      <c r="M17" s="52">
        <v>0.89466006277072252</v>
      </c>
      <c r="N17" s="222">
        <v>94.424693322984368</v>
      </c>
      <c r="O17" s="223"/>
      <c r="X17" s="214"/>
      <c r="Y17" s="214"/>
      <c r="Z17" s="214"/>
    </row>
    <row r="18" spans="1:26" s="216" customFormat="1" ht="14.25">
      <c r="A18" s="2017" t="s">
        <v>100</v>
      </c>
      <c r="B18" s="759">
        <v>2007</v>
      </c>
      <c r="C18" s="221">
        <v>49.100177545849796</v>
      </c>
      <c r="D18" s="221">
        <v>42.739907445651795</v>
      </c>
      <c r="E18" s="221">
        <v>0.66781425186877996</v>
      </c>
      <c r="F18" s="221">
        <v>5.9071538090929119</v>
      </c>
      <c r="G18" s="221">
        <v>17.253566796247977</v>
      </c>
      <c r="H18" s="221">
        <v>19.579186840310765</v>
      </c>
      <c r="I18" s="221">
        <v>14.792307046085762</v>
      </c>
      <c r="J18" s="221">
        <v>4.7868797942250163</v>
      </c>
      <c r="K18" s="52">
        <f t="shared" si="0"/>
        <v>7.492100756630987</v>
      </c>
      <c r="L18" s="52">
        <v>5.8177005039774663</v>
      </c>
      <c r="M18" s="52">
        <v>1.6744002526535204</v>
      </c>
      <c r="N18" s="222">
        <v>92.50789924337036</v>
      </c>
      <c r="O18" s="223"/>
      <c r="X18" s="214"/>
      <c r="Y18" s="214"/>
      <c r="Z18" s="214"/>
    </row>
    <row r="19" spans="1:26" s="216" customFormat="1" ht="14.25">
      <c r="A19" s="2018"/>
      <c r="B19" s="759">
        <v>2008</v>
      </c>
      <c r="C19" s="221">
        <v>50.705371057669694</v>
      </c>
      <c r="D19" s="221">
        <v>42.039835094596626</v>
      </c>
      <c r="E19" s="221">
        <v>0.88308684879001476</v>
      </c>
      <c r="F19" s="221">
        <v>5.8109796585527667</v>
      </c>
      <c r="G19" s="221">
        <v>20.508764290523217</v>
      </c>
      <c r="H19" s="221">
        <v>15.720091145519621</v>
      </c>
      <c r="I19" s="221">
        <v>11.889761911064195</v>
      </c>
      <c r="J19" s="221">
        <v>3.8303292344554847</v>
      </c>
      <c r="K19" s="52">
        <f t="shared" si="0"/>
        <v>6.371706998945851</v>
      </c>
      <c r="L19" s="52">
        <v>4.9018671684608339</v>
      </c>
      <c r="M19" s="52">
        <v>1.4698398304850169</v>
      </c>
      <c r="N19" s="222">
        <v>93.628293001056335</v>
      </c>
      <c r="O19" s="223"/>
      <c r="X19" s="214"/>
      <c r="Y19" s="214"/>
      <c r="Z19" s="214"/>
    </row>
    <row r="20" spans="1:26" s="216" customFormat="1" ht="14.25">
      <c r="A20" s="2018"/>
      <c r="B20" s="759">
        <v>2009</v>
      </c>
      <c r="C20" s="221">
        <v>48.27960590250278</v>
      </c>
      <c r="D20" s="221">
        <v>41.60813151771351</v>
      </c>
      <c r="E20" s="221">
        <v>1.7192617857146528</v>
      </c>
      <c r="F20" s="221">
        <v>5.1827787530755405</v>
      </c>
      <c r="G20" s="221">
        <v>21.624803628246564</v>
      </c>
      <c r="H20" s="221">
        <v>14.800549136391794</v>
      </c>
      <c r="I20" s="221">
        <v>11.067795041149676</v>
      </c>
      <c r="J20" s="221">
        <v>3.7327540952421208</v>
      </c>
      <c r="K20" s="52">
        <f t="shared" si="0"/>
        <v>8.3930007940658768</v>
      </c>
      <c r="L20" s="52">
        <v>6.8167755910396863</v>
      </c>
      <c r="M20" s="52">
        <v>1.576225203026191</v>
      </c>
      <c r="N20" s="222">
        <v>91.606999205930947</v>
      </c>
      <c r="O20" s="223"/>
      <c r="X20" s="214"/>
      <c r="Y20" s="214"/>
      <c r="Z20" s="214"/>
    </row>
    <row r="21" spans="1:26" s="216" customFormat="1" ht="14.25">
      <c r="A21" s="2018"/>
      <c r="B21" s="759">
        <v>2010</v>
      </c>
      <c r="C21" s="221">
        <v>50.093195897882303</v>
      </c>
      <c r="D21" s="221">
        <v>40.609369805163816</v>
      </c>
      <c r="E21" s="221">
        <v>1.6253214868425625</v>
      </c>
      <c r="F21" s="221">
        <v>3.8638868059504321</v>
      </c>
      <c r="G21" s="221">
        <v>21.709740197673899</v>
      </c>
      <c r="H21" s="221">
        <v>15.035742801539742</v>
      </c>
      <c r="I21" s="221">
        <v>11.318301285968012</v>
      </c>
      <c r="J21" s="221">
        <v>3.7174415155717293</v>
      </c>
      <c r="K21" s="52">
        <f t="shared" si="0"/>
        <v>7.672112810108846</v>
      </c>
      <c r="L21" s="52">
        <v>5.8639067365539006</v>
      </c>
      <c r="M21" s="52">
        <v>1.8082060735549459</v>
      </c>
      <c r="N21" s="222">
        <v>92.327887189888685</v>
      </c>
      <c r="O21" s="223"/>
      <c r="X21" s="214"/>
      <c r="Y21" s="214"/>
      <c r="Z21" s="214"/>
    </row>
    <row r="22" spans="1:26" s="216" customFormat="1" ht="14.25">
      <c r="A22" s="2018"/>
      <c r="B22" s="759">
        <v>2011</v>
      </c>
      <c r="C22" s="221">
        <v>52.043353903797531</v>
      </c>
      <c r="D22" s="221">
        <v>40.275641721619827</v>
      </c>
      <c r="E22" s="221">
        <v>1.318207879219689</v>
      </c>
      <c r="F22" s="221">
        <v>4.4946147973416997</v>
      </c>
      <c r="G22" s="221">
        <v>24.232377502527573</v>
      </c>
      <c r="H22" s="221">
        <v>11.548649421750458</v>
      </c>
      <c r="I22" s="221">
        <v>8.8805469618498378</v>
      </c>
      <c r="J22" s="221">
        <v>2.6681024599006027</v>
      </c>
      <c r="K22" s="52">
        <f t="shared" si="0"/>
        <v>6.3627964953607385</v>
      </c>
      <c r="L22" s="52">
        <v>5.1690099985341611</v>
      </c>
      <c r="M22" s="52">
        <v>1.193786496826577</v>
      </c>
      <c r="N22" s="222">
        <v>93.637203504637043</v>
      </c>
      <c r="O22" s="223"/>
      <c r="X22" s="214"/>
      <c r="Y22" s="214"/>
      <c r="Z22" s="214"/>
    </row>
    <row r="23" spans="1:26" s="216" customFormat="1" ht="14.25">
      <c r="A23" s="2018"/>
      <c r="B23" s="759">
        <v>2012</v>
      </c>
      <c r="C23" s="221">
        <v>54.738584380414359</v>
      </c>
      <c r="D23" s="221">
        <v>38.059194457988347</v>
      </c>
      <c r="E23" s="221">
        <v>2.0023997975761678</v>
      </c>
      <c r="F23" s="221">
        <v>4.917918243109888</v>
      </c>
      <c r="G23" s="221">
        <v>24.18255630601098</v>
      </c>
      <c r="H23" s="221">
        <v>8.9587199088673746</v>
      </c>
      <c r="I23" s="221">
        <v>7.5084297739258767</v>
      </c>
      <c r="J23" s="221">
        <v>1.4502901349415043</v>
      </c>
      <c r="K23" s="52">
        <f t="shared" si="0"/>
        <v>5.1998213640202549</v>
      </c>
      <c r="L23" s="52">
        <v>4.353615315337759</v>
      </c>
      <c r="M23" s="52">
        <v>0.8462060486824956</v>
      </c>
      <c r="N23" s="222">
        <v>94.800178635978881</v>
      </c>
      <c r="O23" s="223"/>
      <c r="X23" s="214"/>
      <c r="Y23" s="214"/>
      <c r="Z23" s="214"/>
    </row>
    <row r="24" spans="1:26" s="216" customFormat="1" ht="14.25">
      <c r="A24" s="2018"/>
      <c r="B24" s="759">
        <v>2013</v>
      </c>
      <c r="C24" s="221">
        <v>52.233411683323403</v>
      </c>
      <c r="D24" s="221">
        <v>40.937988433914271</v>
      </c>
      <c r="E24" s="221">
        <v>1.9429628265174061</v>
      </c>
      <c r="F24" s="221">
        <v>4.9304555996386785</v>
      </c>
      <c r="G24" s="221">
        <v>24.536004171719064</v>
      </c>
      <c r="H24" s="221">
        <v>11.471528662556672</v>
      </c>
      <c r="I24" s="221">
        <v>9.587399092755188</v>
      </c>
      <c r="J24" s="221">
        <v>1.8841295698014864</v>
      </c>
      <c r="K24" s="52">
        <f t="shared" si="0"/>
        <v>4.8856370586614553</v>
      </c>
      <c r="L24" s="52">
        <v>4.0942849491854343</v>
      </c>
      <c r="M24" s="52">
        <v>0.79135210947602097</v>
      </c>
      <c r="N24" s="222">
        <v>95.114362943755083</v>
      </c>
      <c r="O24" s="223"/>
      <c r="X24" s="214"/>
      <c r="Y24" s="214"/>
      <c r="Z24" s="214"/>
    </row>
    <row r="25" spans="1:26" s="216" customFormat="1" ht="14.25">
      <c r="A25" s="2019"/>
      <c r="B25" s="759">
        <v>2014</v>
      </c>
      <c r="C25" s="221">
        <v>57.944424267281633</v>
      </c>
      <c r="D25" s="221">
        <v>35.992483184798147</v>
      </c>
      <c r="E25" s="221">
        <v>0.34738833968496824</v>
      </c>
      <c r="F25" s="221">
        <v>3.7178985190886191</v>
      </c>
      <c r="G25" s="221">
        <v>21.639193875611682</v>
      </c>
      <c r="H25" s="221">
        <v>10.635390790098606</v>
      </c>
      <c r="I25" s="221">
        <v>8.4976776263452614</v>
      </c>
      <c r="J25" s="221">
        <v>2.1377131637533928</v>
      </c>
      <c r="K25" s="52">
        <v>5.7157042082362928</v>
      </c>
      <c r="L25" s="52">
        <v>4.6984776306517233</v>
      </c>
      <c r="M25" s="52">
        <v>1.0172265775845779</v>
      </c>
      <c r="N25" s="222">
        <v>94.284295791764748</v>
      </c>
      <c r="O25" s="223"/>
      <c r="X25" s="214"/>
      <c r="Y25" s="214"/>
      <c r="Z25" s="214"/>
    </row>
    <row r="26" spans="1:26" s="216" customFormat="1" ht="14.25">
      <c r="A26" s="2017" t="s">
        <v>103</v>
      </c>
      <c r="B26" s="759">
        <v>2007</v>
      </c>
      <c r="C26" s="221">
        <v>51.212915126480574</v>
      </c>
      <c r="D26" s="221">
        <v>40.694726313389076</v>
      </c>
      <c r="E26" s="221">
        <v>0.99599929982303914</v>
      </c>
      <c r="F26" s="221">
        <v>6.6177430578473686</v>
      </c>
      <c r="G26" s="221">
        <v>16.171296176259453</v>
      </c>
      <c r="H26" s="221">
        <v>17.905687079282295</v>
      </c>
      <c r="I26" s="221">
        <v>13.69882216277937</v>
      </c>
      <c r="J26" s="221">
        <v>4.2068649165029628</v>
      </c>
      <c r="K26" s="52">
        <f t="shared" si="0"/>
        <v>7.0963592603069525</v>
      </c>
      <c r="L26" s="52">
        <v>5.4645612183765433</v>
      </c>
      <c r="M26" s="52">
        <v>1.631798041930409</v>
      </c>
      <c r="N26" s="222">
        <v>92.90364073969269</v>
      </c>
      <c r="O26" s="223"/>
      <c r="X26" s="214"/>
      <c r="Y26" s="214"/>
      <c r="Z26" s="214"/>
    </row>
    <row r="27" spans="1:26" s="216" customFormat="1" ht="14.25">
      <c r="A27" s="2018"/>
      <c r="B27" s="759">
        <v>2008</v>
      </c>
      <c r="C27" s="221">
        <v>51.528077943091368</v>
      </c>
      <c r="D27" s="221">
        <v>40.964953157782809</v>
      </c>
      <c r="E27" s="221">
        <v>0.45230684366964485</v>
      </c>
      <c r="F27" s="221">
        <v>5.6815579713748745</v>
      </c>
      <c r="G27" s="221">
        <v>20.91173720124846</v>
      </c>
      <c r="H27" s="221">
        <v>14.371657985159462</v>
      </c>
      <c r="I27" s="221">
        <v>10.45954690078799</v>
      </c>
      <c r="J27" s="221">
        <v>3.9121110843714484</v>
      </c>
      <c r="K27" s="52">
        <f t="shared" si="0"/>
        <v>7.0546620554553554</v>
      </c>
      <c r="L27" s="52">
        <v>5.4188819115114066</v>
      </c>
      <c r="M27" s="52">
        <v>1.6357801439439486</v>
      </c>
      <c r="N27" s="222">
        <v>92.945337944543823</v>
      </c>
      <c r="O27" s="223"/>
      <c r="X27" s="214"/>
      <c r="Y27" s="214"/>
      <c r="Z27" s="214"/>
    </row>
    <row r="28" spans="1:26" s="216" customFormat="1" ht="14.25">
      <c r="A28" s="2018"/>
      <c r="B28" s="759">
        <v>2009</v>
      </c>
      <c r="C28" s="221">
        <v>46.576302280481627</v>
      </c>
      <c r="D28" s="221">
        <v>42.223107799138766</v>
      </c>
      <c r="E28" s="221">
        <v>2.1413118484097047</v>
      </c>
      <c r="F28" s="221">
        <v>4.3100277724997964</v>
      </c>
      <c r="G28" s="221">
        <v>22.523420815416287</v>
      </c>
      <c r="H28" s="221">
        <v>15.389659211222643</v>
      </c>
      <c r="I28" s="221">
        <v>11.899119855447166</v>
      </c>
      <c r="J28" s="221">
        <v>3.4905393557754905</v>
      </c>
      <c r="K28" s="52">
        <f t="shared" si="0"/>
        <v>9.059278071969608</v>
      </c>
      <c r="L28" s="52">
        <v>7.2178865027409698</v>
      </c>
      <c r="M28" s="52">
        <v>1.8413915692286373</v>
      </c>
      <c r="N28" s="222">
        <v>90.940721928030101</v>
      </c>
      <c r="O28" s="223"/>
      <c r="X28" s="214"/>
      <c r="Y28" s="214"/>
      <c r="Z28" s="214"/>
    </row>
    <row r="29" spans="1:26" s="216" customFormat="1" ht="14.25">
      <c r="A29" s="2018"/>
      <c r="B29" s="759">
        <v>2010</v>
      </c>
      <c r="C29" s="221">
        <v>50.782869541840711</v>
      </c>
      <c r="D29" s="221">
        <v>40.719126570731923</v>
      </c>
      <c r="E29" s="221">
        <v>1.0346878914415814</v>
      </c>
      <c r="F29" s="221">
        <v>4.6970107158159751</v>
      </c>
      <c r="G29" s="221">
        <v>22.228078143183421</v>
      </c>
      <c r="H29" s="221">
        <v>13.794037711732507</v>
      </c>
      <c r="I29" s="221">
        <v>10.707983291675029</v>
      </c>
      <c r="J29" s="221">
        <v>3.086054420057466</v>
      </c>
      <c r="K29" s="52">
        <f t="shared" si="0"/>
        <v>7.4633159959855195</v>
      </c>
      <c r="L29" s="52">
        <v>6.1355701369402711</v>
      </c>
      <c r="M29" s="52">
        <v>1.327745859045248</v>
      </c>
      <c r="N29" s="222">
        <v>92.536684004014219</v>
      </c>
      <c r="O29" s="223"/>
      <c r="X29" s="214"/>
      <c r="Y29" s="214"/>
      <c r="Z29" s="214"/>
    </row>
    <row r="30" spans="1:26" s="216" customFormat="1" ht="14.25">
      <c r="A30" s="2018"/>
      <c r="B30" s="759">
        <v>2011</v>
      </c>
      <c r="C30" s="221">
        <v>53.20145547669388</v>
      </c>
      <c r="D30" s="221">
        <v>40.331800047468562</v>
      </c>
      <c r="E30" s="221">
        <v>0.92048132812438965</v>
      </c>
      <c r="F30" s="221">
        <v>4.2016795763117853</v>
      </c>
      <c r="G30" s="221">
        <v>24.940546018814807</v>
      </c>
      <c r="H30" s="221">
        <v>11.189574452342125</v>
      </c>
      <c r="I30" s="221">
        <v>8.9699494596732592</v>
      </c>
      <c r="J30" s="221">
        <v>2.2196249926688654</v>
      </c>
      <c r="K30" s="52">
        <f t="shared" si="0"/>
        <v>5.5462631477133941</v>
      </c>
      <c r="L30" s="52">
        <v>4.8232476796643367</v>
      </c>
      <c r="M30" s="52">
        <v>0.72301546804905747</v>
      </c>
      <c r="N30" s="222">
        <v>94.453736852286838</v>
      </c>
      <c r="O30" s="223"/>
      <c r="X30" s="214"/>
      <c r="Y30" s="214"/>
      <c r="Z30" s="214"/>
    </row>
    <row r="31" spans="1:26" s="216" customFormat="1" ht="14.25">
      <c r="A31" s="2018"/>
      <c r="B31" s="759">
        <v>2012</v>
      </c>
      <c r="C31" s="221">
        <v>55.067702594141473</v>
      </c>
      <c r="D31" s="221">
        <v>38.289687901662553</v>
      </c>
      <c r="E31" s="221">
        <v>2.0086262517986455</v>
      </c>
      <c r="F31" s="221">
        <v>5.2683602838230783</v>
      </c>
      <c r="G31" s="221">
        <v>23.562328946650961</v>
      </c>
      <c r="H31" s="221">
        <v>9.4589986711887679</v>
      </c>
      <c r="I31" s="221">
        <v>8.309654906840322</v>
      </c>
      <c r="J31" s="221">
        <v>1.1493437643484388</v>
      </c>
      <c r="K31" s="52">
        <f>+L31+M31</f>
        <v>4.6339832523989779</v>
      </c>
      <c r="L31" s="52">
        <v>4.1471467630237777</v>
      </c>
      <c r="M31" s="52">
        <v>0.48683648937520047</v>
      </c>
      <c r="N31" s="222">
        <v>95.366016747602671</v>
      </c>
      <c r="O31" s="223"/>
      <c r="X31" s="214"/>
      <c r="Y31" s="214"/>
      <c r="Z31" s="214"/>
    </row>
    <row r="32" spans="1:26" s="216" customFormat="1" ht="14.25">
      <c r="A32" s="2018"/>
      <c r="B32" s="759">
        <v>2013</v>
      </c>
      <c r="C32" s="221">
        <v>53.950327891213462</v>
      </c>
      <c r="D32" s="221">
        <v>39.274511194826829</v>
      </c>
      <c r="E32" s="221">
        <v>2.2064985222852034</v>
      </c>
      <c r="F32" s="221">
        <v>4.4727461020448889</v>
      </c>
      <c r="G32" s="221">
        <v>26.176839006151809</v>
      </c>
      <c r="H32" s="221">
        <v>8.6249260866303512</v>
      </c>
      <c r="I32" s="221">
        <v>7.3705473846595302</v>
      </c>
      <c r="J32" s="221">
        <v>1.254378701970813</v>
      </c>
      <c r="K32" s="52">
        <f>+L32+M32</f>
        <v>4.5686623915355984</v>
      </c>
      <c r="L32" s="52">
        <v>3.9973165328595135</v>
      </c>
      <c r="M32" s="52">
        <v>0.57134585867608489</v>
      </c>
      <c r="N32" s="222">
        <v>95.431337608325492</v>
      </c>
      <c r="O32" s="223"/>
      <c r="X32" s="214"/>
      <c r="Y32" s="214"/>
      <c r="Z32" s="214"/>
    </row>
    <row r="33" spans="1:26" s="216" customFormat="1" ht="14.25">
      <c r="A33" s="2019"/>
      <c r="B33" s="759">
        <v>2014</v>
      </c>
      <c r="C33" s="221">
        <v>57.627819076264544</v>
      </c>
      <c r="D33" s="221">
        <v>37.277390631077857</v>
      </c>
      <c r="E33" s="221">
        <v>0.42926166295997042</v>
      </c>
      <c r="F33" s="221">
        <v>4.3618579365159205</v>
      </c>
      <c r="G33" s="221">
        <v>22.855657071283638</v>
      </c>
      <c r="H33" s="221">
        <v>10.059875623278248</v>
      </c>
      <c r="I33" s="221">
        <v>8.4798690992766694</v>
      </c>
      <c r="J33" s="221">
        <v>1.5800065240015653</v>
      </c>
      <c r="K33" s="52">
        <v>4.6655286296970493</v>
      </c>
      <c r="L33" s="52">
        <v>3.9349751672463102</v>
      </c>
      <c r="M33" s="52">
        <v>0.73055346245073993</v>
      </c>
      <c r="N33" s="222">
        <v>95.334471370302381</v>
      </c>
      <c r="O33" s="223"/>
      <c r="X33" s="214"/>
      <c r="Y33" s="214"/>
      <c r="Z33" s="214"/>
    </row>
    <row r="34" spans="1:26" s="216" customFormat="1" ht="14.25">
      <c r="A34" s="2017" t="s">
        <v>101</v>
      </c>
      <c r="B34" s="759">
        <v>2007</v>
      </c>
      <c r="C34" s="221">
        <v>52.899657622983355</v>
      </c>
      <c r="D34" s="221">
        <v>39.954805954904685</v>
      </c>
      <c r="E34" s="221">
        <v>1.0745895918661983</v>
      </c>
      <c r="F34" s="221">
        <v>5.1090285628465262</v>
      </c>
      <c r="G34" s="221">
        <v>18.57892460185947</v>
      </c>
      <c r="H34" s="221">
        <v>16.266852790199021</v>
      </c>
      <c r="I34" s="221">
        <v>12.291009777480276</v>
      </c>
      <c r="J34" s="221">
        <v>3.9758430127187983</v>
      </c>
      <c r="K34" s="52">
        <f t="shared" ref="K34:K40" si="1">+L34+M34</f>
        <v>6.0709468302420646</v>
      </c>
      <c r="L34" s="52">
        <v>3.9910023264080849</v>
      </c>
      <c r="M34" s="52">
        <v>2.0799445038339801</v>
      </c>
      <c r="N34" s="222">
        <v>93.929053169754241</v>
      </c>
      <c r="O34" s="223"/>
      <c r="X34" s="214"/>
      <c r="Y34" s="214"/>
      <c r="Z34" s="214"/>
    </row>
    <row r="35" spans="1:26" s="216" customFormat="1" ht="14.25">
      <c r="A35" s="2018"/>
      <c r="B35" s="759">
        <v>2008</v>
      </c>
      <c r="C35" s="221">
        <v>54.033761775736494</v>
      </c>
      <c r="D35" s="221">
        <v>38.320668891971458</v>
      </c>
      <c r="E35" s="221">
        <v>0.32313700587577115</v>
      </c>
      <c r="F35" s="221">
        <v>4.8753805949623539</v>
      </c>
      <c r="G35" s="221">
        <v>19.844419620971287</v>
      </c>
      <c r="H35" s="221">
        <v>13.600868676037747</v>
      </c>
      <c r="I35" s="221">
        <v>10.278982546802551</v>
      </c>
      <c r="J35" s="221">
        <v>3.3218861292351551</v>
      </c>
      <c r="K35" s="52">
        <f t="shared" si="1"/>
        <v>7.3224323264130788</v>
      </c>
      <c r="L35" s="52">
        <v>5.2429343110728857</v>
      </c>
      <c r="M35" s="52">
        <v>2.0794980153401932</v>
      </c>
      <c r="N35" s="222">
        <v>92.677567673583724</v>
      </c>
      <c r="O35" s="223"/>
      <c r="X35" s="214"/>
      <c r="Y35" s="214"/>
      <c r="Z35" s="214"/>
    </row>
    <row r="36" spans="1:26" s="216" customFormat="1" ht="14.25">
      <c r="A36" s="2018"/>
      <c r="B36" s="759">
        <v>2009</v>
      </c>
      <c r="C36" s="221">
        <v>47.768768778357895</v>
      </c>
      <c r="D36" s="221">
        <v>41.601581953461604</v>
      </c>
      <c r="E36" s="221">
        <v>2.7368123455871833</v>
      </c>
      <c r="F36" s="221">
        <v>4.8465477608976766</v>
      </c>
      <c r="G36" s="221">
        <v>21.635227476168012</v>
      </c>
      <c r="H36" s="221">
        <v>15.119806716396711</v>
      </c>
      <c r="I36" s="221">
        <v>10.899981656624185</v>
      </c>
      <c r="J36" s="221">
        <v>4.2198250597724742</v>
      </c>
      <c r="K36" s="52">
        <f t="shared" si="1"/>
        <v>7.8928369225929842</v>
      </c>
      <c r="L36" s="52">
        <v>6.026800950560812</v>
      </c>
      <c r="M36" s="52">
        <v>1.866035972032172</v>
      </c>
      <c r="N36" s="222">
        <v>92.107163077406682</v>
      </c>
      <c r="O36" s="223"/>
      <c r="X36" s="214"/>
      <c r="Y36" s="214"/>
      <c r="Z36" s="214"/>
    </row>
    <row r="37" spans="1:26" s="216" customFormat="1" ht="14.25">
      <c r="A37" s="2018"/>
      <c r="B37" s="759">
        <v>2010</v>
      </c>
      <c r="C37" s="221">
        <v>53.872362871594071</v>
      </c>
      <c r="D37" s="221">
        <v>38.848385042093234</v>
      </c>
      <c r="E37" s="221">
        <v>1.1530555242437441</v>
      </c>
      <c r="F37" s="221">
        <v>4.1395812238316712</v>
      </c>
      <c r="G37" s="221">
        <v>21.762341247490067</v>
      </c>
      <c r="H37" s="221">
        <v>12.946462570771294</v>
      </c>
      <c r="I37" s="221">
        <v>9.9707685621992663</v>
      </c>
      <c r="J37" s="221">
        <v>2.9756940085720074</v>
      </c>
      <c r="K37" s="52">
        <f t="shared" si="1"/>
        <v>6.1261965620710823</v>
      </c>
      <c r="L37" s="52">
        <v>4.5334909700232924</v>
      </c>
      <c r="M37" s="52">
        <v>1.5927055920477902</v>
      </c>
      <c r="N37" s="222">
        <v>93.873803437931045</v>
      </c>
      <c r="O37" s="223"/>
      <c r="X37" s="214"/>
      <c r="Y37" s="214"/>
      <c r="Z37" s="214"/>
    </row>
    <row r="38" spans="1:26" s="216" customFormat="1" ht="14.25">
      <c r="A38" s="2018"/>
      <c r="B38" s="759">
        <v>2011</v>
      </c>
      <c r="C38" s="221">
        <v>55.452445584003954</v>
      </c>
      <c r="D38" s="221">
        <v>38.669475017761613</v>
      </c>
      <c r="E38" s="221">
        <v>0.81419005264156774</v>
      </c>
      <c r="F38" s="221">
        <v>4.6046573246844495</v>
      </c>
      <c r="G38" s="221">
        <v>24.555532167512339</v>
      </c>
      <c r="H38" s="221">
        <v>9.5092855255648114</v>
      </c>
      <c r="I38" s="221">
        <v>7.8358821737906448</v>
      </c>
      <c r="J38" s="221">
        <v>1.6734033517741578</v>
      </c>
      <c r="K38" s="52">
        <f t="shared" si="1"/>
        <v>5.0638893455952125</v>
      </c>
      <c r="L38" s="52">
        <v>3.8844664749927511</v>
      </c>
      <c r="M38" s="52">
        <v>1.1794228706024614</v>
      </c>
      <c r="N38" s="222">
        <v>94.93611065440713</v>
      </c>
      <c r="O38" s="223"/>
      <c r="X38" s="214"/>
      <c r="Y38" s="214"/>
      <c r="Z38" s="214"/>
    </row>
    <row r="39" spans="1:26" s="216" customFormat="1" ht="14.25">
      <c r="A39" s="2018"/>
      <c r="B39" s="759">
        <v>2012</v>
      </c>
      <c r="C39" s="221">
        <v>56.543927590896772</v>
      </c>
      <c r="D39" s="221">
        <v>35.376647334476019</v>
      </c>
      <c r="E39" s="221">
        <v>3.0767376419850989</v>
      </c>
      <c r="F39" s="221">
        <v>4.7179794319154569</v>
      </c>
      <c r="G39" s="221">
        <v>22.993131583103771</v>
      </c>
      <c r="H39" s="221">
        <v>7.665536319456896</v>
      </c>
      <c r="I39" s="221">
        <v>6.39793364489765</v>
      </c>
      <c r="J39" s="221">
        <v>1.2676026745592368</v>
      </c>
      <c r="K39" s="52">
        <f t="shared" si="1"/>
        <v>5.0026874326418511</v>
      </c>
      <c r="L39" s="52">
        <v>4.0113271920603104</v>
      </c>
      <c r="M39" s="52">
        <v>0.99136024058154093</v>
      </c>
      <c r="N39" s="222">
        <v>94.997312567357895</v>
      </c>
      <c r="O39" s="223"/>
      <c r="X39" s="214"/>
      <c r="Y39" s="214"/>
      <c r="Z39" s="214"/>
    </row>
    <row r="40" spans="1:26" s="216" customFormat="1" ht="14.25">
      <c r="A40" s="2018"/>
      <c r="B40" s="759">
        <v>2013</v>
      </c>
      <c r="C40" s="221">
        <v>56.919393202524098</v>
      </c>
      <c r="D40" s="221">
        <v>37.930530015376561</v>
      </c>
      <c r="E40" s="221">
        <v>0.28785304960696168</v>
      </c>
      <c r="F40" s="221">
        <v>3.9913509380809011</v>
      </c>
      <c r="G40" s="221">
        <v>23.796882560673975</v>
      </c>
      <c r="H40" s="221">
        <v>10.142296516621292</v>
      </c>
      <c r="I40" s="221">
        <v>8.3923163055612751</v>
      </c>
      <c r="J40" s="221">
        <v>1.749980211060038</v>
      </c>
      <c r="K40" s="52">
        <f t="shared" si="1"/>
        <v>4.8622237324897615</v>
      </c>
      <c r="L40" s="52">
        <v>3.6881230568018015</v>
      </c>
      <c r="M40" s="52">
        <v>1.1741006756879599</v>
      </c>
      <c r="N40" s="222">
        <v>95.137776267507618</v>
      </c>
      <c r="O40" s="223"/>
      <c r="X40" s="214"/>
      <c r="Y40" s="214"/>
      <c r="Z40" s="214"/>
    </row>
    <row r="41" spans="1:26" s="216" customFormat="1" ht="14.25">
      <c r="A41" s="2019"/>
      <c r="B41" s="759">
        <v>2014</v>
      </c>
      <c r="C41" s="221">
        <v>56.392355634122758</v>
      </c>
      <c r="D41" s="221">
        <v>38.783384829003388</v>
      </c>
      <c r="E41" s="221">
        <v>0.28261438612656226</v>
      </c>
      <c r="F41" s="221">
        <v>4.1501563778531922</v>
      </c>
      <c r="G41" s="221">
        <v>22.926153272678746</v>
      </c>
      <c r="H41" s="221">
        <v>11.707075178470788</v>
      </c>
      <c r="I41" s="221">
        <v>9.6577258280827056</v>
      </c>
      <c r="J41" s="221">
        <v>2.0493493503880482</v>
      </c>
      <c r="K41" s="52">
        <v>4.5416451507489279</v>
      </c>
      <c r="L41" s="52">
        <v>3.7050833848957314</v>
      </c>
      <c r="M41" s="52">
        <v>0.83656176585319753</v>
      </c>
      <c r="N41" s="222">
        <v>95.458354849252714</v>
      </c>
      <c r="O41" s="223"/>
      <c r="X41" s="214"/>
      <c r="Y41" s="214"/>
      <c r="Z41" s="214"/>
    </row>
    <row r="42" spans="1:26" s="1316" customFormat="1" ht="11.25">
      <c r="A42" s="224" t="s">
        <v>76</v>
      </c>
      <c r="B42" s="224"/>
      <c r="C42" s="224"/>
      <c r="D42" s="224"/>
      <c r="E42" s="224"/>
      <c r="F42" s="1317"/>
      <c r="G42" s="1317"/>
      <c r="H42" s="1317"/>
      <c r="I42" s="1317"/>
      <c r="J42" s="1317"/>
      <c r="K42" s="1317"/>
      <c r="L42" s="1317"/>
      <c r="M42" s="1317"/>
      <c r="N42" s="1317"/>
      <c r="X42" s="1317"/>
      <c r="Y42" s="1317"/>
      <c r="Z42" s="1317"/>
    </row>
    <row r="43" spans="1:26" s="1316" customFormat="1" ht="11.25">
      <c r="A43" s="1804" t="s">
        <v>2199</v>
      </c>
      <c r="B43" s="224"/>
      <c r="C43" s="224"/>
      <c r="D43" s="224"/>
      <c r="E43" s="224"/>
      <c r="F43" s="1317"/>
      <c r="G43" s="1317"/>
      <c r="H43" s="1317"/>
      <c r="I43" s="1317"/>
      <c r="J43" s="1317"/>
      <c r="K43" s="1317"/>
      <c r="L43" s="1317"/>
      <c r="M43" s="1317"/>
      <c r="N43" s="1317"/>
      <c r="X43" s="1317"/>
      <c r="Y43" s="1317"/>
      <c r="Z43" s="1317"/>
    </row>
    <row r="44" spans="1:26" s="1316" customFormat="1" ht="11.25">
      <c r="A44" s="226" t="s">
        <v>2227</v>
      </c>
      <c r="B44" s="224"/>
      <c r="C44" s="224"/>
      <c r="D44" s="224"/>
      <c r="E44" s="224"/>
      <c r="F44" s="1317"/>
      <c r="G44" s="1317"/>
      <c r="H44" s="1317"/>
      <c r="I44" s="1317"/>
      <c r="J44" s="1317"/>
      <c r="K44" s="1317"/>
      <c r="L44" s="1317"/>
      <c r="M44" s="1317"/>
      <c r="N44" s="1317"/>
      <c r="X44" s="1317"/>
      <c r="Y44" s="1317"/>
      <c r="Z44" s="1317"/>
    </row>
    <row r="45" spans="1:26" s="1316" customFormat="1" ht="11.25">
      <c r="A45" s="226" t="s">
        <v>2228</v>
      </c>
      <c r="B45" s="224"/>
      <c r="C45" s="224"/>
      <c r="D45" s="224"/>
      <c r="E45" s="224"/>
      <c r="F45" s="1317"/>
      <c r="G45" s="1317"/>
      <c r="H45" s="1317"/>
      <c r="I45" s="1317"/>
      <c r="J45" s="1317"/>
      <c r="K45" s="1317"/>
      <c r="L45" s="1317"/>
      <c r="M45" s="1317"/>
      <c r="N45" s="1317"/>
      <c r="X45" s="1317"/>
      <c r="Y45" s="1317"/>
      <c r="Z45" s="1317"/>
    </row>
    <row r="46" spans="1:26" s="1316" customFormat="1" ht="11.25">
      <c r="A46" s="226" t="s">
        <v>2229</v>
      </c>
      <c r="B46" s="224"/>
      <c r="C46" s="224"/>
      <c r="D46" s="224"/>
      <c r="E46" s="224"/>
      <c r="F46" s="1317"/>
      <c r="G46" s="1317"/>
      <c r="H46" s="1317"/>
      <c r="I46" s="1317"/>
      <c r="J46" s="1317"/>
      <c r="K46" s="1317"/>
      <c r="L46" s="1317"/>
      <c r="M46" s="1317"/>
      <c r="N46" s="1317"/>
      <c r="X46" s="1317"/>
      <c r="Y46" s="1317"/>
      <c r="Z46" s="1317"/>
    </row>
    <row r="47" spans="1:26" s="1316" customFormat="1" ht="11.25">
      <c r="A47" s="227" t="s">
        <v>2230</v>
      </c>
      <c r="B47" s="224"/>
      <c r="C47" s="224"/>
      <c r="D47" s="224"/>
      <c r="E47" s="224"/>
      <c r="F47" s="1317"/>
      <c r="G47" s="1317"/>
      <c r="H47" s="1317"/>
      <c r="I47" s="1317"/>
      <c r="J47" s="1317"/>
      <c r="K47" s="1317"/>
      <c r="L47" s="1317"/>
      <c r="M47" s="1317"/>
      <c r="N47" s="1317"/>
      <c r="X47" s="1317"/>
      <c r="Y47" s="1317"/>
      <c r="Z47" s="1317"/>
    </row>
    <row r="48" spans="1:26" s="1317" customFormat="1" ht="11.25">
      <c r="A48" s="227" t="s">
        <v>2231</v>
      </c>
      <c r="B48" s="224"/>
      <c r="C48" s="224"/>
      <c r="D48" s="224"/>
      <c r="E48" s="224"/>
      <c r="O48" s="1316"/>
      <c r="P48" s="1316"/>
      <c r="Q48" s="1316"/>
      <c r="R48" s="1316"/>
      <c r="S48" s="1316"/>
      <c r="T48" s="1316"/>
      <c r="U48" s="1316"/>
      <c r="V48" s="1316"/>
      <c r="W48" s="1316"/>
    </row>
    <row r="49" spans="1:5">
      <c r="A49" s="227"/>
      <c r="B49" s="1315"/>
      <c r="C49" s="1315"/>
      <c r="D49" s="1315"/>
      <c r="E49" s="1315"/>
    </row>
    <row r="50" spans="1:5">
      <c r="A50" s="227"/>
    </row>
  </sheetData>
  <mergeCells count="10">
    <mergeCell ref="A10:A17"/>
    <mergeCell ref="A18:A25"/>
    <mergeCell ref="A26:A33"/>
    <mergeCell ref="A34:A41"/>
    <mergeCell ref="A3:N3"/>
    <mergeCell ref="A4:N4"/>
    <mergeCell ref="A5:N5"/>
    <mergeCell ref="A7:B9"/>
    <mergeCell ref="C7:M7"/>
    <mergeCell ref="N7:N8"/>
  </mergeCells>
  <hyperlinks>
    <hyperlink ref="P7" location="ÍNDICE!A52" display="ÍNDICE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showGridLines="0" topLeftCell="H1" zoomScaleNormal="100" workbookViewId="0">
      <selection activeCell="P7" sqref="P7"/>
    </sheetView>
  </sheetViews>
  <sheetFormatPr baseColWidth="10" defaultRowHeight="12.75"/>
  <cols>
    <col min="1" max="1" width="14.85546875" style="214" customWidth="1"/>
    <col min="2" max="2" width="11.42578125" style="214"/>
    <col min="3" max="14" width="16.85546875" style="214" customWidth="1"/>
    <col min="15" max="15" width="11.140625" style="216" customWidth="1"/>
    <col min="16" max="16" width="10.85546875" style="216" customWidth="1"/>
    <col min="17" max="17" width="10.28515625" style="216" customWidth="1"/>
    <col min="18" max="23" width="3.140625" style="216" customWidth="1"/>
    <col min="24" max="16384" width="11.42578125" style="214"/>
  </cols>
  <sheetData>
    <row r="1" spans="1:26" ht="6" customHeight="1"/>
    <row r="2" spans="1:26" ht="14.25">
      <c r="A2" s="1312" t="s">
        <v>84</v>
      </c>
    </row>
    <row r="3" spans="1:26" ht="15">
      <c r="A3" s="2013" t="s">
        <v>1498</v>
      </c>
      <c r="B3" s="2013"/>
      <c r="C3" s="2013"/>
      <c r="D3" s="2013"/>
      <c r="E3" s="2013"/>
      <c r="F3" s="2013"/>
      <c r="G3" s="2013"/>
      <c r="H3" s="2013"/>
      <c r="I3" s="2013"/>
      <c r="J3" s="2013"/>
      <c r="K3" s="2013"/>
      <c r="L3" s="2013"/>
      <c r="M3" s="2013"/>
      <c r="N3" s="2013"/>
    </row>
    <row r="4" spans="1:26" ht="15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</row>
    <row r="5" spans="1:26">
      <c r="A5" s="2014" t="s">
        <v>459</v>
      </c>
      <c r="B5" s="2014"/>
      <c r="C5" s="2014"/>
      <c r="D5" s="2014"/>
      <c r="E5" s="2014"/>
      <c r="F5" s="2014"/>
      <c r="G5" s="2014"/>
      <c r="H5" s="2014"/>
      <c r="I5" s="2014"/>
      <c r="J5" s="2014"/>
      <c r="K5" s="2014"/>
      <c r="L5" s="2014"/>
      <c r="M5" s="2014"/>
      <c r="N5" s="2014"/>
    </row>
    <row r="6" spans="1:26" ht="14.25">
      <c r="A6" s="38"/>
      <c r="N6" s="216"/>
    </row>
    <row r="7" spans="1:26" ht="20.25" customHeight="1">
      <c r="A7" s="2015" t="s">
        <v>487</v>
      </c>
      <c r="B7" s="2016"/>
      <c r="C7" s="2015" t="s">
        <v>88</v>
      </c>
      <c r="D7" s="2015"/>
      <c r="E7" s="2015"/>
      <c r="F7" s="2015"/>
      <c r="G7" s="2015"/>
      <c r="H7" s="2015"/>
      <c r="I7" s="2015"/>
      <c r="J7" s="2015"/>
      <c r="K7" s="2015"/>
      <c r="L7" s="2015"/>
      <c r="M7" s="2015"/>
      <c r="N7" s="2015" t="s">
        <v>484</v>
      </c>
      <c r="P7" s="1113" t="s">
        <v>675</v>
      </c>
    </row>
    <row r="8" spans="1:26" s="229" customFormat="1" ht="79.5" customHeight="1">
      <c r="A8" s="2015"/>
      <c r="B8" s="2016"/>
      <c r="C8" s="231" t="s">
        <v>468</v>
      </c>
      <c r="D8" s="231" t="s">
        <v>469</v>
      </c>
      <c r="E8" s="231" t="s">
        <v>475</v>
      </c>
      <c r="F8" s="231" t="s">
        <v>474</v>
      </c>
      <c r="G8" s="231" t="s">
        <v>473</v>
      </c>
      <c r="H8" s="231" t="s">
        <v>470</v>
      </c>
      <c r="I8" s="231" t="s">
        <v>471</v>
      </c>
      <c r="J8" s="231" t="s">
        <v>472</v>
      </c>
      <c r="K8" s="1266" t="s">
        <v>85</v>
      </c>
      <c r="L8" s="1266" t="s">
        <v>86</v>
      </c>
      <c r="M8" s="1266" t="s">
        <v>87</v>
      </c>
      <c r="N8" s="2015"/>
      <c r="O8" s="21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9.5" customHeight="1">
      <c r="A9" s="2015"/>
      <c r="B9" s="2015"/>
      <c r="C9" s="248" t="s">
        <v>62</v>
      </c>
      <c r="D9" s="248" t="s">
        <v>481</v>
      </c>
      <c r="E9" s="248" t="s">
        <v>64</v>
      </c>
      <c r="F9" s="248" t="s">
        <v>65</v>
      </c>
      <c r="G9" s="248" t="s">
        <v>82</v>
      </c>
      <c r="H9" s="248" t="s">
        <v>480</v>
      </c>
      <c r="I9" s="248" t="s">
        <v>476</v>
      </c>
      <c r="J9" s="248" t="s">
        <v>477</v>
      </c>
      <c r="K9" s="219" t="s">
        <v>482</v>
      </c>
      <c r="L9" s="219" t="s">
        <v>478</v>
      </c>
      <c r="M9" s="219" t="s">
        <v>483</v>
      </c>
      <c r="N9" s="219" t="s">
        <v>479</v>
      </c>
      <c r="O9" s="22"/>
      <c r="P9" s="22"/>
      <c r="Q9" s="22"/>
      <c r="R9" s="22"/>
      <c r="S9" s="22"/>
      <c r="T9" s="22"/>
      <c r="U9" s="22"/>
      <c r="V9" s="22"/>
      <c r="W9" s="22"/>
    </row>
    <row r="10" spans="1:26" ht="16.5">
      <c r="A10" s="2017" t="s">
        <v>100</v>
      </c>
      <c r="B10" s="759" t="s">
        <v>89</v>
      </c>
      <c r="C10" s="221" t="s">
        <v>4</v>
      </c>
      <c r="D10" s="221" t="s">
        <v>4</v>
      </c>
      <c r="E10" s="221" t="s">
        <v>4</v>
      </c>
      <c r="F10" s="221" t="s">
        <v>4</v>
      </c>
      <c r="G10" s="221" t="s">
        <v>4</v>
      </c>
      <c r="H10" s="221" t="s">
        <v>4</v>
      </c>
      <c r="I10" s="221" t="s">
        <v>4</v>
      </c>
      <c r="J10" s="221" t="s">
        <v>4</v>
      </c>
      <c r="K10" s="221" t="s">
        <v>4</v>
      </c>
      <c r="L10" s="221" t="s">
        <v>4</v>
      </c>
      <c r="M10" s="221" t="s">
        <v>4</v>
      </c>
      <c r="N10" s="222" t="s">
        <v>4</v>
      </c>
      <c r="O10" s="223"/>
      <c r="P10" s="223"/>
      <c r="Q10" s="223"/>
      <c r="R10" s="223"/>
      <c r="S10" s="223"/>
      <c r="T10" s="223"/>
      <c r="U10" s="223"/>
      <c r="V10" s="223"/>
      <c r="W10" s="223"/>
    </row>
    <row r="11" spans="1:26" ht="14.25">
      <c r="A11" s="2018"/>
      <c r="B11" s="759">
        <v>2008</v>
      </c>
      <c r="C11" s="221">
        <v>23.311960345066577</v>
      </c>
      <c r="D11" s="221">
        <v>72.811745034028078</v>
      </c>
      <c r="E11" s="221">
        <v>1.0164727750327671</v>
      </c>
      <c r="F11" s="221">
        <v>16.538154535141974</v>
      </c>
      <c r="G11" s="221">
        <v>36.154156200172231</v>
      </c>
      <c r="H11" s="221">
        <v>20.119434298714655</v>
      </c>
      <c r="I11" s="221">
        <v>14.796798255260349</v>
      </c>
      <c r="J11" s="221">
        <v>5.322636043454315</v>
      </c>
      <c r="K11" s="52">
        <f>+L11+M11</f>
        <v>2.8598218458712608</v>
      </c>
      <c r="L11" s="52">
        <v>1.2194441929351338</v>
      </c>
      <c r="M11" s="52">
        <v>1.6403776529361269</v>
      </c>
      <c r="N11" s="222">
        <v>97.140178154127426</v>
      </c>
      <c r="O11" s="223"/>
      <c r="P11" s="223"/>
      <c r="Q11" s="223"/>
      <c r="R11" s="223"/>
      <c r="S11" s="223"/>
      <c r="T11" s="223"/>
      <c r="U11" s="223"/>
      <c r="V11" s="223"/>
      <c r="W11" s="223"/>
    </row>
    <row r="12" spans="1:26" ht="16.5">
      <c r="A12" s="2018"/>
      <c r="B12" s="759" t="s">
        <v>90</v>
      </c>
      <c r="C12" s="221" t="s">
        <v>4</v>
      </c>
      <c r="D12" s="221" t="s">
        <v>4</v>
      </c>
      <c r="E12" s="221" t="s">
        <v>4</v>
      </c>
      <c r="F12" s="221" t="s">
        <v>4</v>
      </c>
      <c r="G12" s="221" t="s">
        <v>4</v>
      </c>
      <c r="H12" s="221" t="s">
        <v>4</v>
      </c>
      <c r="I12" s="221" t="s">
        <v>4</v>
      </c>
      <c r="J12" s="221" t="s">
        <v>4</v>
      </c>
      <c r="K12" s="221" t="s">
        <v>4</v>
      </c>
      <c r="L12" s="52" t="s">
        <v>4</v>
      </c>
      <c r="M12" s="52" t="s">
        <v>4</v>
      </c>
      <c r="N12" s="222"/>
      <c r="O12" s="223"/>
      <c r="P12" s="223"/>
      <c r="Q12" s="223"/>
      <c r="R12" s="223"/>
      <c r="S12" s="223"/>
      <c r="T12" s="223"/>
      <c r="U12" s="223"/>
      <c r="V12" s="223"/>
      <c r="W12" s="223"/>
    </row>
    <row r="13" spans="1:26" ht="14.25">
      <c r="A13" s="2018"/>
      <c r="B13" s="759">
        <v>2010</v>
      </c>
      <c r="C13" s="221">
        <v>23.261216490637441</v>
      </c>
      <c r="D13" s="221">
        <v>72.82707929230034</v>
      </c>
      <c r="E13" s="221">
        <v>0.69890233846475225</v>
      </c>
      <c r="F13" s="221">
        <v>16.048202240805232</v>
      </c>
      <c r="G13" s="221">
        <v>39.366052077955189</v>
      </c>
      <c r="H13" s="221">
        <v>17.412824973540765</v>
      </c>
      <c r="I13" s="221">
        <v>12.133545364513141</v>
      </c>
      <c r="J13" s="221">
        <v>5.2792796090276397</v>
      </c>
      <c r="K13" s="52">
        <f t="shared" ref="K13:K24" si="0">+L13+M13</f>
        <v>3.2128018785943899</v>
      </c>
      <c r="L13" s="52">
        <v>1.7004282006398186</v>
      </c>
      <c r="M13" s="52">
        <v>1.5123736779545716</v>
      </c>
      <c r="N13" s="222">
        <v>96.787198121402525</v>
      </c>
      <c r="O13" s="223"/>
      <c r="P13" s="223"/>
      <c r="Q13" s="223"/>
      <c r="R13" s="223"/>
      <c r="S13" s="223"/>
      <c r="T13" s="223"/>
      <c r="U13" s="223"/>
      <c r="V13" s="223"/>
      <c r="W13" s="223"/>
    </row>
    <row r="14" spans="1:26" ht="14.25">
      <c r="A14" s="2018"/>
      <c r="B14" s="759">
        <v>2011</v>
      </c>
      <c r="C14" s="221">
        <v>23.453175694805626</v>
      </c>
      <c r="D14" s="221">
        <v>74.071585639811516</v>
      </c>
      <c r="E14" s="221">
        <v>0.15275762163184703</v>
      </c>
      <c r="F14" s="221">
        <v>16.684747116701555</v>
      </c>
      <c r="G14" s="221">
        <v>44.703819625264799</v>
      </c>
      <c r="H14" s="221">
        <v>12.683018897844397</v>
      </c>
      <c r="I14" s="221">
        <v>8.9105043021249593</v>
      </c>
      <c r="J14" s="221">
        <v>3.7725145957194171</v>
      </c>
      <c r="K14" s="52">
        <f t="shared" si="0"/>
        <v>2.3224810437536973</v>
      </c>
      <c r="L14" s="52">
        <v>1.0873610448191757</v>
      </c>
      <c r="M14" s="52">
        <v>1.2351199989345216</v>
      </c>
      <c r="N14" s="222">
        <v>97.677518956248989</v>
      </c>
      <c r="O14" s="223"/>
      <c r="P14" s="223"/>
      <c r="Q14" s="223"/>
      <c r="R14" s="223"/>
      <c r="S14" s="223"/>
      <c r="T14" s="223"/>
      <c r="U14" s="223"/>
      <c r="V14" s="223"/>
      <c r="W14" s="223"/>
    </row>
    <row r="15" spans="1:26" ht="14.25">
      <c r="A15" s="2018"/>
      <c r="B15" s="759">
        <v>2012</v>
      </c>
      <c r="C15" s="221">
        <v>26.114832478351047</v>
      </c>
      <c r="D15" s="221">
        <v>71.731399687676586</v>
      </c>
      <c r="E15" s="221">
        <v>0.21254539512140175</v>
      </c>
      <c r="F15" s="221">
        <v>18.904003504492213</v>
      </c>
      <c r="G15" s="221">
        <v>41.711882213923069</v>
      </c>
      <c r="H15" s="221">
        <v>11.115513969260784</v>
      </c>
      <c r="I15" s="221">
        <v>8.6616172997072294</v>
      </c>
      <c r="J15" s="221">
        <v>2.4538966695535698</v>
      </c>
      <c r="K15" s="52">
        <f t="shared" si="0"/>
        <v>1.9412224388510113</v>
      </c>
      <c r="L15" s="52">
        <v>1.0783884242273167</v>
      </c>
      <c r="M15" s="52">
        <v>0.86283401462369447</v>
      </c>
      <c r="N15" s="222">
        <v>98.058777561149029</v>
      </c>
      <c r="O15" s="223"/>
      <c r="P15" s="223"/>
      <c r="Q15" s="223"/>
      <c r="R15" s="223"/>
      <c r="S15" s="223"/>
      <c r="T15" s="223"/>
      <c r="U15" s="223"/>
      <c r="V15" s="223"/>
      <c r="W15" s="223"/>
    </row>
    <row r="16" spans="1:26" ht="14.25">
      <c r="A16" s="2018"/>
      <c r="B16" s="759">
        <v>2013</v>
      </c>
      <c r="C16" s="221">
        <v>24.739433364720067</v>
      </c>
      <c r="D16" s="221">
        <v>73.00822907116347</v>
      </c>
      <c r="E16" s="221">
        <v>0.21052928497950216</v>
      </c>
      <c r="F16" s="221">
        <v>18.473443974075423</v>
      </c>
      <c r="G16" s="221">
        <v>42.430049617748381</v>
      </c>
      <c r="H16" s="221">
        <v>12.104735479339894</v>
      </c>
      <c r="I16" s="221">
        <v>9.5812217135742515</v>
      </c>
      <c r="J16" s="221">
        <v>2.5235137657656534</v>
      </c>
      <c r="K16" s="52">
        <f t="shared" si="0"/>
        <v>2.0418082790143552</v>
      </c>
      <c r="L16" s="52">
        <v>1.2645005535127938</v>
      </c>
      <c r="M16" s="52">
        <v>0.77730772550156124</v>
      </c>
      <c r="N16" s="222">
        <v>97.958191720863041</v>
      </c>
      <c r="O16" s="223"/>
      <c r="P16" s="223"/>
      <c r="Q16" s="223"/>
      <c r="R16" s="223"/>
      <c r="S16" s="223"/>
      <c r="T16" s="223"/>
      <c r="U16" s="223"/>
      <c r="V16" s="223"/>
      <c r="W16" s="223"/>
    </row>
    <row r="17" spans="1:23" ht="14.25">
      <c r="A17" s="2019"/>
      <c r="B17" s="759">
        <v>2014</v>
      </c>
      <c r="C17" s="221">
        <v>28.530667525397771</v>
      </c>
      <c r="D17" s="221">
        <v>69.14376992082228</v>
      </c>
      <c r="E17" s="221">
        <v>2.9263481855402795E-2</v>
      </c>
      <c r="F17" s="221">
        <v>11.94966405248587</v>
      </c>
      <c r="G17" s="221">
        <v>41.432315773974473</v>
      </c>
      <c r="H17" s="221">
        <v>15.761790094362812</v>
      </c>
      <c r="I17" s="221">
        <v>12.143619997262768</v>
      </c>
      <c r="J17" s="221">
        <v>3.6181700970999797</v>
      </c>
      <c r="K17" s="52">
        <v>2.2962990719196328</v>
      </c>
      <c r="L17" s="52">
        <v>1.5882747532873913</v>
      </c>
      <c r="M17" s="52">
        <v>0.70802431863223936</v>
      </c>
      <c r="N17" s="222">
        <v>97.703700928075463</v>
      </c>
      <c r="O17" s="223"/>
      <c r="P17" s="223"/>
      <c r="Q17" s="223"/>
      <c r="R17" s="223"/>
      <c r="S17" s="223"/>
      <c r="T17" s="223"/>
      <c r="U17" s="223"/>
      <c r="V17" s="223"/>
      <c r="W17" s="223"/>
    </row>
    <row r="18" spans="1:23" ht="14.25">
      <c r="A18" s="2017" t="s">
        <v>101</v>
      </c>
      <c r="B18" s="759">
        <v>2007</v>
      </c>
      <c r="C18" s="221">
        <v>23.749571942484476</v>
      </c>
      <c r="D18" s="221">
        <v>72.467319757687378</v>
      </c>
      <c r="E18" s="221">
        <v>0.93555776253126943</v>
      </c>
      <c r="F18" s="221">
        <v>16.181161241075696</v>
      </c>
      <c r="G18" s="221">
        <v>34.080991966776409</v>
      </c>
      <c r="H18" s="221">
        <v>22.205166549837028</v>
      </c>
      <c r="I18" s="221">
        <v>16.159162945677654</v>
      </c>
      <c r="J18" s="221">
        <v>6.046003604159405</v>
      </c>
      <c r="K18" s="52">
        <f t="shared" si="0"/>
        <v>2.8475500911669336</v>
      </c>
      <c r="L18" s="52">
        <v>1.1619242809241743</v>
      </c>
      <c r="M18" s="52">
        <v>1.6856258102427593</v>
      </c>
      <c r="N18" s="222">
        <v>97.152449462703132</v>
      </c>
      <c r="O18" s="223"/>
      <c r="P18" s="223"/>
      <c r="Q18" s="223"/>
      <c r="R18" s="223"/>
      <c r="S18" s="223"/>
      <c r="T18" s="223"/>
      <c r="U18" s="223"/>
      <c r="V18" s="223"/>
      <c r="W18" s="223"/>
    </row>
    <row r="19" spans="1:23" ht="14.25">
      <c r="A19" s="2018"/>
      <c r="B19" s="759">
        <v>2008</v>
      </c>
      <c r="C19" s="221">
        <v>25.259825110626142</v>
      </c>
      <c r="D19" s="221">
        <v>71.602871442441966</v>
      </c>
      <c r="E19" s="221">
        <v>7.2525320242258579E-2</v>
      </c>
      <c r="F19" s="221">
        <v>15.215975599573158</v>
      </c>
      <c r="G19" s="221">
        <v>38.432880925107852</v>
      </c>
      <c r="H19" s="221">
        <v>17.954014917761199</v>
      </c>
      <c r="I19" s="221">
        <v>12.621250368400229</v>
      </c>
      <c r="J19" s="221">
        <v>5.3327645493609568</v>
      </c>
      <c r="K19" s="52">
        <f t="shared" si="0"/>
        <v>3.0647781266908569</v>
      </c>
      <c r="L19" s="52">
        <v>1.2616829025812784</v>
      </c>
      <c r="M19" s="52">
        <v>1.8030952241095786</v>
      </c>
      <c r="N19" s="222">
        <v>96.935221873310368</v>
      </c>
      <c r="O19" s="223"/>
      <c r="P19" s="223"/>
      <c r="Q19" s="223"/>
      <c r="R19" s="223"/>
      <c r="S19" s="223"/>
      <c r="T19" s="223"/>
      <c r="U19" s="223"/>
      <c r="V19" s="223"/>
      <c r="W19" s="223"/>
    </row>
    <row r="20" spans="1:23" ht="14.25">
      <c r="A20" s="2018"/>
      <c r="B20" s="759">
        <v>2009</v>
      </c>
      <c r="C20" s="221">
        <v>21.619285568885751</v>
      </c>
      <c r="D20" s="221">
        <v>74.502971823758998</v>
      </c>
      <c r="E20" s="221">
        <v>0.31150000131263561</v>
      </c>
      <c r="F20" s="221">
        <v>17.153452834040223</v>
      </c>
      <c r="G20" s="221">
        <v>38.445311398950892</v>
      </c>
      <c r="H20" s="221">
        <v>18.904207590767385</v>
      </c>
      <c r="I20" s="221">
        <v>13.254079543767812</v>
      </c>
      <c r="J20" s="221">
        <v>5.650128046999602</v>
      </c>
      <c r="K20" s="52">
        <f t="shared" si="0"/>
        <v>3.5662426060431804</v>
      </c>
      <c r="L20" s="52">
        <v>1.3745649831970268</v>
      </c>
      <c r="M20" s="52">
        <v>2.1916776228461536</v>
      </c>
      <c r="N20" s="222">
        <v>96.433757393957379</v>
      </c>
      <c r="O20" s="223"/>
      <c r="P20" s="223"/>
      <c r="Q20" s="223"/>
      <c r="R20" s="223"/>
      <c r="S20" s="223"/>
      <c r="T20" s="223"/>
      <c r="U20" s="223"/>
      <c r="V20" s="223"/>
      <c r="W20" s="223"/>
    </row>
    <row r="21" spans="1:23" ht="14.25">
      <c r="A21" s="2018"/>
      <c r="B21" s="759">
        <v>2010</v>
      </c>
      <c r="C21" s="221">
        <v>25.920477544517958</v>
      </c>
      <c r="D21" s="221">
        <v>71.132237584380434</v>
      </c>
      <c r="E21" s="221">
        <v>0.18719067390784686</v>
      </c>
      <c r="F21" s="221">
        <v>16.540041776353899</v>
      </c>
      <c r="G21" s="221">
        <v>39.001465338985362</v>
      </c>
      <c r="H21" s="221">
        <v>15.590730469041093</v>
      </c>
      <c r="I21" s="221">
        <v>11.46191391125117</v>
      </c>
      <c r="J21" s="221">
        <v>4.1288165577899028</v>
      </c>
      <c r="K21" s="52">
        <f t="shared" si="0"/>
        <v>2.7600941971945723</v>
      </c>
      <c r="L21" s="52">
        <v>1.3580599283486741</v>
      </c>
      <c r="M21" s="52">
        <v>1.4020342688458984</v>
      </c>
      <c r="N21" s="222">
        <v>97.239905802806248</v>
      </c>
      <c r="O21" s="223"/>
      <c r="P21" s="223"/>
      <c r="Q21" s="223"/>
      <c r="R21" s="223"/>
      <c r="S21" s="223"/>
      <c r="T21" s="223"/>
      <c r="U21" s="223"/>
      <c r="V21" s="223"/>
      <c r="W21" s="223"/>
    </row>
    <row r="22" spans="1:23" ht="14.25">
      <c r="A22" s="2018"/>
      <c r="B22" s="759">
        <v>2011</v>
      </c>
      <c r="C22" s="221">
        <v>25.001235125560104</v>
      </c>
      <c r="D22" s="221">
        <v>72.41405684526822</v>
      </c>
      <c r="E22" s="221">
        <v>0.15508544111252837</v>
      </c>
      <c r="F22" s="221">
        <v>14.04271466211965</v>
      </c>
      <c r="G22" s="221">
        <v>45.104385160066499</v>
      </c>
      <c r="H22" s="221">
        <v>13.266957023082329</v>
      </c>
      <c r="I22" s="221">
        <v>9.9077353668762775</v>
      </c>
      <c r="J22" s="221">
        <v>3.3592216562060773</v>
      </c>
      <c r="K22" s="52">
        <f t="shared" si="0"/>
        <v>2.4296225880589173</v>
      </c>
      <c r="L22" s="52">
        <v>1.1110720847511453</v>
      </c>
      <c r="M22" s="52">
        <v>1.318550503307772</v>
      </c>
      <c r="N22" s="222">
        <v>97.570377411940854</v>
      </c>
      <c r="O22" s="223"/>
      <c r="P22" s="223"/>
      <c r="Q22" s="223"/>
      <c r="R22" s="223"/>
      <c r="S22" s="223"/>
      <c r="T22" s="223"/>
      <c r="U22" s="223"/>
      <c r="V22" s="223"/>
      <c r="W22" s="223"/>
    </row>
    <row r="23" spans="1:23" ht="14.25">
      <c r="A23" s="2018"/>
      <c r="B23" s="759">
        <v>2012</v>
      </c>
      <c r="C23" s="221">
        <v>26.004688680404126</v>
      </c>
      <c r="D23" s="221">
        <v>71.308902087856438</v>
      </c>
      <c r="E23" s="221">
        <v>0.37219980166636635</v>
      </c>
      <c r="F23" s="221">
        <v>14.79138806534624</v>
      </c>
      <c r="G23" s="221">
        <v>44.744758615308292</v>
      </c>
      <c r="H23" s="221">
        <v>11.772755407201789</v>
      </c>
      <c r="I23" s="221">
        <v>8.9830191597865205</v>
      </c>
      <c r="J23" s="221">
        <v>2.7897362474153162</v>
      </c>
      <c r="K23" s="52">
        <f t="shared" si="0"/>
        <v>2.3139476236815169</v>
      </c>
      <c r="L23" s="52">
        <v>1.3422958958433979</v>
      </c>
      <c r="M23" s="52">
        <v>0.97165172783811904</v>
      </c>
      <c r="N23" s="222">
        <v>97.685790569926937</v>
      </c>
      <c r="O23" s="223"/>
      <c r="P23" s="223"/>
      <c r="Q23" s="223"/>
      <c r="R23" s="223"/>
      <c r="S23" s="223"/>
      <c r="T23" s="223"/>
      <c r="U23" s="223"/>
      <c r="V23" s="223"/>
      <c r="W23" s="223"/>
    </row>
    <row r="24" spans="1:23" ht="14.25">
      <c r="A24" s="2018"/>
      <c r="B24" s="759">
        <v>2013</v>
      </c>
      <c r="C24" s="221">
        <v>28.850068606531487</v>
      </c>
      <c r="D24" s="221">
        <v>68.446577956871522</v>
      </c>
      <c r="E24" s="221">
        <v>4.0338220970393877E-2</v>
      </c>
      <c r="F24" s="221">
        <v>13.607001737172533</v>
      </c>
      <c r="G24" s="221">
        <v>40.056880728069423</v>
      </c>
      <c r="H24" s="221">
        <v>14.782695491629795</v>
      </c>
      <c r="I24" s="221">
        <v>11.537135324962158</v>
      </c>
      <c r="J24" s="221">
        <v>3.2455601666676102</v>
      </c>
      <c r="K24" s="52">
        <f t="shared" si="0"/>
        <v>2.6630152156263516</v>
      </c>
      <c r="L24" s="52">
        <v>1.4004850121050703</v>
      </c>
      <c r="M24" s="52">
        <v>1.2625302035212813</v>
      </c>
      <c r="N24" s="222">
        <v>97.336984784373414</v>
      </c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23" ht="14.25">
      <c r="A25" s="2019"/>
      <c r="B25" s="759">
        <v>2014</v>
      </c>
      <c r="C25" s="221">
        <v>34.406215156624555</v>
      </c>
      <c r="D25" s="221">
        <v>63.230925462022</v>
      </c>
      <c r="E25" s="221">
        <v>0.11441959752749224</v>
      </c>
      <c r="F25" s="221">
        <v>13.174608808036972</v>
      </c>
      <c r="G25" s="221">
        <v>34.758860659885379</v>
      </c>
      <c r="H25" s="221">
        <v>15.297455994098366</v>
      </c>
      <c r="I25" s="221">
        <v>12.444852336223667</v>
      </c>
      <c r="J25" s="221">
        <v>2.852603657874706</v>
      </c>
      <c r="K25" s="52">
        <v>2.2484397838275774</v>
      </c>
      <c r="L25" s="52">
        <v>1.5715686959904072</v>
      </c>
      <c r="M25" s="52">
        <v>0.67687108783717187</v>
      </c>
      <c r="N25" s="222">
        <v>97.751560216174042</v>
      </c>
      <c r="O25" s="223"/>
      <c r="P25" s="223"/>
      <c r="Q25" s="223"/>
      <c r="R25" s="223"/>
      <c r="S25" s="223"/>
      <c r="T25" s="223"/>
      <c r="U25" s="223"/>
      <c r="V25" s="223"/>
      <c r="W25" s="223"/>
    </row>
    <row r="26" spans="1:23" s="1317" customFormat="1" ht="11.25">
      <c r="A26" s="224" t="s">
        <v>76</v>
      </c>
      <c r="B26" s="224"/>
      <c r="C26" s="224"/>
      <c r="D26" s="224"/>
      <c r="E26" s="224"/>
      <c r="O26" s="1316"/>
      <c r="P26" s="1316"/>
      <c r="Q26" s="1316"/>
      <c r="R26" s="1316"/>
      <c r="S26" s="1316"/>
      <c r="T26" s="1316"/>
      <c r="U26" s="1316"/>
      <c r="V26" s="1316"/>
      <c r="W26" s="1316"/>
    </row>
    <row r="27" spans="1:23" s="1317" customFormat="1" ht="11.25">
      <c r="A27" s="225" t="s">
        <v>2232</v>
      </c>
      <c r="B27" s="224"/>
      <c r="C27" s="224"/>
      <c r="D27" s="224"/>
      <c r="E27" s="224"/>
      <c r="O27" s="1316"/>
      <c r="P27" s="1316"/>
      <c r="Q27" s="1316"/>
      <c r="R27" s="1316"/>
      <c r="S27" s="1316"/>
      <c r="T27" s="1316"/>
      <c r="U27" s="1316"/>
      <c r="V27" s="1316"/>
      <c r="W27" s="1316"/>
    </row>
    <row r="28" spans="1:23" s="1317" customFormat="1" ht="11.25">
      <c r="A28" s="226" t="s">
        <v>2200</v>
      </c>
      <c r="B28" s="1319"/>
      <c r="C28" s="224"/>
      <c r="D28" s="224"/>
      <c r="E28" s="224"/>
      <c r="O28" s="1316"/>
      <c r="P28" s="1316"/>
      <c r="Q28" s="1316"/>
      <c r="R28" s="1316"/>
      <c r="S28" s="1316"/>
      <c r="T28" s="1316"/>
      <c r="U28" s="1316"/>
      <c r="V28" s="1316"/>
      <c r="W28" s="1316"/>
    </row>
    <row r="29" spans="1:23" s="1317" customFormat="1" ht="11.25">
      <c r="A29" s="226" t="s">
        <v>2233</v>
      </c>
      <c r="B29" s="1319"/>
      <c r="C29" s="224"/>
      <c r="D29" s="224"/>
      <c r="E29" s="224"/>
      <c r="O29" s="1316"/>
      <c r="P29" s="1316"/>
      <c r="Q29" s="1316"/>
      <c r="R29" s="1316"/>
      <c r="S29" s="1316"/>
      <c r="T29" s="1316"/>
      <c r="U29" s="1316"/>
      <c r="V29" s="1316"/>
      <c r="W29" s="1316"/>
    </row>
    <row r="30" spans="1:23" s="1317" customFormat="1" ht="11.25">
      <c r="A30" s="226" t="s">
        <v>2234</v>
      </c>
      <c r="B30" s="1319"/>
      <c r="C30" s="224"/>
      <c r="D30" s="224"/>
      <c r="E30" s="224"/>
      <c r="O30" s="1316"/>
      <c r="P30" s="1316"/>
      <c r="Q30" s="1316"/>
      <c r="R30" s="1316"/>
      <c r="S30" s="1316"/>
      <c r="T30" s="1316"/>
      <c r="U30" s="1316"/>
      <c r="V30" s="1316"/>
      <c r="W30" s="1316"/>
    </row>
    <row r="31" spans="1:23" s="1317" customFormat="1" ht="11.25">
      <c r="A31" s="227" t="s">
        <v>2230</v>
      </c>
      <c r="B31" s="1319"/>
      <c r="C31" s="224"/>
      <c r="D31" s="224"/>
      <c r="E31" s="224"/>
      <c r="O31" s="1316"/>
      <c r="P31" s="1316"/>
      <c r="Q31" s="1316"/>
      <c r="R31" s="1316"/>
      <c r="S31" s="1316"/>
      <c r="T31" s="1316"/>
      <c r="U31" s="1316"/>
      <c r="V31" s="1316"/>
      <c r="W31" s="1316"/>
    </row>
    <row r="32" spans="1:23" s="1317" customFormat="1" ht="11.25">
      <c r="A32" s="227" t="s">
        <v>2231</v>
      </c>
      <c r="B32" s="1319"/>
      <c r="C32" s="224"/>
      <c r="D32" s="224"/>
      <c r="E32" s="224"/>
      <c r="O32" s="1316"/>
      <c r="P32" s="1316"/>
      <c r="Q32" s="1316"/>
      <c r="R32" s="1316"/>
      <c r="S32" s="1316"/>
      <c r="T32" s="1316"/>
      <c r="U32" s="1316"/>
      <c r="V32" s="1316"/>
      <c r="W32" s="1316"/>
    </row>
    <row r="33" spans="1:5">
      <c r="A33" s="1315"/>
      <c r="B33" s="1315"/>
      <c r="C33" s="1315"/>
      <c r="D33" s="1315"/>
      <c r="E33" s="1315"/>
    </row>
    <row r="34" spans="1:5">
      <c r="A34" s="1315"/>
      <c r="B34" s="1315"/>
      <c r="C34" s="1315"/>
      <c r="D34" s="1315"/>
      <c r="E34" s="1315"/>
    </row>
    <row r="53" spans="15:23">
      <c r="O53" s="214"/>
    </row>
    <row r="54" spans="15:23">
      <c r="O54" s="214"/>
    </row>
    <row r="55" spans="15:23">
      <c r="O55" s="214"/>
    </row>
    <row r="56" spans="15:23">
      <c r="O56" s="214"/>
      <c r="P56" s="218"/>
      <c r="Q56" s="218"/>
      <c r="R56" s="218"/>
      <c r="S56" s="218"/>
      <c r="T56" s="218"/>
      <c r="U56" s="218"/>
      <c r="V56" s="218"/>
      <c r="W56" s="218"/>
    </row>
    <row r="57" spans="15:23">
      <c r="O57" s="214"/>
      <c r="P57" s="22"/>
      <c r="Q57" s="22"/>
      <c r="R57" s="22"/>
      <c r="S57" s="22"/>
      <c r="T57" s="22"/>
      <c r="U57" s="22"/>
      <c r="V57" s="22"/>
      <c r="W57" s="22"/>
    </row>
    <row r="58" spans="15:23">
      <c r="O58" s="214"/>
      <c r="P58" s="228"/>
      <c r="Q58" s="228"/>
      <c r="R58" s="228"/>
      <c r="S58" s="228"/>
      <c r="T58" s="228"/>
      <c r="U58" s="228"/>
      <c r="V58" s="228"/>
      <c r="W58" s="228"/>
    </row>
    <row r="59" spans="15:23">
      <c r="O59" s="214"/>
      <c r="P59" s="223"/>
      <c r="Q59" s="223"/>
      <c r="R59" s="223"/>
      <c r="S59" s="223"/>
      <c r="T59" s="223"/>
      <c r="U59" s="223"/>
      <c r="V59" s="223"/>
      <c r="W59" s="223"/>
    </row>
    <row r="60" spans="15:23">
      <c r="O60" s="214"/>
      <c r="P60" s="223"/>
      <c r="Q60" s="223"/>
      <c r="R60" s="223"/>
      <c r="S60" s="223"/>
      <c r="T60" s="223"/>
      <c r="U60" s="223"/>
      <c r="V60" s="223"/>
      <c r="W60" s="223"/>
    </row>
    <row r="61" spans="15:23">
      <c r="O61" s="214"/>
      <c r="P61" s="223"/>
      <c r="Q61" s="223"/>
      <c r="R61" s="223"/>
      <c r="S61" s="223"/>
      <c r="T61" s="223"/>
      <c r="U61" s="223"/>
      <c r="V61" s="223"/>
      <c r="W61" s="223"/>
    </row>
    <row r="62" spans="15:23">
      <c r="O62" s="214"/>
      <c r="P62" s="223"/>
      <c r="Q62" s="223"/>
      <c r="R62" s="223"/>
      <c r="S62" s="223"/>
      <c r="T62" s="223"/>
      <c r="U62" s="223"/>
      <c r="V62" s="223"/>
      <c r="W62" s="223"/>
    </row>
    <row r="63" spans="15:23">
      <c r="O63" s="214"/>
      <c r="P63" s="223"/>
      <c r="Q63" s="223"/>
      <c r="R63" s="223"/>
      <c r="S63" s="223"/>
      <c r="T63" s="223"/>
      <c r="U63" s="223"/>
      <c r="V63" s="223"/>
      <c r="W63" s="223"/>
    </row>
    <row r="64" spans="15:23">
      <c r="O64" s="214"/>
      <c r="P64" s="223"/>
      <c r="Q64" s="223"/>
      <c r="R64" s="223"/>
      <c r="S64" s="223"/>
      <c r="T64" s="223"/>
      <c r="U64" s="223"/>
      <c r="V64" s="223"/>
      <c r="W64" s="223"/>
    </row>
    <row r="65" spans="15:23">
      <c r="O65" s="214"/>
      <c r="P65" s="223"/>
      <c r="Q65" s="223"/>
      <c r="R65" s="223"/>
      <c r="S65" s="223"/>
      <c r="T65" s="223"/>
      <c r="U65" s="223"/>
      <c r="V65" s="223"/>
      <c r="W65" s="223"/>
    </row>
    <row r="66" spans="15:23">
      <c r="O66" s="214"/>
      <c r="P66" s="223"/>
      <c r="Q66" s="223"/>
      <c r="R66" s="223"/>
      <c r="S66" s="223"/>
      <c r="T66" s="223"/>
      <c r="U66" s="223"/>
      <c r="V66" s="223"/>
      <c r="W66" s="223"/>
    </row>
    <row r="67" spans="15:23">
      <c r="O67" s="214"/>
      <c r="P67" s="223"/>
      <c r="Q67" s="223"/>
      <c r="R67" s="223"/>
      <c r="S67" s="223"/>
      <c r="T67" s="223"/>
      <c r="U67" s="223"/>
      <c r="V67" s="223"/>
      <c r="W67" s="223"/>
    </row>
    <row r="68" spans="15:23">
      <c r="O68" s="214"/>
      <c r="P68" s="223"/>
      <c r="Q68" s="223"/>
      <c r="R68" s="223"/>
      <c r="S68" s="223"/>
      <c r="T68" s="223"/>
      <c r="U68" s="223"/>
      <c r="V68" s="223"/>
      <c r="W68" s="223"/>
    </row>
    <row r="69" spans="15:23">
      <c r="O69" s="214"/>
      <c r="P69" s="223"/>
      <c r="Q69" s="223"/>
      <c r="R69" s="223"/>
      <c r="S69" s="223"/>
      <c r="T69" s="223"/>
      <c r="U69" s="223"/>
      <c r="V69" s="223"/>
      <c r="W69" s="223"/>
    </row>
    <row r="70" spans="15:23">
      <c r="O70" s="214"/>
      <c r="P70" s="223"/>
      <c r="Q70" s="223"/>
      <c r="R70" s="223"/>
      <c r="S70" s="223"/>
      <c r="T70" s="223"/>
      <c r="U70" s="223"/>
      <c r="V70" s="223"/>
      <c r="W70" s="223"/>
    </row>
    <row r="71" spans="15:23">
      <c r="O71" s="214"/>
      <c r="P71" s="223"/>
      <c r="Q71" s="223"/>
      <c r="R71" s="223"/>
      <c r="S71" s="223"/>
      <c r="T71" s="223"/>
      <c r="U71" s="223"/>
      <c r="V71" s="223"/>
      <c r="W71" s="223"/>
    </row>
    <row r="72" spans="15:23">
      <c r="O72" s="214"/>
      <c r="P72" s="223"/>
      <c r="Q72" s="223"/>
      <c r="R72" s="223"/>
      <c r="S72" s="223"/>
      <c r="T72" s="223"/>
      <c r="U72" s="223"/>
      <c r="V72" s="223"/>
      <c r="W72" s="223"/>
    </row>
    <row r="73" spans="15:23">
      <c r="O73" s="214"/>
      <c r="P73" s="223"/>
      <c r="Q73" s="223"/>
      <c r="R73" s="223"/>
      <c r="S73" s="223"/>
      <c r="T73" s="223"/>
      <c r="U73" s="223"/>
      <c r="V73" s="223"/>
      <c r="W73" s="223"/>
    </row>
    <row r="74" spans="15:23">
      <c r="O74" s="214"/>
      <c r="P74" s="223"/>
      <c r="Q74" s="223"/>
      <c r="R74" s="223"/>
      <c r="S74" s="223"/>
      <c r="T74" s="223"/>
      <c r="U74" s="223"/>
      <c r="V74" s="223"/>
      <c r="W74" s="223"/>
    </row>
    <row r="75" spans="15:23">
      <c r="O75" s="214"/>
      <c r="P75" s="223"/>
      <c r="Q75" s="223"/>
      <c r="R75" s="223"/>
      <c r="S75" s="223"/>
      <c r="T75" s="223"/>
      <c r="U75" s="223"/>
      <c r="V75" s="223"/>
      <c r="W75" s="223"/>
    </row>
    <row r="76" spans="15:23">
      <c r="O76" s="214"/>
      <c r="P76" s="223"/>
      <c r="Q76" s="223"/>
      <c r="R76" s="223"/>
      <c r="S76" s="223"/>
      <c r="T76" s="223"/>
      <c r="U76" s="223"/>
      <c r="V76" s="223"/>
      <c r="W76" s="223"/>
    </row>
    <row r="77" spans="15:23">
      <c r="O77" s="214"/>
      <c r="P77" s="223"/>
      <c r="Q77" s="223"/>
      <c r="R77" s="223"/>
      <c r="S77" s="223"/>
      <c r="T77" s="223"/>
      <c r="U77" s="223"/>
      <c r="V77" s="223"/>
      <c r="W77" s="223"/>
    </row>
    <row r="78" spans="15:23">
      <c r="O78" s="214"/>
      <c r="P78" s="223"/>
      <c r="Q78" s="223"/>
      <c r="R78" s="223"/>
      <c r="S78" s="223"/>
      <c r="T78" s="223"/>
      <c r="U78" s="223"/>
      <c r="V78" s="223"/>
      <c r="W78" s="223"/>
    </row>
    <row r="79" spans="15:23">
      <c r="O79" s="214"/>
      <c r="P79" s="223"/>
      <c r="Q79" s="223"/>
      <c r="R79" s="223"/>
      <c r="S79" s="223"/>
      <c r="T79" s="223"/>
      <c r="U79" s="223"/>
      <c r="V79" s="223"/>
      <c r="W79" s="223"/>
    </row>
    <row r="80" spans="15:23">
      <c r="O80" s="214"/>
      <c r="P80" s="223"/>
      <c r="Q80" s="223"/>
      <c r="R80" s="223"/>
      <c r="S80" s="223"/>
      <c r="T80" s="223"/>
      <c r="U80" s="223"/>
      <c r="V80" s="223"/>
      <c r="W80" s="223"/>
    </row>
    <row r="81" spans="15:23">
      <c r="O81" s="214"/>
      <c r="P81" s="223"/>
      <c r="Q81" s="223"/>
      <c r="R81" s="223"/>
      <c r="S81" s="223"/>
      <c r="T81" s="223"/>
      <c r="U81" s="223"/>
      <c r="V81" s="223"/>
      <c r="W81" s="223"/>
    </row>
    <row r="82" spans="15:23">
      <c r="O82" s="214"/>
      <c r="P82" s="223"/>
      <c r="Q82" s="223"/>
      <c r="R82" s="223"/>
      <c r="S82" s="223"/>
      <c r="T82" s="223"/>
      <c r="U82" s="223"/>
      <c r="V82" s="223"/>
      <c r="W82" s="223"/>
    </row>
    <row r="83" spans="15:23">
      <c r="O83" s="214"/>
      <c r="P83" s="223"/>
      <c r="Q83" s="223"/>
      <c r="R83" s="223"/>
      <c r="S83" s="223"/>
      <c r="T83" s="223"/>
      <c r="U83" s="223"/>
      <c r="V83" s="223"/>
      <c r="W83" s="223"/>
    </row>
    <row r="84" spans="15:23">
      <c r="O84" s="214"/>
      <c r="P84" s="223"/>
      <c r="Q84" s="223"/>
      <c r="R84" s="223"/>
      <c r="S84" s="223"/>
      <c r="T84" s="223"/>
      <c r="U84" s="223"/>
      <c r="V84" s="223"/>
      <c r="W84" s="223"/>
    </row>
    <row r="85" spans="15:23">
      <c r="O85" s="214"/>
      <c r="P85" s="223"/>
      <c r="Q85" s="223"/>
      <c r="R85" s="223"/>
      <c r="S85" s="223"/>
      <c r="T85" s="223"/>
      <c r="U85" s="223"/>
      <c r="V85" s="223"/>
      <c r="W85" s="223"/>
    </row>
    <row r="86" spans="15:23">
      <c r="O86" s="214"/>
    </row>
    <row r="87" spans="15:23">
      <c r="O87" s="214"/>
    </row>
    <row r="88" spans="15:23">
      <c r="O88" s="214"/>
    </row>
    <row r="89" spans="15:23">
      <c r="O89" s="214"/>
    </row>
    <row r="90" spans="15:23">
      <c r="O90" s="214"/>
    </row>
    <row r="91" spans="15:23">
      <c r="O91" s="214"/>
    </row>
    <row r="92" spans="15:23">
      <c r="O92" s="214"/>
    </row>
  </sheetData>
  <mergeCells count="8">
    <mergeCell ref="A18:A25"/>
    <mergeCell ref="A4:N4"/>
    <mergeCell ref="A3:N3"/>
    <mergeCell ref="A5:N5"/>
    <mergeCell ref="A7:B9"/>
    <mergeCell ref="C7:M7"/>
    <mergeCell ref="N7:N8"/>
    <mergeCell ref="A10:A17"/>
  </mergeCells>
  <hyperlinks>
    <hyperlink ref="P7" location="ÍNDICE!A53" display="ÍNDICE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D1" zoomScale="85" zoomScaleNormal="85" workbookViewId="0">
      <selection activeCell="P7" sqref="P7"/>
    </sheetView>
  </sheetViews>
  <sheetFormatPr baseColWidth="10" defaultRowHeight="12.75"/>
  <cols>
    <col min="1" max="1" width="15" style="56" customWidth="1"/>
    <col min="2" max="2" width="11.42578125" style="56"/>
    <col min="3" max="3" width="16.28515625" style="56" customWidth="1"/>
    <col min="4" max="4" width="19.28515625" style="56" customWidth="1"/>
    <col min="5" max="8" width="16.28515625" style="56" customWidth="1"/>
    <col min="9" max="9" width="20.140625" style="56" customWidth="1"/>
    <col min="10" max="10" width="18.28515625" style="56" customWidth="1"/>
    <col min="11" max="12" width="16.28515625" style="56" customWidth="1"/>
    <col min="13" max="14" width="17.5703125" style="56" customWidth="1"/>
    <col min="15" max="16384" width="11.42578125" style="56"/>
  </cols>
  <sheetData>
    <row r="1" spans="1:16" ht="6" customHeight="1">
      <c r="K1" s="1116"/>
    </row>
    <row r="2" spans="1:16" ht="14.25">
      <c r="A2" s="1312" t="s">
        <v>91</v>
      </c>
    </row>
    <row r="3" spans="1:16" ht="15.75" customHeight="1">
      <c r="A3" s="1994" t="s">
        <v>1499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</row>
    <row r="4" spans="1:16" ht="15.75" customHeight="1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</row>
    <row r="5" spans="1:16" ht="15.75" customHeight="1">
      <c r="A5" s="2006" t="s">
        <v>459</v>
      </c>
      <c r="B5" s="2006"/>
      <c r="C5" s="2006"/>
      <c r="D5" s="2006"/>
      <c r="E5" s="2006"/>
      <c r="F5" s="2006"/>
      <c r="G5" s="2006"/>
      <c r="H5" s="2006"/>
      <c r="I5" s="2006"/>
      <c r="J5" s="2006"/>
      <c r="K5" s="2006"/>
      <c r="L5" s="2006"/>
      <c r="M5" s="2006"/>
      <c r="N5" s="2006"/>
    </row>
    <row r="6" spans="1:16" ht="15.75" customHeight="1"/>
    <row r="7" spans="1:16" ht="33" customHeight="1">
      <c r="A7" s="1999" t="s">
        <v>488</v>
      </c>
      <c r="B7" s="1999"/>
      <c r="C7" s="1998" t="s">
        <v>489</v>
      </c>
      <c r="D7" s="1998"/>
      <c r="E7" s="1998"/>
      <c r="F7" s="1998" t="s">
        <v>1610</v>
      </c>
      <c r="G7" s="1998"/>
      <c r="H7" s="1998"/>
      <c r="I7" s="1998"/>
      <c r="J7" s="1998" t="s">
        <v>95</v>
      </c>
      <c r="K7" s="1998"/>
      <c r="L7" s="1998"/>
      <c r="M7" s="1998" t="s">
        <v>1621</v>
      </c>
      <c r="N7" s="1998"/>
      <c r="P7" s="1113" t="s">
        <v>675</v>
      </c>
    </row>
    <row r="8" spans="1:16" ht="39" customHeight="1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1611</v>
      </c>
      <c r="G8" s="1799" t="s">
        <v>1612</v>
      </c>
      <c r="H8" s="1799" t="s">
        <v>1613</v>
      </c>
      <c r="I8" s="1799" t="s">
        <v>1614</v>
      </c>
      <c r="J8" s="1799" t="s">
        <v>490</v>
      </c>
      <c r="K8" s="1799" t="s">
        <v>491</v>
      </c>
      <c r="L8" s="1799" t="s">
        <v>492</v>
      </c>
      <c r="M8" s="1800" t="s">
        <v>99</v>
      </c>
      <c r="N8" s="1800" t="s">
        <v>494</v>
      </c>
    </row>
    <row r="9" spans="1:16" ht="16.5">
      <c r="A9" s="2020" t="s">
        <v>100</v>
      </c>
      <c r="B9" s="763" t="s">
        <v>104</v>
      </c>
      <c r="C9" s="32" t="s">
        <v>4</v>
      </c>
      <c r="D9" s="32" t="s">
        <v>4</v>
      </c>
      <c r="E9" s="32" t="s">
        <v>4</v>
      </c>
      <c r="F9" s="32" t="s">
        <v>4</v>
      </c>
      <c r="G9" s="32" t="s">
        <v>4</v>
      </c>
      <c r="H9" s="32" t="s">
        <v>4</v>
      </c>
      <c r="I9" s="32" t="s">
        <v>4</v>
      </c>
      <c r="J9" s="32" t="s">
        <v>4</v>
      </c>
      <c r="K9" s="32" t="s">
        <v>4</v>
      </c>
      <c r="L9" s="32" t="s">
        <v>4</v>
      </c>
      <c r="M9" s="32" t="s">
        <v>4</v>
      </c>
      <c r="N9" s="32" t="s">
        <v>4</v>
      </c>
    </row>
    <row r="10" spans="1:16" ht="14.25">
      <c r="A10" s="2021"/>
      <c r="B10" s="763">
        <v>2008</v>
      </c>
      <c r="C10" s="34">
        <v>28.428772878208374</v>
      </c>
      <c r="D10" s="34">
        <v>17.954654628140823</v>
      </c>
      <c r="E10" s="34">
        <v>53.616572493650153</v>
      </c>
      <c r="F10" s="34">
        <v>42.515835600072883</v>
      </c>
      <c r="G10" s="34">
        <v>45.426415927043962</v>
      </c>
      <c r="H10" s="34">
        <v>3.2981357358841121</v>
      </c>
      <c r="I10" s="34">
        <v>8.7596127369982391</v>
      </c>
      <c r="J10" s="34">
        <v>20.630363506422501</v>
      </c>
      <c r="K10" s="34">
        <v>10.693726328238407</v>
      </c>
      <c r="L10" s="34">
        <v>68.675910165338706</v>
      </c>
      <c r="M10" s="34">
        <v>16.752414342341062</v>
      </c>
      <c r="N10" s="34">
        <v>83.247585657658462</v>
      </c>
      <c r="O10" s="1320"/>
    </row>
    <row r="11" spans="1:16" ht="16.5">
      <c r="A11" s="2021"/>
      <c r="B11" s="763" t="s">
        <v>105</v>
      </c>
      <c r="C11" s="34" t="s">
        <v>4</v>
      </c>
      <c r="D11" s="34" t="s">
        <v>4</v>
      </c>
      <c r="E11" s="34" t="s">
        <v>4</v>
      </c>
      <c r="F11" s="34" t="s">
        <v>4</v>
      </c>
      <c r="G11" s="34" t="s">
        <v>4</v>
      </c>
      <c r="H11" s="34" t="s">
        <v>4</v>
      </c>
      <c r="I11" s="34" t="s">
        <v>4</v>
      </c>
      <c r="J11" s="34" t="s">
        <v>4</v>
      </c>
      <c r="K11" s="34" t="s">
        <v>4</v>
      </c>
      <c r="L11" s="34" t="s">
        <v>4</v>
      </c>
      <c r="M11" s="34" t="s">
        <v>4</v>
      </c>
      <c r="N11" s="34" t="s">
        <v>4</v>
      </c>
    </row>
    <row r="12" spans="1:16" ht="14.25">
      <c r="A12" s="2021"/>
      <c r="B12" s="763">
        <v>2010</v>
      </c>
      <c r="C12" s="34">
        <v>28.703879107503642</v>
      </c>
      <c r="D12" s="34">
        <v>17.70544707900325</v>
      </c>
      <c r="E12" s="34">
        <v>53.590673813495911</v>
      </c>
      <c r="F12" s="34">
        <v>44.941090476876248</v>
      </c>
      <c r="G12" s="34">
        <v>42.334134748386887</v>
      </c>
      <c r="H12" s="34">
        <v>3.4250207996581095</v>
      </c>
      <c r="I12" s="34">
        <v>9.2997539750813321</v>
      </c>
      <c r="J12" s="34">
        <v>25.917459762145739</v>
      </c>
      <c r="K12" s="34">
        <v>9.5484065197636898</v>
      </c>
      <c r="L12" s="34">
        <v>64.534133718093813</v>
      </c>
      <c r="M12" s="34">
        <v>18.230336663851599</v>
      </c>
      <c r="N12" s="34">
        <v>81.76966333614503</v>
      </c>
    </row>
    <row r="13" spans="1:16" ht="14.25">
      <c r="A13" s="2021"/>
      <c r="B13" s="763">
        <v>2011</v>
      </c>
      <c r="C13" s="34">
        <v>28.489304032264307</v>
      </c>
      <c r="D13" s="34">
        <v>17.679701067268809</v>
      </c>
      <c r="E13" s="34">
        <v>53.830994900466308</v>
      </c>
      <c r="F13" s="34">
        <v>46.316155005088426</v>
      </c>
      <c r="G13" s="34">
        <v>42.234392592432947</v>
      </c>
      <c r="H13" s="34">
        <v>2.9998423682318127</v>
      </c>
      <c r="I13" s="34">
        <v>8.4496100342465716</v>
      </c>
      <c r="J13" s="34">
        <v>29.150754642244546</v>
      </c>
      <c r="K13" s="34">
        <v>12.501718487037836</v>
      </c>
      <c r="L13" s="34">
        <v>58.347526870716962</v>
      </c>
      <c r="M13" s="34">
        <v>19.253384072479029</v>
      </c>
      <c r="N13" s="34">
        <v>80.746615927520722</v>
      </c>
    </row>
    <row r="14" spans="1:16" ht="14.25">
      <c r="A14" s="2021"/>
      <c r="B14" s="763">
        <v>2012</v>
      </c>
      <c r="C14" s="34">
        <v>29.061379507376373</v>
      </c>
      <c r="D14" s="34">
        <v>16.611791906818151</v>
      </c>
      <c r="E14" s="34">
        <v>54.326828585802154</v>
      </c>
      <c r="F14" s="34">
        <v>47.364997536657079</v>
      </c>
      <c r="G14" s="34">
        <v>41.399953266300301</v>
      </c>
      <c r="H14" s="34">
        <v>2.7455085205683996</v>
      </c>
      <c r="I14" s="34">
        <v>8.4895406764706234</v>
      </c>
      <c r="J14" s="34">
        <v>31.481448942244601</v>
      </c>
      <c r="K14" s="34">
        <v>13.341713326330304</v>
      </c>
      <c r="L14" s="34">
        <v>55.176837731421955</v>
      </c>
      <c r="M14" s="34">
        <v>16.840552418597166</v>
      </c>
      <c r="N14" s="34">
        <v>83.15944758140202</v>
      </c>
    </row>
    <row r="15" spans="1:16" ht="14.25">
      <c r="A15" s="2021"/>
      <c r="B15" s="763">
        <v>2013</v>
      </c>
      <c r="C15" s="34">
        <v>29.006362697822219</v>
      </c>
      <c r="D15" s="34">
        <v>17.106559151969897</v>
      </c>
      <c r="E15" s="34">
        <v>53.887078150205504</v>
      </c>
      <c r="F15" s="34">
        <v>47.602175726165058</v>
      </c>
      <c r="G15" s="34">
        <v>43.207409728892543</v>
      </c>
      <c r="H15" s="34">
        <v>2.5917458478173709</v>
      </c>
      <c r="I15" s="34">
        <v>6.5986686971227071</v>
      </c>
      <c r="J15" s="34">
        <v>33.347777399937918</v>
      </c>
      <c r="K15" s="34">
        <v>18.180514817556432</v>
      </c>
      <c r="L15" s="34">
        <v>48.471707782504133</v>
      </c>
      <c r="M15" s="34">
        <v>17.775388668610752</v>
      </c>
      <c r="N15" s="34">
        <v>82.224611331389937</v>
      </c>
    </row>
    <row r="16" spans="1:16" ht="14.25">
      <c r="A16" s="2022"/>
      <c r="B16" s="763">
        <v>2014</v>
      </c>
      <c r="C16" s="34">
        <v>25.505660964459885</v>
      </c>
      <c r="D16" s="34">
        <v>19.023335119618253</v>
      </c>
      <c r="E16" s="34">
        <v>55.471003915920612</v>
      </c>
      <c r="F16" s="34">
        <v>50.941902343715938</v>
      </c>
      <c r="G16" s="34">
        <v>38.887169871444009</v>
      </c>
      <c r="H16" s="34">
        <v>2.7498280341109846</v>
      </c>
      <c r="I16" s="34">
        <v>7.4210997507275236</v>
      </c>
      <c r="J16" s="34">
        <v>36.705117048593891</v>
      </c>
      <c r="K16" s="34">
        <v>10.273439265136689</v>
      </c>
      <c r="L16" s="34">
        <v>53.021443686267602</v>
      </c>
      <c r="M16" s="34">
        <v>17.107412659582298</v>
      </c>
      <c r="N16" s="34">
        <v>82.89258734041951</v>
      </c>
    </row>
    <row r="17" spans="1:14" ht="14.25">
      <c r="A17" s="2020" t="s">
        <v>101</v>
      </c>
      <c r="B17" s="763">
        <v>2007</v>
      </c>
      <c r="C17" s="34">
        <v>29.05207932006061</v>
      </c>
      <c r="D17" s="34">
        <v>18.083839683518541</v>
      </c>
      <c r="E17" s="34">
        <v>52.864080996422928</v>
      </c>
      <c r="F17" s="34">
        <v>40.957867154895453</v>
      </c>
      <c r="G17" s="34">
        <v>45.128973913096694</v>
      </c>
      <c r="H17" s="34">
        <v>3.3336297814732734</v>
      </c>
      <c r="I17" s="34">
        <v>10.579529150536855</v>
      </c>
      <c r="J17" s="34">
        <v>19.771104753061849</v>
      </c>
      <c r="K17" s="34">
        <v>9.7504538814804889</v>
      </c>
      <c r="L17" s="34">
        <v>70.478441365459261</v>
      </c>
      <c r="M17" s="34">
        <v>15.058945460910447</v>
      </c>
      <c r="N17" s="34">
        <v>84.941054539088555</v>
      </c>
    </row>
    <row r="18" spans="1:14" ht="14.25">
      <c r="A18" s="2021"/>
      <c r="B18" s="763">
        <v>2008</v>
      </c>
      <c r="C18" s="34">
        <v>28.465174436925452</v>
      </c>
      <c r="D18" s="34">
        <v>18.481033464177713</v>
      </c>
      <c r="E18" s="34">
        <v>53.053792098894739</v>
      </c>
      <c r="F18" s="34">
        <v>43.911057225321827</v>
      </c>
      <c r="G18" s="34">
        <v>43.468199605894434</v>
      </c>
      <c r="H18" s="34">
        <v>3.4556611882140027</v>
      </c>
      <c r="I18" s="34">
        <v>9.165081980568651</v>
      </c>
      <c r="J18" s="34">
        <v>21.420813908705899</v>
      </c>
      <c r="K18" s="34">
        <v>10.10087746914418</v>
      </c>
      <c r="L18" s="34">
        <v>68.47830862215001</v>
      </c>
      <c r="M18" s="34">
        <v>15.683327252287951</v>
      </c>
      <c r="N18" s="34">
        <v>84.316672747711749</v>
      </c>
    </row>
    <row r="19" spans="1:14" ht="14.25">
      <c r="A19" s="2021"/>
      <c r="B19" s="763">
        <v>2009</v>
      </c>
      <c r="C19" s="34">
        <v>29.080497214987801</v>
      </c>
      <c r="D19" s="34">
        <v>18.210256028635055</v>
      </c>
      <c r="E19" s="34">
        <v>52.709246756378583</v>
      </c>
      <c r="F19" s="34">
        <v>43.712543533226132</v>
      </c>
      <c r="G19" s="34">
        <v>43.793545828437757</v>
      </c>
      <c r="H19" s="34">
        <v>3.3863028394483368</v>
      </c>
      <c r="I19" s="34">
        <v>9.1076077988890649</v>
      </c>
      <c r="J19" s="34">
        <v>23.751471233935916</v>
      </c>
      <c r="K19" s="34">
        <v>9.6238593643878225</v>
      </c>
      <c r="L19" s="34">
        <v>66.624669401677835</v>
      </c>
      <c r="M19" s="34">
        <v>16.225590753112385</v>
      </c>
      <c r="N19" s="34">
        <v>83.774409246887956</v>
      </c>
    </row>
    <row r="20" spans="1:14" ht="14.25">
      <c r="A20" s="2021"/>
      <c r="B20" s="763">
        <v>2010</v>
      </c>
      <c r="C20" s="34">
        <v>28.15329841308397</v>
      </c>
      <c r="D20" s="34">
        <v>18.17210991009815</v>
      </c>
      <c r="E20" s="34">
        <v>53.674591676816739</v>
      </c>
      <c r="F20" s="34">
        <v>47.211425193159748</v>
      </c>
      <c r="G20" s="34">
        <v>42.839894984397006</v>
      </c>
      <c r="H20" s="34">
        <v>2.8826071786128296</v>
      </c>
      <c r="I20" s="34">
        <v>7.0660726438296777</v>
      </c>
      <c r="J20" s="34">
        <v>27.450511771905635</v>
      </c>
      <c r="K20" s="34">
        <v>11.57313587358229</v>
      </c>
      <c r="L20" s="34">
        <v>60.976352354510475</v>
      </c>
      <c r="M20" s="34">
        <v>17.969476406080307</v>
      </c>
      <c r="N20" s="34">
        <v>82.030523593919867</v>
      </c>
    </row>
    <row r="21" spans="1:14" ht="14.25">
      <c r="A21" s="2021"/>
      <c r="B21" s="763">
        <v>2011</v>
      </c>
      <c r="C21" s="34">
        <v>28.360692604992689</v>
      </c>
      <c r="D21" s="34">
        <v>17.14390415236803</v>
      </c>
      <c r="E21" s="34">
        <v>54.495403242641252</v>
      </c>
      <c r="F21" s="34">
        <v>46.50219460445004</v>
      </c>
      <c r="G21" s="34">
        <v>42.73153642768775</v>
      </c>
      <c r="H21" s="34">
        <v>2.3413068385824296</v>
      </c>
      <c r="I21" s="34">
        <v>8.4249621292817469</v>
      </c>
      <c r="J21" s="34">
        <v>30.614509471081053</v>
      </c>
      <c r="K21" s="34">
        <v>12.460089617332438</v>
      </c>
      <c r="L21" s="34">
        <v>56.925400911587957</v>
      </c>
      <c r="M21" s="34">
        <v>18.271939364869382</v>
      </c>
      <c r="N21" s="34">
        <v>81.728060635130177</v>
      </c>
    </row>
    <row r="22" spans="1:14" ht="14.25">
      <c r="A22" s="2021"/>
      <c r="B22" s="763">
        <v>2012</v>
      </c>
      <c r="C22" s="34">
        <v>27.854195790808195</v>
      </c>
      <c r="D22" s="34">
        <v>17.380289896850453</v>
      </c>
      <c r="E22" s="34">
        <v>54.765514312342731</v>
      </c>
      <c r="F22" s="34">
        <v>48.6963681901615</v>
      </c>
      <c r="G22" s="34">
        <v>40.812208196014922</v>
      </c>
      <c r="H22" s="34">
        <v>2.4595025278169405</v>
      </c>
      <c r="I22" s="34">
        <v>8.0319210860073511</v>
      </c>
      <c r="J22" s="34">
        <v>33.10848966183552</v>
      </c>
      <c r="K22" s="34">
        <v>13.357405896842382</v>
      </c>
      <c r="L22" s="34">
        <v>53.534104441322825</v>
      </c>
      <c r="M22" s="34">
        <v>17.61518796355152</v>
      </c>
      <c r="N22" s="34">
        <v>82.384812036448665</v>
      </c>
    </row>
    <row r="23" spans="1:14" ht="14.25">
      <c r="A23" s="2021"/>
      <c r="B23" s="763">
        <v>2013</v>
      </c>
      <c r="C23" s="34">
        <v>25.516276267956052</v>
      </c>
      <c r="D23" s="34">
        <v>19.858125227061958</v>
      </c>
      <c r="E23" s="34">
        <v>54.62559850498279</v>
      </c>
      <c r="F23" s="34">
        <v>49.347162521206144</v>
      </c>
      <c r="G23" s="34">
        <v>40.055411488357933</v>
      </c>
      <c r="H23" s="34">
        <v>3.0955711998178721</v>
      </c>
      <c r="I23" s="34">
        <v>7.5018547906171396</v>
      </c>
      <c r="J23" s="34">
        <v>34.774104659656963</v>
      </c>
      <c r="K23" s="34">
        <v>10.196849420105959</v>
      </c>
      <c r="L23" s="34">
        <v>55.029045920236143</v>
      </c>
      <c r="M23" s="34">
        <v>17.27244243914037</v>
      </c>
      <c r="N23" s="34">
        <v>82.727557560860049</v>
      </c>
    </row>
    <row r="24" spans="1:14" ht="14.25">
      <c r="A24" s="2022"/>
      <c r="B24" s="763">
        <v>2014</v>
      </c>
      <c r="C24" s="34">
        <v>25.228759986954184</v>
      </c>
      <c r="D24" s="34">
        <v>19.795476048452471</v>
      </c>
      <c r="E24" s="34">
        <v>54.975763964592829</v>
      </c>
      <c r="F24" s="34">
        <v>50.892383675484396</v>
      </c>
      <c r="G24" s="34">
        <v>39.671951642842103</v>
      </c>
      <c r="H24" s="34">
        <v>3.2418132255197323</v>
      </c>
      <c r="I24" s="34">
        <v>6.1938514561528129</v>
      </c>
      <c r="J24" s="34">
        <v>35.495295750544962</v>
      </c>
      <c r="K24" s="34">
        <v>10.464486608207345</v>
      </c>
      <c r="L24" s="34">
        <v>54.04021764124731</v>
      </c>
      <c r="M24" s="34">
        <v>17.613267432306667</v>
      </c>
      <c r="N24" s="34">
        <v>82.386732567692533</v>
      </c>
    </row>
    <row r="25" spans="1:14" s="1323" customFormat="1" ht="11.25">
      <c r="A25" s="59" t="s">
        <v>132</v>
      </c>
      <c r="B25" s="1321"/>
      <c r="C25" s="1322"/>
      <c r="D25" s="1322"/>
      <c r="E25" s="1322"/>
      <c r="F25" s="1322"/>
      <c r="G25" s="1322"/>
      <c r="H25" s="1322"/>
      <c r="I25" s="1322"/>
      <c r="J25" s="1322"/>
      <c r="K25" s="1322"/>
      <c r="L25" s="1322"/>
      <c r="M25" s="1322"/>
      <c r="N25" s="1322"/>
    </row>
    <row r="26" spans="1:14" s="1323" customFormat="1" ht="11.25">
      <c r="A26" s="60" t="s">
        <v>1294</v>
      </c>
      <c r="B26" s="1321"/>
      <c r="C26" s="1322"/>
      <c r="D26" s="1322"/>
      <c r="E26" s="1322"/>
      <c r="F26" s="1322"/>
      <c r="G26" s="1322"/>
      <c r="H26" s="1322"/>
      <c r="I26" s="1322"/>
      <c r="J26" s="1322"/>
      <c r="K26" s="1322"/>
      <c r="L26" s="1322"/>
      <c r="M26" s="1322"/>
      <c r="N26" s="1322"/>
    </row>
    <row r="27" spans="1:14" s="1323" customFormat="1" ht="11.25">
      <c r="A27" s="61" t="s">
        <v>2235</v>
      </c>
      <c r="B27" s="1321"/>
      <c r="C27" s="1322"/>
      <c r="D27" s="1322"/>
      <c r="E27" s="1322"/>
      <c r="F27" s="1322"/>
      <c r="G27" s="1322"/>
      <c r="H27" s="1322"/>
      <c r="I27" s="1322"/>
      <c r="J27" s="1322"/>
      <c r="K27" s="1322"/>
      <c r="L27" s="1322"/>
      <c r="M27" s="1322"/>
      <c r="N27" s="1322"/>
    </row>
    <row r="28" spans="1:14" s="1323" customFormat="1" ht="11.25">
      <c r="A28" s="61" t="s">
        <v>2236</v>
      </c>
      <c r="B28" s="1321"/>
      <c r="C28" s="1322"/>
      <c r="D28" s="1322"/>
      <c r="E28" s="1322"/>
      <c r="F28" s="1322"/>
      <c r="G28" s="1322"/>
      <c r="H28" s="1322"/>
      <c r="I28" s="1322"/>
      <c r="J28" s="1322"/>
      <c r="K28" s="1322"/>
      <c r="L28" s="1322"/>
      <c r="M28" s="1322"/>
      <c r="N28" s="1322"/>
    </row>
    <row r="29" spans="1:14" s="1323" customFormat="1" ht="11.25">
      <c r="A29" s="61" t="s">
        <v>2237</v>
      </c>
      <c r="B29" s="1321"/>
      <c r="C29" s="1322"/>
      <c r="D29" s="1322"/>
      <c r="E29" s="1322"/>
      <c r="F29" s="1322"/>
      <c r="G29" s="1322"/>
      <c r="H29" s="1322"/>
      <c r="I29" s="1322"/>
      <c r="J29" s="1322"/>
      <c r="K29" s="1322"/>
      <c r="L29" s="1322"/>
      <c r="M29" s="1322"/>
      <c r="N29" s="1322"/>
    </row>
    <row r="30" spans="1:14" s="1323" customFormat="1" ht="11.25">
      <c r="A30" s="61" t="s">
        <v>2238</v>
      </c>
      <c r="B30" s="1324"/>
      <c r="C30" s="1322"/>
      <c r="D30" s="1322"/>
      <c r="E30" s="1322"/>
      <c r="F30" s="1322"/>
      <c r="G30" s="1322"/>
      <c r="H30" s="1322"/>
      <c r="I30" s="1322"/>
      <c r="J30" s="1322"/>
      <c r="K30" s="1322"/>
      <c r="L30" s="1322"/>
      <c r="M30" s="1322"/>
      <c r="N30" s="1322"/>
    </row>
    <row r="31" spans="1:14" s="1323" customFormat="1" ht="11.25">
      <c r="A31" s="61" t="s">
        <v>2239</v>
      </c>
      <c r="B31" s="1321"/>
      <c r="C31" s="1322"/>
      <c r="D31" s="1322"/>
      <c r="E31" s="1322"/>
      <c r="F31" s="1322"/>
      <c r="G31" s="1322"/>
      <c r="H31" s="1322"/>
      <c r="I31" s="1322"/>
      <c r="J31" s="1322"/>
      <c r="K31" s="1322"/>
      <c r="L31" s="1322"/>
      <c r="M31" s="1322"/>
      <c r="N31" s="1322"/>
    </row>
    <row r="32" spans="1:14" s="1323" customFormat="1" ht="11.25">
      <c r="A32" s="61" t="s">
        <v>2240</v>
      </c>
      <c r="B32" s="1321"/>
      <c r="C32" s="1322"/>
      <c r="D32" s="1322"/>
      <c r="E32" s="1322"/>
      <c r="F32" s="1322"/>
      <c r="G32" s="1322"/>
      <c r="H32" s="1322"/>
      <c r="I32" s="1322"/>
      <c r="J32" s="1322"/>
      <c r="K32" s="1322"/>
      <c r="L32" s="1322"/>
      <c r="M32" s="1322"/>
      <c r="N32" s="1322"/>
    </row>
    <row r="33" spans="1:14" s="1323" customFormat="1" ht="11.25">
      <c r="A33" s="61" t="s">
        <v>2494</v>
      </c>
      <c r="B33" s="1324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</row>
    <row r="34" spans="1:14" s="1323" customFormat="1" ht="11.25">
      <c r="A34" s="62" t="s">
        <v>2241</v>
      </c>
      <c r="B34" s="1321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</row>
    <row r="35" spans="1:14" s="1323" customFormat="1" ht="11.25">
      <c r="A35" s="62" t="s">
        <v>2242</v>
      </c>
      <c r="B35" s="1321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</row>
    <row r="36" spans="1:14" s="1323" customFormat="1" ht="11.25">
      <c r="A36" s="62" t="s">
        <v>2243</v>
      </c>
      <c r="B36" s="1321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</row>
    <row r="37" spans="1:14" s="1323" customFormat="1" ht="11.25">
      <c r="A37" s="62" t="s">
        <v>2244</v>
      </c>
      <c r="B37" s="1321"/>
      <c r="C37" s="1322"/>
      <c r="D37" s="1322"/>
      <c r="E37" s="1322"/>
      <c r="F37" s="1322"/>
      <c r="G37" s="1322"/>
      <c r="H37" s="1322"/>
      <c r="I37" s="1322"/>
      <c r="J37" s="1322"/>
      <c r="K37" s="1322"/>
      <c r="L37" s="1322"/>
      <c r="M37" s="1322"/>
      <c r="N37" s="1322"/>
    </row>
    <row r="38" spans="1:14" s="1323" customFormat="1" ht="11.25">
      <c r="A38" s="62" t="s">
        <v>2245</v>
      </c>
      <c r="B38" s="1321"/>
      <c r="C38" s="1322"/>
      <c r="D38" s="1322"/>
      <c r="E38" s="1322"/>
      <c r="F38" s="1322"/>
      <c r="G38" s="1322"/>
      <c r="H38" s="1322"/>
      <c r="I38" s="1322"/>
      <c r="J38" s="1322"/>
      <c r="K38" s="1322"/>
      <c r="L38" s="1322"/>
      <c r="M38" s="1322"/>
      <c r="N38" s="1322"/>
    </row>
    <row r="39" spans="1:14">
      <c r="B39" s="5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>
      <c r="A40" s="62"/>
      <c r="B40" s="5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>
      <c r="A41" s="62"/>
      <c r="B41" s="5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4" spans="1:14" ht="33.75" customHeight="1"/>
    <row r="45" spans="1:14" ht="41.25" customHeight="1"/>
  </sheetData>
  <mergeCells count="10">
    <mergeCell ref="A9:A16"/>
    <mergeCell ref="A17:A24"/>
    <mergeCell ref="A3:N3"/>
    <mergeCell ref="A4:N4"/>
    <mergeCell ref="A5:N5"/>
    <mergeCell ref="A7:B8"/>
    <mergeCell ref="C7:E7"/>
    <mergeCell ref="F7:I7"/>
    <mergeCell ref="J7:L7"/>
    <mergeCell ref="M7:N7"/>
  </mergeCells>
  <hyperlinks>
    <hyperlink ref="P7" location="ÍNDICE!A54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opLeftCell="D1" zoomScale="85" zoomScaleNormal="85" workbookViewId="0">
      <selection activeCell="P7" sqref="P7"/>
    </sheetView>
  </sheetViews>
  <sheetFormatPr baseColWidth="10" defaultRowHeight="12.75"/>
  <cols>
    <col min="1" max="1" width="15" style="56" customWidth="1"/>
    <col min="2" max="2" width="11.42578125" style="56"/>
    <col min="3" max="3" width="16.28515625" style="56" customWidth="1"/>
    <col min="4" max="4" width="19.28515625" style="56" customWidth="1"/>
    <col min="5" max="8" width="16.28515625" style="56" customWidth="1"/>
    <col min="9" max="9" width="20.140625" style="56" customWidth="1"/>
    <col min="10" max="10" width="18.28515625" style="56" customWidth="1"/>
    <col min="11" max="12" width="16.28515625" style="56" customWidth="1"/>
    <col min="13" max="14" width="17.5703125" style="56" customWidth="1"/>
    <col min="15" max="16384" width="11.42578125" style="56"/>
  </cols>
  <sheetData>
    <row r="1" spans="1:16" ht="6" customHeight="1">
      <c r="K1" s="1116"/>
    </row>
    <row r="2" spans="1:16" ht="14.25">
      <c r="A2" s="1312" t="s">
        <v>92</v>
      </c>
      <c r="B2" s="57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ht="15">
      <c r="A3" s="1994" t="s">
        <v>1500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</row>
    <row r="4" spans="1:16" ht="15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</row>
    <row r="5" spans="1:16">
      <c r="A5" s="2023" t="s">
        <v>459</v>
      </c>
      <c r="B5" s="2023"/>
      <c r="C5" s="2023"/>
      <c r="D5" s="2023"/>
      <c r="E5" s="2023"/>
      <c r="F5" s="2023"/>
      <c r="G5" s="2023"/>
      <c r="H5" s="2023"/>
      <c r="I5" s="2023"/>
      <c r="J5" s="2023"/>
      <c r="K5" s="2023"/>
      <c r="L5" s="2023"/>
      <c r="M5" s="2023"/>
      <c r="N5" s="2023"/>
    </row>
    <row r="6" spans="1:16" ht="14.25">
      <c r="A6" s="24"/>
    </row>
    <row r="7" spans="1:16" ht="35.25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1621</v>
      </c>
      <c r="N7" s="1998"/>
      <c r="P7" s="1113" t="s">
        <v>675</v>
      </c>
    </row>
    <row r="8" spans="1:16" ht="43.9" customHeight="1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1611</v>
      </c>
      <c r="G8" s="1799" t="s">
        <v>1612</v>
      </c>
      <c r="H8" s="1799" t="s">
        <v>1613</v>
      </c>
      <c r="I8" s="1799" t="s">
        <v>1614</v>
      </c>
      <c r="J8" s="1799" t="s">
        <v>490</v>
      </c>
      <c r="K8" s="1799" t="s">
        <v>491</v>
      </c>
      <c r="L8" s="1799" t="s">
        <v>492</v>
      </c>
      <c r="M8" s="1800" t="s">
        <v>99</v>
      </c>
      <c r="N8" s="1800" t="s">
        <v>494</v>
      </c>
    </row>
    <row r="9" spans="1:16" ht="16.5">
      <c r="A9" s="2000" t="s">
        <v>102</v>
      </c>
      <c r="B9" s="763" t="s">
        <v>104</v>
      </c>
      <c r="C9" s="64" t="s">
        <v>4</v>
      </c>
      <c r="D9" s="64" t="s">
        <v>4</v>
      </c>
      <c r="E9" s="64" t="s">
        <v>4</v>
      </c>
      <c r="F9" s="64" t="s">
        <v>4</v>
      </c>
      <c r="G9" s="64" t="s">
        <v>4</v>
      </c>
      <c r="H9" s="64" t="s">
        <v>4</v>
      </c>
      <c r="I9" s="64" t="s">
        <v>4</v>
      </c>
      <c r="J9" s="64" t="s">
        <v>4</v>
      </c>
      <c r="K9" s="64" t="s">
        <v>4</v>
      </c>
      <c r="L9" s="64" t="s">
        <v>4</v>
      </c>
      <c r="M9" s="64" t="s">
        <v>4</v>
      </c>
      <c r="N9" s="64" t="s">
        <v>4</v>
      </c>
    </row>
    <row r="10" spans="1:16" ht="14.25">
      <c r="A10" s="2001"/>
      <c r="B10" s="763">
        <v>2008</v>
      </c>
      <c r="C10" s="1815">
        <v>8.5196048133701225</v>
      </c>
      <c r="D10" s="1815">
        <v>20.186628383767303</v>
      </c>
      <c r="E10" s="1815">
        <v>71.293766802863075</v>
      </c>
      <c r="F10" s="1815">
        <v>54.417115501352953</v>
      </c>
      <c r="G10" s="1815">
        <v>36.586725886073509</v>
      </c>
      <c r="H10" s="1815">
        <v>3.8658621778115512</v>
      </c>
      <c r="I10" s="1815">
        <v>5.1302964347632445</v>
      </c>
      <c r="J10" s="1815">
        <v>26.174698561435701</v>
      </c>
      <c r="K10" s="1815">
        <v>7.4124463346367779</v>
      </c>
      <c r="L10" s="1815">
        <v>66.412855103928237</v>
      </c>
      <c r="M10" s="1815">
        <v>18.984000785521772</v>
      </c>
      <c r="N10" s="1815">
        <v>81.015999214479137</v>
      </c>
    </row>
    <row r="11" spans="1:16" ht="14.25">
      <c r="A11" s="2001"/>
      <c r="B11" s="763">
        <v>2009</v>
      </c>
      <c r="C11" s="1815">
        <v>8.4269339960518455</v>
      </c>
      <c r="D11" s="1815">
        <v>20.783421565331242</v>
      </c>
      <c r="E11" s="1815">
        <v>70.789644438616634</v>
      </c>
      <c r="F11" s="1815">
        <v>57.441182213133921</v>
      </c>
      <c r="G11" s="1815">
        <v>34.038971925942008</v>
      </c>
      <c r="H11" s="1815">
        <v>3.6805346151479226</v>
      </c>
      <c r="I11" s="1815">
        <v>4.8393112457759848</v>
      </c>
      <c r="J11" s="1815">
        <v>29.157470375555778</v>
      </c>
      <c r="K11" s="1815">
        <v>8.0172233704624993</v>
      </c>
      <c r="L11" s="1815">
        <v>62.82530625398163</v>
      </c>
      <c r="M11" s="1815">
        <v>19.8226712663317</v>
      </c>
      <c r="N11" s="1815">
        <v>80.177328733668588</v>
      </c>
    </row>
    <row r="12" spans="1:16" ht="14.25">
      <c r="A12" s="2001"/>
      <c r="B12" s="763">
        <v>2010</v>
      </c>
      <c r="C12" s="1815">
        <v>7.4449296279389525</v>
      </c>
      <c r="D12" s="1815">
        <v>21.906805234353566</v>
      </c>
      <c r="E12" s="1815">
        <v>70.64826513770744</v>
      </c>
      <c r="F12" s="1815">
        <v>57.52240283089882</v>
      </c>
      <c r="G12" s="1815">
        <v>33.049364040421416</v>
      </c>
      <c r="H12" s="1815">
        <v>4.0737657999012988</v>
      </c>
      <c r="I12" s="1815">
        <v>5.3544673287792781</v>
      </c>
      <c r="J12" s="1815">
        <v>32.0737680040383</v>
      </c>
      <c r="K12" s="1815">
        <v>8.2472929713349608</v>
      </c>
      <c r="L12" s="1815">
        <v>59.678939024627766</v>
      </c>
      <c r="M12" s="1815">
        <v>20.007822977387274</v>
      </c>
      <c r="N12" s="1815">
        <v>79.992177022613276</v>
      </c>
    </row>
    <row r="13" spans="1:16" ht="14.25">
      <c r="A13" s="2001"/>
      <c r="B13" s="763">
        <v>2011</v>
      </c>
      <c r="C13" s="1815">
        <v>7.1283258337183018</v>
      </c>
      <c r="D13" s="1815">
        <v>21.219629061132157</v>
      </c>
      <c r="E13" s="1815">
        <v>71.652045105149298</v>
      </c>
      <c r="F13" s="1815">
        <v>59.899599272903323</v>
      </c>
      <c r="G13" s="1815">
        <v>31.994239497546435</v>
      </c>
      <c r="H13" s="1815">
        <v>3.8662270291360996</v>
      </c>
      <c r="I13" s="1815">
        <v>4.2399342004136118</v>
      </c>
      <c r="J13" s="1815">
        <v>37.295951987837221</v>
      </c>
      <c r="K13" s="1815">
        <v>8.0506594360649633</v>
      </c>
      <c r="L13" s="1815">
        <v>54.653388576097292</v>
      </c>
      <c r="M13" s="1815">
        <v>21.490292268771167</v>
      </c>
      <c r="N13" s="1815">
        <v>78.509707731228673</v>
      </c>
    </row>
    <row r="14" spans="1:16" ht="14.25">
      <c r="A14" s="2001"/>
      <c r="B14" s="763">
        <v>2012</v>
      </c>
      <c r="C14" s="1815">
        <v>7.7864825025729321</v>
      </c>
      <c r="D14" s="1815">
        <v>20.585206009869868</v>
      </c>
      <c r="E14" s="1815">
        <v>71.628311487559543</v>
      </c>
      <c r="F14" s="1815">
        <v>63.120666292866886</v>
      </c>
      <c r="G14" s="1815">
        <v>31.434756655680189</v>
      </c>
      <c r="H14" s="1815">
        <v>2.937409932862479</v>
      </c>
      <c r="I14" s="1815">
        <v>2.5071671185927111</v>
      </c>
      <c r="J14" s="1815">
        <v>39.03169369355868</v>
      </c>
      <c r="K14" s="1815">
        <v>8.9023320180162937</v>
      </c>
      <c r="L14" s="1815">
        <v>52.065974288426162</v>
      </c>
      <c r="M14" s="1815">
        <v>19.152703146268799</v>
      </c>
      <c r="N14" s="1815">
        <v>80.847296853729944</v>
      </c>
    </row>
    <row r="15" spans="1:16" ht="14.25">
      <c r="A15" s="2001"/>
      <c r="B15" s="763">
        <v>2013</v>
      </c>
      <c r="C15" s="1815">
        <v>8.3513683671422694</v>
      </c>
      <c r="D15" s="1815">
        <v>21.828120748492097</v>
      </c>
      <c r="E15" s="1815">
        <v>69.820510884366186</v>
      </c>
      <c r="F15" s="1815">
        <v>61.193867022095326</v>
      </c>
      <c r="G15" s="1815">
        <v>32.115727313162118</v>
      </c>
      <c r="H15" s="1815">
        <v>2.5358377972562804</v>
      </c>
      <c r="I15" s="1815">
        <v>4.1545678674871684</v>
      </c>
      <c r="J15" s="1815">
        <v>41.780504041676288</v>
      </c>
      <c r="K15" s="1815">
        <v>10.474219602367757</v>
      </c>
      <c r="L15" s="1815">
        <v>47.745276355956527</v>
      </c>
      <c r="M15" s="1815">
        <v>18.944547996380599</v>
      </c>
      <c r="N15" s="1815">
        <v>81.055452003619195</v>
      </c>
    </row>
    <row r="16" spans="1:16" ht="14.25">
      <c r="A16" s="2002"/>
      <c r="B16" s="763">
        <v>2014</v>
      </c>
      <c r="C16" s="1815">
        <v>8.8778562036050275</v>
      </c>
      <c r="D16" s="1815">
        <v>21.716164152053725</v>
      </c>
      <c r="E16" s="1815">
        <v>69.405979644339922</v>
      </c>
      <c r="F16" s="1815">
        <v>61.013708418535792</v>
      </c>
      <c r="G16" s="1815">
        <v>31.269588396109889</v>
      </c>
      <c r="H16" s="1815">
        <v>3.4706615832346257</v>
      </c>
      <c r="I16" s="1815">
        <v>4.2460416021178293</v>
      </c>
      <c r="J16" s="1815">
        <v>43.408523449254652</v>
      </c>
      <c r="K16" s="1815">
        <v>6.0073973046489142</v>
      </c>
      <c r="L16" s="1815">
        <v>50.584079246093182</v>
      </c>
      <c r="M16" s="1815">
        <v>20.677403609319697</v>
      </c>
      <c r="N16" s="1815">
        <v>79.322596390678285</v>
      </c>
    </row>
    <row r="17" spans="1:14" ht="14.25">
      <c r="A17" s="2020" t="s">
        <v>100</v>
      </c>
      <c r="B17" s="763">
        <v>2007</v>
      </c>
      <c r="C17" s="1815">
        <v>8.1250602891067771</v>
      </c>
      <c r="D17" s="1815">
        <v>19.877679501710688</v>
      </c>
      <c r="E17" s="1815">
        <v>71.997260209183395</v>
      </c>
      <c r="F17" s="1815">
        <v>54.733840716026648</v>
      </c>
      <c r="G17" s="1815">
        <v>36.940811707840652</v>
      </c>
      <c r="H17" s="1815">
        <v>3.9647245959309823</v>
      </c>
      <c r="I17" s="1815">
        <v>4.3606229802033782</v>
      </c>
      <c r="J17" s="1815">
        <v>25.992565342303166</v>
      </c>
      <c r="K17" s="1815">
        <v>7.1141273000017842</v>
      </c>
      <c r="L17" s="1815">
        <v>66.893307357696472</v>
      </c>
      <c r="M17" s="1815">
        <v>18.835184637760904</v>
      </c>
      <c r="N17" s="1815">
        <v>81.164815362238357</v>
      </c>
    </row>
    <row r="18" spans="1:14" ht="14.25">
      <c r="A18" s="2021"/>
      <c r="B18" s="763">
        <v>2008</v>
      </c>
      <c r="C18" s="1815">
        <v>8.1881202913398514</v>
      </c>
      <c r="D18" s="1815">
        <v>21.195028069994212</v>
      </c>
      <c r="E18" s="1815">
        <v>70.616851638665366</v>
      </c>
      <c r="F18" s="1815">
        <v>55.807591031738248</v>
      </c>
      <c r="G18" s="1815">
        <v>33.968350546844121</v>
      </c>
      <c r="H18" s="1815">
        <v>4.0444381743612992</v>
      </c>
      <c r="I18" s="1815">
        <v>6.1796202470564081</v>
      </c>
      <c r="J18" s="1815">
        <v>27.622026247436139</v>
      </c>
      <c r="K18" s="1815">
        <v>8.1778496780013921</v>
      </c>
      <c r="L18" s="1815">
        <v>64.200124074561415</v>
      </c>
      <c r="M18" s="1815">
        <v>19.631579589913112</v>
      </c>
      <c r="N18" s="1815">
        <v>80.36842041008633</v>
      </c>
    </row>
    <row r="19" spans="1:14" ht="14.25">
      <c r="A19" s="2021"/>
      <c r="B19" s="763">
        <v>2009</v>
      </c>
      <c r="C19" s="1815">
        <v>7.9162679230675135</v>
      </c>
      <c r="D19" s="1815">
        <v>21.238240708245211</v>
      </c>
      <c r="E19" s="1815">
        <v>70.845491368687178</v>
      </c>
      <c r="F19" s="1815">
        <v>57.702460841243173</v>
      </c>
      <c r="G19" s="1815">
        <v>32.771474644523202</v>
      </c>
      <c r="H19" s="1815">
        <v>3.9811299300105101</v>
      </c>
      <c r="I19" s="1815">
        <v>5.5449345842225206</v>
      </c>
      <c r="J19" s="1815">
        <v>30.407491971674599</v>
      </c>
      <c r="K19" s="1815">
        <v>7.3878109167718478</v>
      </c>
      <c r="L19" s="1815">
        <v>62.204697111553244</v>
      </c>
      <c r="M19" s="1815">
        <v>20.052884146030198</v>
      </c>
      <c r="N19" s="1815">
        <v>79.947115853971752</v>
      </c>
    </row>
    <row r="20" spans="1:14" ht="14.25">
      <c r="A20" s="2021"/>
      <c r="B20" s="763">
        <v>2010</v>
      </c>
      <c r="C20" s="1815">
        <v>7.1479037409160675</v>
      </c>
      <c r="D20" s="1815">
        <v>21.526841546106464</v>
      </c>
      <c r="E20" s="1815">
        <v>71.3252547129768</v>
      </c>
      <c r="F20" s="1815">
        <v>58.61881188774796</v>
      </c>
      <c r="G20" s="1815">
        <v>30.934497128764331</v>
      </c>
      <c r="H20" s="1815">
        <v>4.2048660427991731</v>
      </c>
      <c r="I20" s="1815">
        <v>6.2418249406869535</v>
      </c>
      <c r="J20" s="1815">
        <v>34.486652514660136</v>
      </c>
      <c r="K20" s="1815">
        <v>6.4792985184602543</v>
      </c>
      <c r="L20" s="1815">
        <v>59.034048966878402</v>
      </c>
      <c r="M20" s="1815">
        <v>21.797129447603336</v>
      </c>
      <c r="N20" s="1815">
        <v>78.202870552395979</v>
      </c>
    </row>
    <row r="21" spans="1:14" ht="14.25">
      <c r="A21" s="2021"/>
      <c r="B21" s="763">
        <v>2011</v>
      </c>
      <c r="C21" s="1815">
        <v>7.213540731173353</v>
      </c>
      <c r="D21" s="1815">
        <v>21.11728423497312</v>
      </c>
      <c r="E21" s="1815">
        <v>71.669175033854046</v>
      </c>
      <c r="F21" s="1815">
        <v>60.496627587952645</v>
      </c>
      <c r="G21" s="1815">
        <v>30.744601043379681</v>
      </c>
      <c r="H21" s="1815">
        <v>3.7709000520463833</v>
      </c>
      <c r="I21" s="1815">
        <v>4.987871316620442</v>
      </c>
      <c r="J21" s="1815">
        <v>38.599730636847049</v>
      </c>
      <c r="K21" s="1815">
        <v>8.0602695955579708</v>
      </c>
      <c r="L21" s="1815">
        <v>53.339999767594435</v>
      </c>
      <c r="M21" s="1815">
        <v>22.464153552873341</v>
      </c>
      <c r="N21" s="1815">
        <v>77.535846447126772</v>
      </c>
    </row>
    <row r="22" spans="1:14" ht="14.25">
      <c r="A22" s="2021"/>
      <c r="B22" s="763">
        <v>2012</v>
      </c>
      <c r="C22" s="1815">
        <v>8.1599328502079143</v>
      </c>
      <c r="D22" s="1815">
        <v>19.189060478587479</v>
      </c>
      <c r="E22" s="1815">
        <v>72.651006671204172</v>
      </c>
      <c r="F22" s="1815">
        <v>61.577934461149944</v>
      </c>
      <c r="G22" s="1815">
        <v>29.208969694540066</v>
      </c>
      <c r="H22" s="1815">
        <v>3.3245414631597572</v>
      </c>
      <c r="I22" s="1815">
        <v>5.8885543811507199</v>
      </c>
      <c r="J22" s="1815">
        <v>40.841015831204814</v>
      </c>
      <c r="K22" s="1815">
        <v>8.6299093043651425</v>
      </c>
      <c r="L22" s="1815">
        <v>50.529074864430953</v>
      </c>
      <c r="M22" s="1815">
        <v>19.658159414804842</v>
      </c>
      <c r="N22" s="1815">
        <v>80.341840585193026</v>
      </c>
    </row>
    <row r="23" spans="1:14" ht="14.25">
      <c r="A23" s="2021"/>
      <c r="B23" s="763">
        <v>2013</v>
      </c>
      <c r="C23" s="1815">
        <v>8.2022250027439032</v>
      </c>
      <c r="D23" s="1815">
        <v>20.014445280961663</v>
      </c>
      <c r="E23" s="1815">
        <v>71.783329716296151</v>
      </c>
      <c r="F23" s="1815">
        <v>61.900376184553295</v>
      </c>
      <c r="G23" s="1815">
        <v>30.821373238071864</v>
      </c>
      <c r="H23" s="1815">
        <v>3.0858962175387532</v>
      </c>
      <c r="I23" s="1815">
        <v>4.1923543598384629</v>
      </c>
      <c r="J23" s="1815">
        <v>43.644840265604934</v>
      </c>
      <c r="K23" s="1815">
        <v>9.4120900283749691</v>
      </c>
      <c r="L23" s="1815">
        <v>46.943069706023188</v>
      </c>
      <c r="M23" s="1815">
        <v>21.03467241503699</v>
      </c>
      <c r="N23" s="1815">
        <v>78.965327584962679</v>
      </c>
    </row>
    <row r="24" spans="1:14" ht="14.25">
      <c r="A24" s="2022"/>
      <c r="B24" s="763">
        <v>2014</v>
      </c>
      <c r="C24" s="1815">
        <v>8.3169332958556375</v>
      </c>
      <c r="D24" s="1815">
        <v>21.336308529884512</v>
      </c>
      <c r="E24" s="1815">
        <v>70.346758174261609</v>
      </c>
      <c r="F24" s="1815">
        <v>62.967026886671498</v>
      </c>
      <c r="G24" s="1815">
        <v>29.512080885906141</v>
      </c>
      <c r="H24" s="1815">
        <v>3.1340483419490353</v>
      </c>
      <c r="I24" s="1815">
        <v>4.3868438854757352</v>
      </c>
      <c r="J24" s="1815">
        <v>45.675106851377826</v>
      </c>
      <c r="K24" s="1815">
        <v>6.0720099132079586</v>
      </c>
      <c r="L24" s="1815">
        <v>48.252883235416213</v>
      </c>
      <c r="M24" s="1815">
        <v>19.681652634766692</v>
      </c>
      <c r="N24" s="1815">
        <v>80.318347365232995</v>
      </c>
    </row>
    <row r="25" spans="1:14" ht="14.25" customHeight="1">
      <c r="A25" s="2000" t="s">
        <v>103</v>
      </c>
      <c r="B25" s="763">
        <v>2007</v>
      </c>
      <c r="C25" s="1815">
        <v>8.0345301290834783</v>
      </c>
      <c r="D25" s="1815">
        <v>20.858952258119391</v>
      </c>
      <c r="E25" s="1815">
        <v>71.106517612797347</v>
      </c>
      <c r="F25" s="1815">
        <v>55.712653367081941</v>
      </c>
      <c r="G25" s="1815">
        <v>36.07622693050466</v>
      </c>
      <c r="H25" s="1815">
        <v>4.093989305459397</v>
      </c>
      <c r="I25" s="1815">
        <v>4.1171303969539021</v>
      </c>
      <c r="J25" s="1815">
        <v>25.846760848603033</v>
      </c>
      <c r="K25" s="1815">
        <v>7.122799352815008</v>
      </c>
      <c r="L25" s="1815">
        <v>67.030439798582051</v>
      </c>
      <c r="M25" s="1815">
        <v>19.34659002087832</v>
      </c>
      <c r="N25" s="1815">
        <v>80.653409979120738</v>
      </c>
    </row>
    <row r="26" spans="1:14" ht="14.25">
      <c r="A26" s="2001"/>
      <c r="B26" s="763">
        <v>2008</v>
      </c>
      <c r="C26" s="1815">
        <v>7.4618133748736399</v>
      </c>
      <c r="D26" s="1815">
        <v>21.288626388147662</v>
      </c>
      <c r="E26" s="1815">
        <v>71.249560236977345</v>
      </c>
      <c r="F26" s="1815">
        <v>55.990029900917889</v>
      </c>
      <c r="G26" s="1815">
        <v>35.001490208029793</v>
      </c>
      <c r="H26" s="1815">
        <v>3.9135832015102552</v>
      </c>
      <c r="I26" s="1815">
        <v>5.0948966895402172</v>
      </c>
      <c r="J26" s="1815">
        <v>27.32486828135416</v>
      </c>
      <c r="K26" s="1815">
        <v>7.0905808975218978</v>
      </c>
      <c r="L26" s="1815">
        <v>65.584550821122619</v>
      </c>
      <c r="M26" s="1815">
        <v>19.397810111117519</v>
      </c>
      <c r="N26" s="1815">
        <v>80.602189888881767</v>
      </c>
    </row>
    <row r="27" spans="1:14" ht="14.25">
      <c r="A27" s="2001"/>
      <c r="B27" s="763">
        <v>2009</v>
      </c>
      <c r="C27" s="1815">
        <v>8.1468476167318364</v>
      </c>
      <c r="D27" s="1815">
        <v>21.807466955806685</v>
      </c>
      <c r="E27" s="1815">
        <v>70.04568542746226</v>
      </c>
      <c r="F27" s="1815">
        <v>59.446370319971379</v>
      </c>
      <c r="G27" s="1815">
        <v>31.582131984589061</v>
      </c>
      <c r="H27" s="1815">
        <v>3.8471172147926072</v>
      </c>
      <c r="I27" s="1815">
        <v>5.124380480647277</v>
      </c>
      <c r="J27" s="1815">
        <v>33.530133729819596</v>
      </c>
      <c r="K27" s="1815">
        <v>6.8129443183436704</v>
      </c>
      <c r="L27" s="1815">
        <v>59.656921951836885</v>
      </c>
      <c r="M27" s="1815">
        <v>21.505470775146431</v>
      </c>
      <c r="N27" s="1815">
        <v>78.494529224852627</v>
      </c>
    </row>
    <row r="28" spans="1:14" ht="14.25">
      <c r="A28" s="2001"/>
      <c r="B28" s="763">
        <v>2010</v>
      </c>
      <c r="C28" s="1815">
        <v>7.398432691681041</v>
      </c>
      <c r="D28" s="1815">
        <v>21.951256698072047</v>
      </c>
      <c r="E28" s="1815">
        <v>70.65031061024699</v>
      </c>
      <c r="F28" s="1815">
        <v>59.413650310309094</v>
      </c>
      <c r="G28" s="1815">
        <v>33.043123582485734</v>
      </c>
      <c r="H28" s="1815">
        <v>3.4544598699588249</v>
      </c>
      <c r="I28" s="1815">
        <v>4.0887662372458786</v>
      </c>
      <c r="J28" s="1815">
        <v>35.318456294486516</v>
      </c>
      <c r="K28" s="1815">
        <v>8.6026752069115489</v>
      </c>
      <c r="L28" s="1815">
        <v>56.078868498601864</v>
      </c>
      <c r="M28" s="1815">
        <v>20.85892512869199</v>
      </c>
      <c r="N28" s="1815">
        <v>79.141074871307865</v>
      </c>
    </row>
    <row r="29" spans="1:14" ht="14.25">
      <c r="A29" s="2001"/>
      <c r="B29" s="763">
        <v>2011</v>
      </c>
      <c r="C29" s="1815">
        <v>7.2633609221313868</v>
      </c>
      <c r="D29" s="1815">
        <v>20.932297765424643</v>
      </c>
      <c r="E29" s="1815">
        <v>71.80434131244472</v>
      </c>
      <c r="F29" s="1815">
        <v>61.031560464886503</v>
      </c>
      <c r="G29" s="1815">
        <v>31.330761980631845</v>
      </c>
      <c r="H29" s="1815">
        <v>3.5801121046818021</v>
      </c>
      <c r="I29" s="1815">
        <v>4.0575654498008147</v>
      </c>
      <c r="J29" s="1815">
        <v>38.989659952893092</v>
      </c>
      <c r="K29" s="1815">
        <v>8.0837609137354498</v>
      </c>
      <c r="L29" s="1815">
        <v>52.926579133372528</v>
      </c>
      <c r="M29" s="1815">
        <v>21.485545617495301</v>
      </c>
      <c r="N29" s="1815">
        <v>78.514454382505178</v>
      </c>
    </row>
    <row r="30" spans="1:14" ht="14.25">
      <c r="A30" s="2001"/>
      <c r="B30" s="763">
        <v>2012</v>
      </c>
      <c r="C30" s="1815">
        <v>8.8253933098109343</v>
      </c>
      <c r="D30" s="1815">
        <v>19.888662126674905</v>
      </c>
      <c r="E30" s="1815">
        <v>71.285944563515358</v>
      </c>
      <c r="F30" s="1815">
        <v>61.617872495298528</v>
      </c>
      <c r="G30" s="1815">
        <v>30.649945375040943</v>
      </c>
      <c r="H30" s="1815">
        <v>3.1442417182097948</v>
      </c>
      <c r="I30" s="1815">
        <v>4.5879404114515028</v>
      </c>
      <c r="J30" s="1815">
        <v>41.27157036572693</v>
      </c>
      <c r="K30" s="1815">
        <v>8.99675190672688</v>
      </c>
      <c r="L30" s="1815">
        <v>49.731677727547094</v>
      </c>
      <c r="M30" s="1815">
        <v>21.387925472447158</v>
      </c>
      <c r="N30" s="1815">
        <v>78.612074527551968</v>
      </c>
    </row>
    <row r="31" spans="1:14" ht="14.25">
      <c r="A31" s="2001"/>
      <c r="B31" s="763">
        <v>2013</v>
      </c>
      <c r="C31" s="1815">
        <v>7.6080713101904216</v>
      </c>
      <c r="D31" s="1815">
        <v>20.719944989241533</v>
      </c>
      <c r="E31" s="1815">
        <v>71.671983700567438</v>
      </c>
      <c r="F31" s="1815">
        <v>61.980228446325661</v>
      </c>
      <c r="G31" s="1815">
        <v>31.460675107608534</v>
      </c>
      <c r="H31" s="1815">
        <v>3.2070118133605678</v>
      </c>
      <c r="I31" s="1815">
        <v>3.3520846327039973</v>
      </c>
      <c r="J31" s="1815">
        <v>43.340818422759028</v>
      </c>
      <c r="K31" s="1815">
        <v>5.461393896342404</v>
      </c>
      <c r="L31" s="1815">
        <v>51.197787680897541</v>
      </c>
      <c r="M31" s="1815">
        <v>20.21008860001481</v>
      </c>
      <c r="N31" s="1815">
        <v>79.789911399984831</v>
      </c>
    </row>
    <row r="32" spans="1:14" ht="14.25">
      <c r="A32" s="2002"/>
      <c r="B32" s="763">
        <v>2014</v>
      </c>
      <c r="C32" s="64">
        <v>8.4185369285539569</v>
      </c>
      <c r="D32" s="64">
        <v>21.072575899281663</v>
      </c>
      <c r="E32" s="64">
        <v>70.50888717216678</v>
      </c>
      <c r="F32" s="1815">
        <v>63.626766746473585</v>
      </c>
      <c r="G32" s="1815">
        <v>29.802185617043399</v>
      </c>
      <c r="H32" s="1815">
        <v>3.0880014374697171</v>
      </c>
      <c r="I32" s="1815">
        <v>3.4830461990157944</v>
      </c>
      <c r="J32" s="1815">
        <v>43.26593676206074</v>
      </c>
      <c r="K32" s="1815">
        <v>6.9720046989378437</v>
      </c>
      <c r="L32" s="1815">
        <v>49.762058539004073</v>
      </c>
      <c r="M32" s="1815">
        <v>20.731015703868259</v>
      </c>
      <c r="N32" s="1815">
        <v>79.268984296132118</v>
      </c>
    </row>
    <row r="33" spans="1:14" ht="14.25">
      <c r="A33" s="2020" t="s">
        <v>101</v>
      </c>
      <c r="B33" s="763">
        <v>2007</v>
      </c>
      <c r="C33" s="1815">
        <v>7.8762617954630159</v>
      </c>
      <c r="D33" s="1815">
        <v>21.2201500009051</v>
      </c>
      <c r="E33" s="1815">
        <v>70.903588203630491</v>
      </c>
      <c r="F33" s="1815">
        <v>54.075409669965694</v>
      </c>
      <c r="G33" s="1815">
        <v>34.0162825184414</v>
      </c>
      <c r="H33" s="1815">
        <v>4.2553153909007095</v>
      </c>
      <c r="I33" s="1815">
        <v>7.6529924206905537</v>
      </c>
      <c r="J33" s="1815">
        <v>26.447752023962774</v>
      </c>
      <c r="K33" s="1815">
        <v>7.4040588345952703</v>
      </c>
      <c r="L33" s="1815">
        <v>66.148189141441009</v>
      </c>
      <c r="M33" s="1815">
        <v>18.378667859389502</v>
      </c>
      <c r="N33" s="1815">
        <v>81.621332140610576</v>
      </c>
    </row>
    <row r="34" spans="1:14" ht="14.25">
      <c r="A34" s="2021"/>
      <c r="B34" s="763">
        <v>2008</v>
      </c>
      <c r="C34" s="1815">
        <v>8.218678543607707</v>
      </c>
      <c r="D34" s="1815">
        <v>21.497809059893644</v>
      </c>
      <c r="E34" s="1815">
        <v>70.283512396494856</v>
      </c>
      <c r="F34" s="1815">
        <v>56.248695742972501</v>
      </c>
      <c r="G34" s="1815">
        <v>33.187075121020186</v>
      </c>
      <c r="H34" s="1815">
        <v>4.2104670938245956</v>
      </c>
      <c r="I34" s="1815">
        <v>6.3537620421788299</v>
      </c>
      <c r="J34" s="1815">
        <v>28.107239419044216</v>
      </c>
      <c r="K34" s="1815">
        <v>7.9139839920854342</v>
      </c>
      <c r="L34" s="1815">
        <v>63.978776588866602</v>
      </c>
      <c r="M34" s="1815">
        <v>19.137108237644874</v>
      </c>
      <c r="N34" s="1815">
        <v>80.862891762355702</v>
      </c>
    </row>
    <row r="35" spans="1:14" ht="14.25">
      <c r="A35" s="2021"/>
      <c r="B35" s="763">
        <v>2009</v>
      </c>
      <c r="C35" s="1815">
        <v>8.1633952457350318</v>
      </c>
      <c r="D35" s="1815">
        <v>21.747413482862736</v>
      </c>
      <c r="E35" s="1815">
        <v>70.089191271402157</v>
      </c>
      <c r="F35" s="1815">
        <v>57.283553464251554</v>
      </c>
      <c r="G35" s="1815">
        <v>32.6336728732743</v>
      </c>
      <c r="H35" s="1815">
        <v>4.1197542721181373</v>
      </c>
      <c r="I35" s="1815">
        <v>5.9630193903553161</v>
      </c>
      <c r="J35" s="1815">
        <v>32.071230645205553</v>
      </c>
      <c r="K35" s="1815">
        <v>6.3337055092023062</v>
      </c>
      <c r="L35" s="1815">
        <v>61.595063845592421</v>
      </c>
      <c r="M35" s="1815">
        <v>18.94400681981357</v>
      </c>
      <c r="N35" s="1815">
        <v>81.055993180185226</v>
      </c>
    </row>
    <row r="36" spans="1:14" ht="14.25">
      <c r="A36" s="2021"/>
      <c r="B36" s="763">
        <v>2010</v>
      </c>
      <c r="C36" s="1815">
        <v>7.5511515081528886</v>
      </c>
      <c r="D36" s="1815">
        <v>21.495629744835561</v>
      </c>
      <c r="E36" s="1815">
        <v>70.95321874701267</v>
      </c>
      <c r="F36" s="1815">
        <v>60.765823032454591</v>
      </c>
      <c r="G36" s="1815">
        <v>31.208178889531602</v>
      </c>
      <c r="H36" s="1815">
        <v>3.4304425042451689</v>
      </c>
      <c r="I36" s="1815">
        <v>4.5955555737699596</v>
      </c>
      <c r="J36" s="1815">
        <v>36.608149848692236</v>
      </c>
      <c r="K36" s="1815">
        <v>7.8749679625064557</v>
      </c>
      <c r="L36" s="1815">
        <v>55.516882188802406</v>
      </c>
      <c r="M36" s="1815">
        <v>21.022566291519208</v>
      </c>
      <c r="N36" s="1815">
        <v>78.977433708480874</v>
      </c>
    </row>
    <row r="37" spans="1:14" ht="14.25">
      <c r="A37" s="2021"/>
      <c r="B37" s="763">
        <v>2011</v>
      </c>
      <c r="C37" s="1815">
        <v>8.09377120572967</v>
      </c>
      <c r="D37" s="1815">
        <v>20.409658441768791</v>
      </c>
      <c r="E37" s="1815">
        <v>71.496570352503994</v>
      </c>
      <c r="F37" s="1815">
        <v>59.887675722130183</v>
      </c>
      <c r="G37" s="1815">
        <v>32.538982850190131</v>
      </c>
      <c r="H37" s="1815">
        <v>2.7322404844774106</v>
      </c>
      <c r="I37" s="1815">
        <v>4.8411009432038501</v>
      </c>
      <c r="J37" s="1815">
        <v>39.286098519207549</v>
      </c>
      <c r="K37" s="1815">
        <v>8.0725903080463581</v>
      </c>
      <c r="L37" s="1815">
        <v>52.641311172748182</v>
      </c>
      <c r="M37" s="1815">
        <v>21.103157969872449</v>
      </c>
      <c r="N37" s="1815">
        <v>78.896842030128425</v>
      </c>
    </row>
    <row r="38" spans="1:14" ht="14.25">
      <c r="A38" s="2021"/>
      <c r="B38" s="763">
        <v>2012</v>
      </c>
      <c r="C38" s="1815">
        <v>7.5952086174301661</v>
      </c>
      <c r="D38" s="1815">
        <v>20.225192796637128</v>
      </c>
      <c r="E38" s="1815">
        <v>72.179598585932752</v>
      </c>
      <c r="F38" s="1815">
        <v>62.470088417870514</v>
      </c>
      <c r="G38" s="1815">
        <v>29.787562695415804</v>
      </c>
      <c r="H38" s="1815">
        <v>2.8530553216812047</v>
      </c>
      <c r="I38" s="1815">
        <v>4.8892935650327907</v>
      </c>
      <c r="J38" s="1815">
        <v>42.739215682863197</v>
      </c>
      <c r="K38" s="1815">
        <v>8.2417189968473163</v>
      </c>
      <c r="L38" s="1815">
        <v>49.019065320289521</v>
      </c>
      <c r="M38" s="1815">
        <v>20.450817453816409</v>
      </c>
      <c r="N38" s="1815">
        <v>79.549182546183673</v>
      </c>
    </row>
    <row r="39" spans="1:14" ht="14.25">
      <c r="A39" s="2021"/>
      <c r="B39" s="763">
        <v>2013</v>
      </c>
      <c r="C39" s="1815">
        <v>7.750347670474909</v>
      </c>
      <c r="D39" s="1815">
        <v>22.441591761250773</v>
      </c>
      <c r="E39" s="1815">
        <v>69.808060568271202</v>
      </c>
      <c r="F39" s="1815">
        <v>61.913929809871746</v>
      </c>
      <c r="G39" s="1815">
        <v>29.789170422638335</v>
      </c>
      <c r="H39" s="1815">
        <v>3.5904349849239443</v>
      </c>
      <c r="I39" s="1815">
        <v>4.7064647825630352</v>
      </c>
      <c r="J39" s="1815">
        <v>43.541580495814763</v>
      </c>
      <c r="K39" s="1815">
        <v>5.594192638558618</v>
      </c>
      <c r="L39" s="1815">
        <v>50.864226865622918</v>
      </c>
      <c r="M39" s="1815">
        <v>19.872342873041173</v>
      </c>
      <c r="N39" s="1815">
        <v>80.127657126959605</v>
      </c>
    </row>
    <row r="40" spans="1:14" ht="14.25">
      <c r="A40" s="2022"/>
      <c r="B40" s="763">
        <v>2014</v>
      </c>
      <c r="C40" s="1815">
        <v>8.9601195629710446</v>
      </c>
      <c r="D40" s="1815">
        <v>21.455335158000473</v>
      </c>
      <c r="E40" s="1815">
        <v>69.584545279028717</v>
      </c>
      <c r="F40" s="1815">
        <v>60.629370710733014</v>
      </c>
      <c r="G40" s="1815">
        <v>30.900479213753922</v>
      </c>
      <c r="H40" s="1815">
        <v>3.7757040330994545</v>
      </c>
      <c r="I40" s="1815">
        <v>4.6944460424138965</v>
      </c>
      <c r="J40" s="1815">
        <v>42.102094061347415</v>
      </c>
      <c r="K40" s="1815">
        <v>6.4788117589446417</v>
      </c>
      <c r="L40" s="1815">
        <v>51.419094179707358</v>
      </c>
      <c r="M40" s="1815">
        <v>20.270988256397892</v>
      </c>
      <c r="N40" s="1815">
        <v>79.729011743602101</v>
      </c>
    </row>
    <row r="41" spans="1:14" s="1323" customFormat="1" ht="11.25">
      <c r="A41" s="59" t="s">
        <v>132</v>
      </c>
    </row>
    <row r="42" spans="1:14" s="1323" customFormat="1" ht="11.25">
      <c r="A42" s="60" t="s">
        <v>2201</v>
      </c>
    </row>
    <row r="43" spans="1:14" s="1323" customFormat="1" ht="11.25">
      <c r="A43" s="61" t="s">
        <v>2246</v>
      </c>
    </row>
    <row r="44" spans="1:14" s="1323" customFormat="1" ht="11.25">
      <c r="A44" s="61" t="s">
        <v>2247</v>
      </c>
    </row>
    <row r="45" spans="1:14" s="1323" customFormat="1" ht="11.25">
      <c r="A45" s="61" t="s">
        <v>2248</v>
      </c>
    </row>
    <row r="46" spans="1:14" s="1323" customFormat="1" ht="11.25">
      <c r="A46" s="61" t="s">
        <v>2249</v>
      </c>
    </row>
    <row r="47" spans="1:14" s="1323" customFormat="1" ht="11.25">
      <c r="A47" s="61" t="s">
        <v>2250</v>
      </c>
    </row>
    <row r="48" spans="1:14" s="1323" customFormat="1" ht="11.25">
      <c r="A48" s="61" t="s">
        <v>2251</v>
      </c>
    </row>
    <row r="49" spans="1:14" s="1323" customFormat="1" ht="11.25">
      <c r="A49" s="61" t="s">
        <v>2495</v>
      </c>
    </row>
    <row r="50" spans="1:14" s="1323" customFormat="1" ht="11.25">
      <c r="A50" s="62" t="s">
        <v>2252</v>
      </c>
    </row>
    <row r="51" spans="1:14" s="1323" customFormat="1" ht="11.25">
      <c r="A51" s="62" t="s">
        <v>2253</v>
      </c>
    </row>
    <row r="52" spans="1:14" s="1323" customFormat="1" ht="11.25">
      <c r="A52" s="62" t="s">
        <v>2254</v>
      </c>
    </row>
    <row r="53" spans="1:14" s="1323" customFormat="1" ht="11.25">
      <c r="A53" s="62" t="s">
        <v>2255</v>
      </c>
    </row>
    <row r="54" spans="1:14" s="1323" customFormat="1" ht="11.25">
      <c r="A54" s="62" t="s">
        <v>2256</v>
      </c>
    </row>
    <row r="55" spans="1:14">
      <c r="A55" s="62"/>
    </row>
    <row r="56" spans="1:14">
      <c r="A56" s="55"/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>
      <c r="A57" s="55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>
      <c r="A58" s="55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61" spans="1:14" ht="33.75" customHeight="1"/>
    <row r="62" spans="1:14" ht="41.25" customHeight="1"/>
  </sheetData>
  <mergeCells count="12">
    <mergeCell ref="A9:A16"/>
    <mergeCell ref="A17:A24"/>
    <mergeCell ref="A25:A32"/>
    <mergeCell ref="A33:A40"/>
    <mergeCell ref="A3:N3"/>
    <mergeCell ref="A4:N4"/>
    <mergeCell ref="A5:N5"/>
    <mergeCell ref="A7:B8"/>
    <mergeCell ref="C7:E7"/>
    <mergeCell ref="F7:I7"/>
    <mergeCell ref="J7:L7"/>
    <mergeCell ref="M7:N7"/>
  </mergeCells>
  <hyperlinks>
    <hyperlink ref="P7" location="ÍNDICE!A55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opLeftCell="D1" zoomScale="85" zoomScaleNormal="85" workbookViewId="0">
      <selection activeCell="P7" sqref="P7"/>
    </sheetView>
  </sheetViews>
  <sheetFormatPr baseColWidth="10" defaultRowHeight="12.75"/>
  <cols>
    <col min="1" max="1" width="15" style="56" customWidth="1"/>
    <col min="2" max="2" width="11.42578125" style="56"/>
    <col min="3" max="3" width="16.28515625" style="56" customWidth="1"/>
    <col min="4" max="4" width="19.28515625" style="56" customWidth="1"/>
    <col min="5" max="8" width="16.28515625" style="56" customWidth="1"/>
    <col min="9" max="9" width="20.140625" style="56" customWidth="1"/>
    <col min="10" max="10" width="18.28515625" style="56" customWidth="1"/>
    <col min="11" max="12" width="16.28515625" style="56" customWidth="1"/>
    <col min="13" max="14" width="17.5703125" style="56" customWidth="1"/>
    <col min="15" max="16384" width="11.42578125" style="56"/>
  </cols>
  <sheetData>
    <row r="1" spans="1:16" ht="6" customHeight="1">
      <c r="K1" s="1116"/>
    </row>
    <row r="2" spans="1:16" ht="14.25">
      <c r="A2" s="1312" t="s">
        <v>93</v>
      </c>
    </row>
    <row r="3" spans="1:16" ht="15">
      <c r="A3" s="1994" t="s">
        <v>1501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</row>
    <row r="4" spans="1:16" ht="15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</row>
    <row r="5" spans="1:16">
      <c r="A5" s="2006" t="s">
        <v>459</v>
      </c>
      <c r="B5" s="2006"/>
      <c r="C5" s="2006"/>
      <c r="D5" s="2006"/>
      <c r="E5" s="2006"/>
      <c r="F5" s="2006"/>
      <c r="G5" s="2006"/>
      <c r="H5" s="2006"/>
      <c r="I5" s="2006"/>
      <c r="J5" s="2006"/>
      <c r="K5" s="2006"/>
      <c r="L5" s="2006"/>
      <c r="M5" s="2006"/>
      <c r="N5" s="2006"/>
    </row>
    <row r="6" spans="1:16" ht="14.25">
      <c r="A6" s="24"/>
      <c r="B6" s="1291"/>
      <c r="C6" s="1291"/>
      <c r="D6" s="1291"/>
      <c r="E6" s="1291"/>
      <c r="F6" s="1291"/>
      <c r="G6" s="1291"/>
      <c r="H6" s="1291"/>
      <c r="I6" s="1291"/>
      <c r="J6" s="1291"/>
      <c r="K6" s="1291"/>
      <c r="L6" s="1291"/>
      <c r="M6" s="1291"/>
      <c r="N6" s="1291"/>
    </row>
    <row r="7" spans="1:16" ht="27.75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1621</v>
      </c>
      <c r="N7" s="1998"/>
      <c r="P7" s="1113" t="s">
        <v>675</v>
      </c>
    </row>
    <row r="8" spans="1:16" ht="38.25" customHeight="1">
      <c r="A8" s="1999"/>
      <c r="B8" s="1999"/>
      <c r="C8" s="1263" t="s">
        <v>96</v>
      </c>
      <c r="D8" s="1263" t="s">
        <v>97</v>
      </c>
      <c r="E8" s="1263" t="s">
        <v>98</v>
      </c>
      <c r="F8" s="1263" t="s">
        <v>1611</v>
      </c>
      <c r="G8" s="1263" t="s">
        <v>1612</v>
      </c>
      <c r="H8" s="1263" t="s">
        <v>1613</v>
      </c>
      <c r="I8" s="1263" t="s">
        <v>1614</v>
      </c>
      <c r="J8" s="1263" t="s">
        <v>490</v>
      </c>
      <c r="K8" s="1263" t="s">
        <v>491</v>
      </c>
      <c r="L8" s="1263" t="s">
        <v>492</v>
      </c>
      <c r="M8" s="1262" t="s">
        <v>99</v>
      </c>
      <c r="N8" s="1262" t="s">
        <v>494</v>
      </c>
    </row>
    <row r="9" spans="1:16" ht="16.5">
      <c r="A9" s="2020" t="s">
        <v>100</v>
      </c>
      <c r="B9" s="763" t="s">
        <v>554</v>
      </c>
      <c r="C9" s="49" t="s">
        <v>4</v>
      </c>
      <c r="D9" s="49" t="s">
        <v>4</v>
      </c>
      <c r="E9" s="49" t="s">
        <v>4</v>
      </c>
      <c r="F9" s="49" t="s">
        <v>4</v>
      </c>
      <c r="G9" s="49" t="s">
        <v>4</v>
      </c>
      <c r="H9" s="49" t="s">
        <v>4</v>
      </c>
      <c r="I9" s="49" t="s">
        <v>4</v>
      </c>
      <c r="J9" s="49" t="s">
        <v>4</v>
      </c>
      <c r="K9" s="64" t="s">
        <v>4</v>
      </c>
      <c r="L9" s="64" t="s">
        <v>4</v>
      </c>
      <c r="M9" s="64" t="s">
        <v>4</v>
      </c>
      <c r="N9" s="64" t="s">
        <v>4</v>
      </c>
    </row>
    <row r="10" spans="1:16" ht="14.25">
      <c r="A10" s="2021"/>
      <c r="B10" s="763">
        <v>2008</v>
      </c>
      <c r="C10" s="34">
        <v>68.54817761409582</v>
      </c>
      <c r="D10" s="34">
        <v>11.531845232485335</v>
      </c>
      <c r="E10" s="34">
        <v>19.91997715341946</v>
      </c>
      <c r="F10" s="34">
        <v>16.169979727850468</v>
      </c>
      <c r="G10" s="34">
        <v>68.137677854277413</v>
      </c>
      <c r="H10" s="34">
        <v>1.8188746569172278</v>
      </c>
      <c r="I10" s="34">
        <v>13.873467760955347</v>
      </c>
      <c r="J10" s="34">
        <v>6.7720481146782969</v>
      </c>
      <c r="K10" s="34">
        <v>15.68049605630091</v>
      </c>
      <c r="L10" s="34">
        <v>77.547455829021445</v>
      </c>
      <c r="M10" s="34">
        <v>8.560489369670945</v>
      </c>
      <c r="N10" s="34">
        <v>91.439510630329309</v>
      </c>
    </row>
    <row r="11" spans="1:16" ht="16.5">
      <c r="A11" s="2021"/>
      <c r="B11" s="763" t="s">
        <v>105</v>
      </c>
      <c r="C11" s="34" t="s">
        <v>4</v>
      </c>
      <c r="D11" s="34" t="s">
        <v>4</v>
      </c>
      <c r="E11" s="34" t="s">
        <v>4</v>
      </c>
      <c r="F11" s="34" t="s">
        <v>4</v>
      </c>
      <c r="G11" s="34" t="s">
        <v>4</v>
      </c>
      <c r="H11" s="34" t="s">
        <v>4</v>
      </c>
      <c r="I11" s="34" t="s">
        <v>4</v>
      </c>
      <c r="J11" s="34" t="s">
        <v>4</v>
      </c>
      <c r="K11" s="34" t="s">
        <v>4</v>
      </c>
      <c r="L11" s="34" t="s">
        <v>4</v>
      </c>
      <c r="M11" s="34" t="s">
        <v>4</v>
      </c>
      <c r="N11" s="34" t="s">
        <v>4</v>
      </c>
    </row>
    <row r="12" spans="1:16" ht="14.25">
      <c r="A12" s="2021"/>
      <c r="B12" s="763">
        <v>2010</v>
      </c>
      <c r="C12" s="34">
        <v>70.562445302751726</v>
      </c>
      <c r="D12" s="34">
        <v>10.284855315505732</v>
      </c>
      <c r="E12" s="34">
        <v>19.152699381739613</v>
      </c>
      <c r="F12" s="34">
        <v>18.38094660304672</v>
      </c>
      <c r="G12" s="34">
        <v>64.470571526948802</v>
      </c>
      <c r="H12" s="34">
        <v>1.910674861840828</v>
      </c>
      <c r="I12" s="34">
        <v>15.237807008160853</v>
      </c>
      <c r="J12" s="34">
        <v>9.2773348793231278</v>
      </c>
      <c r="K12" s="34">
        <v>15.508167479225465</v>
      </c>
      <c r="L12" s="34">
        <v>75.214497641449114</v>
      </c>
      <c r="M12" s="34">
        <v>8.7176235419122623</v>
      </c>
      <c r="N12" s="34">
        <v>91.282376458087555</v>
      </c>
    </row>
    <row r="13" spans="1:16" ht="14.25">
      <c r="A13" s="2021"/>
      <c r="B13" s="763">
        <v>2011</v>
      </c>
      <c r="C13" s="34">
        <v>69.605050641297453</v>
      </c>
      <c r="D13" s="34">
        <v>11.036517625595012</v>
      </c>
      <c r="E13" s="34">
        <v>19.3584317331091</v>
      </c>
      <c r="F13" s="34">
        <v>18.912169105158192</v>
      </c>
      <c r="G13" s="34">
        <v>64.438595150808354</v>
      </c>
      <c r="H13" s="34">
        <v>1.5097612886477672</v>
      </c>
      <c r="I13" s="34">
        <v>15.139474455388182</v>
      </c>
      <c r="J13" s="34">
        <v>10.890460183668676</v>
      </c>
      <c r="K13" s="34">
        <v>21.084888200610468</v>
      </c>
      <c r="L13" s="34">
        <v>68.024651615722675</v>
      </c>
      <c r="M13" s="34">
        <v>10.355803423782913</v>
      </c>
      <c r="N13" s="34">
        <v>89.644196576217112</v>
      </c>
    </row>
    <row r="14" spans="1:16" ht="14.25">
      <c r="A14" s="2021"/>
      <c r="B14" s="763">
        <v>2012</v>
      </c>
      <c r="C14" s="34">
        <v>69.418460889482972</v>
      </c>
      <c r="D14" s="34">
        <v>11.635531689024539</v>
      </c>
      <c r="E14" s="34">
        <v>18.94600742149041</v>
      </c>
      <c r="F14" s="34">
        <v>19.922272564142325</v>
      </c>
      <c r="G14" s="34">
        <v>64.938635741407907</v>
      </c>
      <c r="H14" s="34">
        <v>1.6274959748167117</v>
      </c>
      <c r="I14" s="34">
        <v>13.51159571963062</v>
      </c>
      <c r="J14" s="34">
        <v>13.409742766375054</v>
      </c>
      <c r="K14" s="34">
        <v>22.43939261570987</v>
      </c>
      <c r="L14" s="34">
        <v>64.150864617913456</v>
      </c>
      <c r="M14" s="34">
        <v>9.149912933777431</v>
      </c>
      <c r="N14" s="34">
        <v>90.850087066222869</v>
      </c>
    </row>
    <row r="15" spans="1:16" ht="14.25">
      <c r="A15" s="2021"/>
      <c r="B15" s="763">
        <v>2013</v>
      </c>
      <c r="C15" s="34">
        <v>67.864661736064477</v>
      </c>
      <c r="D15" s="34">
        <v>11.675163223639657</v>
      </c>
      <c r="E15" s="34">
        <v>20.460175040297699</v>
      </c>
      <c r="F15" s="34">
        <v>20.863190233948032</v>
      </c>
      <c r="G15" s="34">
        <v>66.370467975147548</v>
      </c>
      <c r="H15" s="34">
        <v>1.6676379780608601</v>
      </c>
      <c r="I15" s="34">
        <v>11.098703812844819</v>
      </c>
      <c r="J15" s="34">
        <v>14.091297161125294</v>
      </c>
      <c r="K15" s="34">
        <v>34.578297455303975</v>
      </c>
      <c r="L15" s="34">
        <v>51.330405383571872</v>
      </c>
      <c r="M15" s="34">
        <v>9.1081843970742113</v>
      </c>
      <c r="N15" s="34">
        <v>90.891815602925988</v>
      </c>
    </row>
    <row r="16" spans="1:16" ht="14.25">
      <c r="A16" s="2022"/>
      <c r="B16" s="763">
        <v>2014</v>
      </c>
      <c r="C16" s="34">
        <v>62.347537215861557</v>
      </c>
      <c r="D16" s="34">
        <v>14.065767474315145</v>
      </c>
      <c r="E16" s="34">
        <v>23.586695309821891</v>
      </c>
      <c r="F16" s="34">
        <v>25.167560061918394</v>
      </c>
      <c r="G16" s="34">
        <v>58.981494181556158</v>
      </c>
      <c r="H16" s="34">
        <v>1.9263001204947776</v>
      </c>
      <c r="I16" s="34">
        <v>13.924645636027819</v>
      </c>
      <c r="J16" s="34">
        <v>17.47907189493791</v>
      </c>
      <c r="K16" s="34">
        <v>19.278674745451017</v>
      </c>
      <c r="L16" s="34">
        <v>63.24225335960891</v>
      </c>
      <c r="M16" s="34">
        <v>10.143733835476185</v>
      </c>
      <c r="N16" s="34">
        <v>89.85626616452376</v>
      </c>
    </row>
    <row r="17" spans="1:14" ht="14.25">
      <c r="A17" s="2020" t="s">
        <v>101</v>
      </c>
      <c r="B17" s="763">
        <v>2007</v>
      </c>
      <c r="C17" s="34">
        <v>70.105806446278521</v>
      </c>
      <c r="D17" s="34">
        <v>12.003449738544299</v>
      </c>
      <c r="E17" s="34">
        <v>17.890743815176045</v>
      </c>
      <c r="F17" s="34">
        <v>15.526782364198652</v>
      </c>
      <c r="G17" s="34">
        <v>66.673237770867686</v>
      </c>
      <c r="H17" s="34">
        <v>1.5467505045976171</v>
      </c>
      <c r="I17" s="34">
        <v>16.253229360334885</v>
      </c>
      <c r="J17" s="34">
        <v>6.8270351860079774</v>
      </c>
      <c r="K17" s="34">
        <v>14.29942876158746</v>
      </c>
      <c r="L17" s="34">
        <v>78.873536052404361</v>
      </c>
      <c r="M17" s="34">
        <v>6.6176261958801845</v>
      </c>
      <c r="N17" s="34">
        <v>93.382373804119879</v>
      </c>
    </row>
    <row r="18" spans="1:14" ht="14.25">
      <c r="A18" s="2021"/>
      <c r="B18" s="763">
        <v>2008</v>
      </c>
      <c r="C18" s="34">
        <v>69.223329750243394</v>
      </c>
      <c r="D18" s="34">
        <v>12.407972282454642</v>
      </c>
      <c r="E18" s="34">
        <v>18.3686979673022</v>
      </c>
      <c r="F18" s="34">
        <v>19.074197081637912</v>
      </c>
      <c r="G18" s="34">
        <v>64.165098010339349</v>
      </c>
      <c r="H18" s="34">
        <v>1.9361638641145575</v>
      </c>
      <c r="I18" s="34">
        <v>14.82454104390901</v>
      </c>
      <c r="J18" s="34">
        <v>7.9603923682428963</v>
      </c>
      <c r="K18" s="34">
        <v>14.503305645422488</v>
      </c>
      <c r="L18" s="34">
        <v>77.536301986334919</v>
      </c>
      <c r="M18" s="34">
        <v>6.9663422675837454</v>
      </c>
      <c r="N18" s="34">
        <v>93.033657732415875</v>
      </c>
    </row>
    <row r="19" spans="1:14" ht="14.25">
      <c r="A19" s="2021"/>
      <c r="B19" s="763">
        <v>2009</v>
      </c>
      <c r="C19" s="34">
        <v>69.903228909260122</v>
      </c>
      <c r="D19" s="34">
        <v>11.306984728116715</v>
      </c>
      <c r="E19" s="34">
        <v>18.789786362623499</v>
      </c>
      <c r="F19" s="34">
        <v>17.222809624984261</v>
      </c>
      <c r="G19" s="34">
        <v>65.576896259578405</v>
      </c>
      <c r="H19" s="34">
        <v>1.9546530665286979</v>
      </c>
      <c r="I19" s="34">
        <v>15.245641048909208</v>
      </c>
      <c r="J19" s="34">
        <v>7.5118388038328971</v>
      </c>
      <c r="K19" s="34">
        <v>16.046026954271898</v>
      </c>
      <c r="L19" s="34">
        <v>76.442134241895303</v>
      </c>
      <c r="M19" s="34">
        <v>8.7467479751440269</v>
      </c>
      <c r="N19" s="34">
        <v>91.253252024856067</v>
      </c>
    </row>
    <row r="20" spans="1:14" ht="14.25">
      <c r="A20" s="2021"/>
      <c r="B20" s="763">
        <v>2010</v>
      </c>
      <c r="C20" s="34">
        <v>68.724038126848882</v>
      </c>
      <c r="D20" s="34">
        <v>11.627274618375903</v>
      </c>
      <c r="E20" s="34">
        <v>19.648687254775798</v>
      </c>
      <c r="F20" s="34">
        <v>20.520075647680052</v>
      </c>
      <c r="G20" s="34">
        <v>65.74509547968151</v>
      </c>
      <c r="H20" s="34">
        <v>1.8038086703218592</v>
      </c>
      <c r="I20" s="34">
        <v>11.93102020231747</v>
      </c>
      <c r="J20" s="34">
        <v>9.4172710616549775</v>
      </c>
      <c r="K20" s="34">
        <v>18.855576123805427</v>
      </c>
      <c r="L20" s="34">
        <v>71.727152814539934</v>
      </c>
      <c r="M20" s="34">
        <v>9.7267119019118731</v>
      </c>
      <c r="N20" s="34">
        <v>90.273288098088187</v>
      </c>
    </row>
    <row r="21" spans="1:14" ht="14.25">
      <c r="A21" s="2021"/>
      <c r="B21" s="763">
        <v>2011</v>
      </c>
      <c r="C21" s="34">
        <v>69.155010352581954</v>
      </c>
      <c r="D21" s="34">
        <v>10.570423378311226</v>
      </c>
      <c r="E21" s="34">
        <v>20.274566269107506</v>
      </c>
      <c r="F21" s="34">
        <v>19.559199210048828</v>
      </c>
      <c r="G21" s="34">
        <v>63.247640531929228</v>
      </c>
      <c r="H21" s="34">
        <v>1.5544151812513545</v>
      </c>
      <c r="I21" s="34">
        <v>15.638745076771201</v>
      </c>
      <c r="J21" s="34">
        <v>13.159882197563103</v>
      </c>
      <c r="K21" s="34">
        <v>21.29147734585306</v>
      </c>
      <c r="L21" s="34">
        <v>65.548640456584025</v>
      </c>
      <c r="M21" s="34">
        <v>10.290708725108187</v>
      </c>
      <c r="N21" s="34">
        <v>89.709291274891953</v>
      </c>
    </row>
    <row r="22" spans="1:14" ht="14.25">
      <c r="A22" s="2021"/>
      <c r="B22" s="763">
        <v>2012</v>
      </c>
      <c r="C22" s="34">
        <v>68.25250991917467</v>
      </c>
      <c r="D22" s="34">
        <v>11.707287587963114</v>
      </c>
      <c r="E22" s="34">
        <v>20.040202492863653</v>
      </c>
      <c r="F22" s="34">
        <v>21.229986983005354</v>
      </c>
      <c r="G22" s="34">
        <v>62.796618434292299</v>
      </c>
      <c r="H22" s="34">
        <v>1.6747130241306376</v>
      </c>
      <c r="I22" s="34">
        <v>14.298681558572826</v>
      </c>
      <c r="J22" s="34">
        <v>13.903715075004056</v>
      </c>
      <c r="K22" s="34">
        <v>23.558673543403287</v>
      </c>
      <c r="L22" s="34">
        <v>62.537611381593109</v>
      </c>
      <c r="M22" s="34">
        <v>9.9647149297590296</v>
      </c>
      <c r="N22" s="34">
        <v>90.035285070240832</v>
      </c>
    </row>
    <row r="23" spans="1:14" ht="14.25">
      <c r="A23" s="2021"/>
      <c r="B23" s="763">
        <v>2013</v>
      </c>
      <c r="C23" s="34">
        <v>61.944373557199974</v>
      </c>
      <c r="D23" s="34">
        <v>14.560863688798264</v>
      </c>
      <c r="E23" s="34">
        <v>23.494762754002402</v>
      </c>
      <c r="F23" s="34">
        <v>23.552171666033274</v>
      </c>
      <c r="G23" s="34">
        <v>61.128260879471775</v>
      </c>
      <c r="H23" s="34">
        <v>2.0797962977965603</v>
      </c>
      <c r="I23" s="34">
        <v>13.239771156699492</v>
      </c>
      <c r="J23" s="34">
        <v>16.777673770018435</v>
      </c>
      <c r="K23" s="34">
        <v>19.644425464310579</v>
      </c>
      <c r="L23" s="34">
        <v>63.577900765672432</v>
      </c>
      <c r="M23" s="34">
        <v>10.325006381480289</v>
      </c>
      <c r="N23" s="34">
        <v>89.674993618519395</v>
      </c>
    </row>
    <row r="24" spans="1:14" ht="14.25">
      <c r="A24" s="2022"/>
      <c r="B24" s="763">
        <v>2014</v>
      </c>
      <c r="C24" s="34">
        <v>58.485416887549377</v>
      </c>
      <c r="D24" s="34">
        <v>16.402361229332186</v>
      </c>
      <c r="E24" s="34">
        <v>25.112221883120839</v>
      </c>
      <c r="F24" s="34">
        <v>30.987853939895849</v>
      </c>
      <c r="G24" s="34">
        <v>57.602758488706321</v>
      </c>
      <c r="H24" s="34">
        <v>2.1504237210911192</v>
      </c>
      <c r="I24" s="34">
        <v>9.2589638503082892</v>
      </c>
      <c r="J24" s="34">
        <v>21.989555940237235</v>
      </c>
      <c r="K24" s="34">
        <v>18.612077158174465</v>
      </c>
      <c r="L24" s="34">
        <v>59.398366901589583</v>
      </c>
      <c r="M24" s="34">
        <v>10.922465818642165</v>
      </c>
      <c r="N24" s="34">
        <v>89.07753418135762</v>
      </c>
    </row>
    <row r="25" spans="1:14" s="1323" customFormat="1" ht="11.25">
      <c r="A25" s="59" t="s">
        <v>132</v>
      </c>
      <c r="B25" s="1321"/>
      <c r="C25" s="1325"/>
      <c r="D25" s="1325"/>
      <c r="E25" s="1325"/>
      <c r="F25" s="1325"/>
      <c r="G25" s="1325"/>
      <c r="H25" s="1325"/>
      <c r="I25" s="1325"/>
      <c r="J25" s="1325"/>
      <c r="K25" s="1325"/>
      <c r="L25" s="1325"/>
      <c r="M25" s="1325"/>
      <c r="N25" s="1325"/>
    </row>
    <row r="26" spans="1:14" s="1323" customFormat="1" ht="11.25">
      <c r="A26" s="60" t="s">
        <v>2202</v>
      </c>
      <c r="B26" s="1321"/>
      <c r="C26" s="1325"/>
      <c r="D26" s="1325"/>
      <c r="E26" s="1325"/>
      <c r="F26" s="1325"/>
      <c r="G26" s="1325"/>
      <c r="H26" s="1325"/>
      <c r="I26" s="1325"/>
      <c r="J26" s="1325"/>
      <c r="K26" s="1325"/>
      <c r="L26" s="1325"/>
      <c r="M26" s="1325"/>
      <c r="N26" s="1325"/>
    </row>
    <row r="27" spans="1:14" s="1323" customFormat="1" ht="11.25">
      <c r="A27" s="61" t="s">
        <v>2246</v>
      </c>
      <c r="B27" s="1321"/>
      <c r="C27" s="1325"/>
      <c r="D27" s="1325"/>
      <c r="E27" s="1325"/>
      <c r="F27" s="1325"/>
      <c r="G27" s="1325"/>
      <c r="H27" s="1325"/>
      <c r="I27" s="1325"/>
      <c r="J27" s="1325"/>
      <c r="K27" s="1325"/>
      <c r="L27" s="1325"/>
      <c r="M27" s="1325"/>
      <c r="N27" s="1325"/>
    </row>
    <row r="28" spans="1:14" s="1323" customFormat="1" ht="11.25">
      <c r="A28" s="61" t="s">
        <v>2247</v>
      </c>
      <c r="B28" s="1321"/>
      <c r="C28" s="1325"/>
      <c r="D28" s="1325"/>
      <c r="E28" s="1325"/>
      <c r="F28" s="1325"/>
      <c r="G28" s="1325"/>
      <c r="H28" s="1325"/>
      <c r="I28" s="1325"/>
      <c r="J28" s="1325"/>
      <c r="K28" s="1325"/>
      <c r="L28" s="1325"/>
      <c r="M28" s="1325"/>
      <c r="N28" s="1325"/>
    </row>
    <row r="29" spans="1:14" s="1323" customFormat="1" ht="11.25">
      <c r="A29" s="61" t="s">
        <v>2248</v>
      </c>
      <c r="B29" s="1321"/>
      <c r="C29" s="1325"/>
      <c r="D29" s="1325"/>
      <c r="E29" s="1325"/>
      <c r="F29" s="1325"/>
      <c r="G29" s="1325"/>
      <c r="H29" s="1325"/>
      <c r="I29" s="1325"/>
      <c r="J29" s="1325"/>
      <c r="K29" s="1325"/>
      <c r="L29" s="1325"/>
      <c r="M29" s="1325"/>
      <c r="N29" s="1325"/>
    </row>
    <row r="30" spans="1:14" s="1323" customFormat="1" ht="11.25">
      <c r="A30" s="61" t="s">
        <v>2249</v>
      </c>
      <c r="B30" s="1324"/>
      <c r="C30" s="1325"/>
      <c r="D30" s="1325"/>
      <c r="E30" s="1325"/>
      <c r="F30" s="1325"/>
      <c r="G30" s="1325"/>
      <c r="H30" s="1325"/>
      <c r="I30" s="1325"/>
      <c r="J30" s="1325"/>
      <c r="K30" s="1325"/>
      <c r="L30" s="1325"/>
      <c r="M30" s="1325"/>
      <c r="N30" s="1325"/>
    </row>
    <row r="31" spans="1:14" s="1323" customFormat="1" ht="11.25">
      <c r="A31" s="61" t="s">
        <v>2250</v>
      </c>
      <c r="B31" s="1321"/>
      <c r="C31" s="1325"/>
      <c r="D31" s="1325"/>
      <c r="E31" s="1325"/>
      <c r="F31" s="1325"/>
      <c r="G31" s="1325"/>
      <c r="H31" s="1325"/>
      <c r="I31" s="1325"/>
      <c r="J31" s="1325"/>
      <c r="K31" s="1325"/>
      <c r="L31" s="1325"/>
      <c r="M31" s="1325"/>
      <c r="N31" s="1325"/>
    </row>
    <row r="32" spans="1:14" s="1323" customFormat="1" ht="11.25">
      <c r="A32" s="61" t="s">
        <v>2251</v>
      </c>
      <c r="B32" s="1321"/>
      <c r="C32" s="1325"/>
      <c r="D32" s="1325"/>
      <c r="E32" s="1325"/>
      <c r="F32" s="1325"/>
      <c r="G32" s="1325"/>
      <c r="H32" s="1325"/>
      <c r="I32" s="1325"/>
      <c r="J32" s="1325"/>
      <c r="K32" s="1325"/>
      <c r="L32" s="1325"/>
      <c r="M32" s="1325"/>
      <c r="N32" s="1325"/>
    </row>
    <row r="33" spans="1:14" s="1323" customFormat="1" ht="11.25">
      <c r="A33" s="61" t="s">
        <v>2495</v>
      </c>
      <c r="B33" s="1321"/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</row>
    <row r="34" spans="1:14" s="1323" customFormat="1" ht="11.25">
      <c r="A34" s="62" t="s">
        <v>2252</v>
      </c>
      <c r="B34" s="1321"/>
      <c r="C34" s="1325"/>
      <c r="D34" s="1325"/>
      <c r="E34" s="1325"/>
      <c r="F34" s="1325"/>
      <c r="G34" s="1325"/>
      <c r="H34" s="1325"/>
      <c r="I34" s="1325"/>
      <c r="J34" s="1325"/>
      <c r="K34" s="1325"/>
      <c r="L34" s="1325"/>
      <c r="M34" s="1325"/>
      <c r="N34" s="1325"/>
    </row>
    <row r="35" spans="1:14" s="1323" customFormat="1" ht="11.25">
      <c r="A35" s="62" t="s">
        <v>2253</v>
      </c>
      <c r="B35" s="1321"/>
      <c r="C35" s="1325"/>
      <c r="D35" s="1325"/>
      <c r="E35" s="1325"/>
      <c r="F35" s="1325"/>
      <c r="G35" s="1325"/>
      <c r="H35" s="1325"/>
      <c r="I35" s="1325"/>
      <c r="J35" s="1325"/>
      <c r="K35" s="1325"/>
      <c r="L35" s="1325"/>
      <c r="M35" s="1325"/>
      <c r="N35" s="1325"/>
    </row>
    <row r="36" spans="1:14" s="1323" customFormat="1" ht="11.25">
      <c r="A36" s="62" t="s">
        <v>2254</v>
      </c>
      <c r="B36" s="1321"/>
      <c r="C36" s="1325"/>
      <c r="D36" s="1325"/>
      <c r="E36" s="1325"/>
      <c r="F36" s="1325"/>
      <c r="G36" s="1325"/>
      <c r="H36" s="1325"/>
      <c r="I36" s="1325"/>
      <c r="J36" s="1325"/>
      <c r="K36" s="1325"/>
      <c r="L36" s="1325"/>
      <c r="M36" s="1325"/>
      <c r="N36" s="1325"/>
    </row>
    <row r="37" spans="1:14" s="1323" customFormat="1" ht="11.25">
      <c r="A37" s="62" t="s">
        <v>2255</v>
      </c>
      <c r="B37" s="1321"/>
      <c r="C37" s="1325"/>
      <c r="D37" s="1325"/>
      <c r="E37" s="1325"/>
      <c r="F37" s="1325"/>
      <c r="G37" s="1325"/>
      <c r="H37" s="1325"/>
      <c r="I37" s="1325"/>
      <c r="J37" s="1325"/>
      <c r="K37" s="1325"/>
      <c r="L37" s="1325"/>
      <c r="M37" s="1325"/>
      <c r="N37" s="1325"/>
    </row>
    <row r="38" spans="1:14" s="1323" customFormat="1" ht="11.25">
      <c r="A38" s="62" t="s">
        <v>2256</v>
      </c>
      <c r="B38" s="1321"/>
      <c r="C38" s="1325"/>
      <c r="D38" s="1325"/>
      <c r="E38" s="1325"/>
      <c r="F38" s="1325"/>
      <c r="G38" s="1325"/>
      <c r="H38" s="1325"/>
      <c r="I38" s="1325"/>
      <c r="J38" s="1325"/>
      <c r="K38" s="1325"/>
      <c r="L38" s="1325"/>
      <c r="M38" s="1325"/>
      <c r="N38" s="1325"/>
    </row>
    <row r="39" spans="1:14">
      <c r="A39" s="5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5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>
      <c r="A41" s="55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>
      <c r="A42" s="55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>
      <c r="A43" s="55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>
      <c r="A44" s="5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>
      <c r="A45" s="55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>
      <c r="A46" s="5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>
      <c r="A47" s="55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>
      <c r="A48" s="55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>
      <c r="A49" s="55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>
      <c r="A50" s="55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>
      <c r="A51" s="55"/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>
      <c r="A52" s="55"/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>
      <c r="A53" s="55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6" spans="1:14" ht="33.75" customHeight="1"/>
    <row r="57" spans="1:14" ht="41.25" customHeight="1"/>
  </sheetData>
  <mergeCells count="10">
    <mergeCell ref="A4:N4"/>
    <mergeCell ref="A3:N3"/>
    <mergeCell ref="A9:A16"/>
    <mergeCell ref="A17:A24"/>
    <mergeCell ref="A5:N5"/>
    <mergeCell ref="A7:B8"/>
    <mergeCell ref="C7:E7"/>
    <mergeCell ref="F7:I7"/>
    <mergeCell ref="J7:L7"/>
    <mergeCell ref="M7:N7"/>
  </mergeCells>
  <hyperlinks>
    <hyperlink ref="P7" location="ÍNDICE!A56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F1" zoomScaleNormal="100" zoomScalePageLayoutView="85" workbookViewId="0">
      <selection activeCell="J7" sqref="J7"/>
    </sheetView>
  </sheetViews>
  <sheetFormatPr baseColWidth="10" defaultRowHeight="15"/>
  <cols>
    <col min="1" max="1" width="15" style="18" customWidth="1"/>
    <col min="2" max="2" width="11.42578125" style="18"/>
    <col min="3" max="3" width="23.42578125" style="18" customWidth="1"/>
    <col min="4" max="4" width="23.7109375" style="18" customWidth="1"/>
    <col min="5" max="5" width="24.140625" style="18" customWidth="1"/>
    <col min="6" max="6" width="23.140625" style="18" customWidth="1"/>
    <col min="7" max="7" width="23.7109375" style="18" customWidth="1"/>
    <col min="8" max="8" width="21.85546875" style="18" customWidth="1"/>
    <col min="9" max="16384" width="11.42578125" style="1"/>
  </cols>
  <sheetData>
    <row r="1" spans="1:14" ht="6" customHeight="1"/>
    <row r="2" spans="1:14">
      <c r="A2" s="1312" t="s">
        <v>106</v>
      </c>
    </row>
    <row r="3" spans="1:14" ht="15.75" customHeight="1">
      <c r="A3" s="1994" t="s">
        <v>1502</v>
      </c>
      <c r="B3" s="1994"/>
      <c r="C3" s="1994"/>
      <c r="D3" s="1994"/>
      <c r="E3" s="1994"/>
      <c r="F3" s="1994"/>
      <c r="G3" s="1994"/>
      <c r="H3" s="1994"/>
    </row>
    <row r="4" spans="1:14" ht="15.75" customHeight="1">
      <c r="A4" s="1994" t="s">
        <v>1767</v>
      </c>
      <c r="B4" s="1994"/>
      <c r="C4" s="1994"/>
      <c r="D4" s="1994"/>
      <c r="E4" s="1994"/>
      <c r="F4" s="1994"/>
      <c r="G4" s="1994"/>
      <c r="H4" s="1994"/>
      <c r="I4" s="212"/>
      <c r="J4" s="212"/>
      <c r="K4" s="212"/>
      <c r="L4" s="212"/>
      <c r="M4" s="212"/>
      <c r="N4" s="212"/>
    </row>
    <row r="5" spans="1:14">
      <c r="A5" s="2006" t="s">
        <v>459</v>
      </c>
      <c r="B5" s="2006"/>
      <c r="C5" s="2006"/>
      <c r="D5" s="2006"/>
      <c r="E5" s="2006"/>
      <c r="F5" s="2006"/>
      <c r="G5" s="2006"/>
      <c r="H5" s="2006"/>
    </row>
    <row r="6" spans="1:14" s="18" customFormat="1">
      <c r="A6" s="23"/>
    </row>
    <row r="7" spans="1:14" s="18" customFormat="1" ht="26.25" customHeight="1">
      <c r="A7" s="1999" t="s">
        <v>488</v>
      </c>
      <c r="B7" s="1999"/>
      <c r="C7" s="1996" t="s">
        <v>495</v>
      </c>
      <c r="D7" s="1996"/>
      <c r="E7" s="1996"/>
      <c r="F7" s="1996"/>
      <c r="G7" s="1996"/>
      <c r="H7" s="1996"/>
      <c r="J7" s="1113" t="s">
        <v>675</v>
      </c>
    </row>
    <row r="8" spans="1:14" s="18" customFormat="1" ht="45">
      <c r="A8" s="1999"/>
      <c r="B8" s="1999"/>
      <c r="C8" s="1797" t="s">
        <v>110</v>
      </c>
      <c r="D8" s="1797" t="s">
        <v>111</v>
      </c>
      <c r="E8" s="1797" t="s">
        <v>112</v>
      </c>
      <c r="F8" s="1797" t="s">
        <v>113</v>
      </c>
      <c r="G8" s="1797" t="s">
        <v>114</v>
      </c>
      <c r="H8" s="1797" t="s">
        <v>496</v>
      </c>
    </row>
    <row r="9" spans="1:14" s="18" customFormat="1" ht="16.5">
      <c r="A9" s="2020" t="s">
        <v>100</v>
      </c>
      <c r="B9" s="760" t="s">
        <v>108</v>
      </c>
      <c r="C9" s="49" t="s">
        <v>4</v>
      </c>
      <c r="D9" s="49" t="s">
        <v>4</v>
      </c>
      <c r="E9" s="49" t="s">
        <v>4</v>
      </c>
      <c r="F9" s="49" t="s">
        <v>4</v>
      </c>
      <c r="G9" s="49" t="s">
        <v>4</v>
      </c>
      <c r="H9" s="49" t="s">
        <v>4</v>
      </c>
    </row>
    <row r="10" spans="1:14" s="18" customFormat="1" ht="14.25">
      <c r="A10" s="2021"/>
      <c r="B10" s="760">
        <v>2008</v>
      </c>
      <c r="C10" s="34">
        <v>27.922114202465671</v>
      </c>
      <c r="D10" s="34">
        <v>19.35352243159301</v>
      </c>
      <c r="E10" s="34">
        <v>10.916072579993918</v>
      </c>
      <c r="F10" s="34">
        <v>6.5040329795792982</v>
      </c>
      <c r="G10" s="34">
        <v>4.8842998956588257</v>
      </c>
      <c r="H10" s="34">
        <v>30.419957910709272</v>
      </c>
    </row>
    <row r="11" spans="1:14" s="18" customFormat="1" ht="16.5">
      <c r="A11" s="2021"/>
      <c r="B11" s="760" t="s">
        <v>109</v>
      </c>
      <c r="C11" s="34" t="s">
        <v>4</v>
      </c>
      <c r="D11" s="34" t="s">
        <v>4</v>
      </c>
      <c r="E11" s="34" t="s">
        <v>4</v>
      </c>
      <c r="F11" s="34" t="s">
        <v>4</v>
      </c>
      <c r="G11" s="34" t="s">
        <v>4</v>
      </c>
      <c r="H11" s="34" t="s">
        <v>4</v>
      </c>
    </row>
    <row r="12" spans="1:14" s="18" customFormat="1" ht="14.25">
      <c r="A12" s="2021"/>
      <c r="B12" s="760">
        <v>2010</v>
      </c>
      <c r="C12" s="34">
        <v>28.159295882464164</v>
      </c>
      <c r="D12" s="34">
        <v>19.142842884618982</v>
      </c>
      <c r="E12" s="34">
        <v>10.937324745531505</v>
      </c>
      <c r="F12" s="34">
        <v>6.1777219031149535</v>
      </c>
      <c r="G12" s="34">
        <v>4.9886307046967842</v>
      </c>
      <c r="H12" s="34">
        <v>30.594183879573606</v>
      </c>
    </row>
    <row r="13" spans="1:14" s="18" customFormat="1" ht="14.25">
      <c r="A13" s="2021"/>
      <c r="B13" s="760">
        <v>2011</v>
      </c>
      <c r="C13" s="34">
        <v>27.954769364045855</v>
      </c>
      <c r="D13" s="34">
        <v>19.338260373285127</v>
      </c>
      <c r="E13" s="34">
        <v>10.503524753509177</v>
      </c>
      <c r="F13" s="34">
        <v>6.5023324079100862</v>
      </c>
      <c r="G13" s="34">
        <v>5.1367692983549968</v>
      </c>
      <c r="H13" s="34">
        <v>30.564343802894768</v>
      </c>
    </row>
    <row r="14" spans="1:14" s="18" customFormat="1" ht="14.25">
      <c r="A14" s="2021"/>
      <c r="B14" s="760">
        <v>2012</v>
      </c>
      <c r="C14" s="34">
        <v>28.580984901648531</v>
      </c>
      <c r="D14" s="34">
        <v>20.425435042753207</v>
      </c>
      <c r="E14" s="34">
        <v>9.8524081308360199</v>
      </c>
      <c r="F14" s="34">
        <v>6.1411218120408968</v>
      </c>
      <c r="G14" s="34">
        <v>4.871937679285665</v>
      </c>
      <c r="H14" s="34">
        <v>30.128112433435675</v>
      </c>
    </row>
    <row r="15" spans="1:14" s="18" customFormat="1" ht="14.25">
      <c r="A15" s="2021"/>
      <c r="B15" s="760">
        <v>2013</v>
      </c>
      <c r="C15" s="34">
        <v>28.472188599958727</v>
      </c>
      <c r="D15" s="34">
        <v>19.128090539604884</v>
      </c>
      <c r="E15" s="34">
        <v>10.174693200198067</v>
      </c>
      <c r="F15" s="34">
        <v>6.1417109882155003</v>
      </c>
      <c r="G15" s="34">
        <v>4.8466354100742643</v>
      </c>
      <c r="H15" s="34">
        <v>31.236681261948561</v>
      </c>
    </row>
    <row r="16" spans="1:14" s="18" customFormat="1" ht="14.25">
      <c r="A16" s="2022"/>
      <c r="B16" s="760">
        <v>2014</v>
      </c>
      <c r="C16" s="34">
        <v>24.819323784885203</v>
      </c>
      <c r="D16" s="34">
        <v>19.087903727760875</v>
      </c>
      <c r="E16" s="34">
        <v>10.518061852235862</v>
      </c>
      <c r="F16" s="34">
        <v>7.6443798012085313</v>
      </c>
      <c r="G16" s="34">
        <v>5.6098593945393764</v>
      </c>
      <c r="H16" s="34">
        <v>32.320471439370166</v>
      </c>
    </row>
    <row r="17" spans="1:8" s="18" customFormat="1" ht="14.25">
      <c r="A17" s="2020" t="s">
        <v>101</v>
      </c>
      <c r="B17" s="760">
        <v>2007</v>
      </c>
      <c r="C17" s="52">
        <v>28.490815232371613</v>
      </c>
      <c r="D17" s="34">
        <v>19.893174054524838</v>
      </c>
      <c r="E17" s="34">
        <v>10.869676157259232</v>
      </c>
      <c r="F17" s="34">
        <v>6.6461044047124149</v>
      </c>
      <c r="G17" s="34">
        <v>4.8794496000682299</v>
      </c>
      <c r="H17" s="34">
        <v>29.220780551063669</v>
      </c>
    </row>
    <row r="18" spans="1:8" s="18" customFormat="1" ht="14.25">
      <c r="A18" s="2021"/>
      <c r="B18" s="760">
        <v>2008</v>
      </c>
      <c r="C18" s="34">
        <v>27.986209780148396</v>
      </c>
      <c r="D18" s="34">
        <v>19.204755784580886</v>
      </c>
      <c r="E18" s="34">
        <v>11.28168472997508</v>
      </c>
      <c r="F18" s="34">
        <v>6.6887728792430972</v>
      </c>
      <c r="G18" s="34">
        <v>4.7110896265205202</v>
      </c>
      <c r="H18" s="34">
        <v>30.127487199532013</v>
      </c>
    </row>
    <row r="19" spans="1:8" s="18" customFormat="1" ht="14.25">
      <c r="A19" s="2021"/>
      <c r="B19" s="760">
        <v>2009</v>
      </c>
      <c r="C19" s="34">
        <v>28.531797828545891</v>
      </c>
      <c r="D19" s="34">
        <v>19.499010154038679</v>
      </c>
      <c r="E19" s="34">
        <v>10.648042063987081</v>
      </c>
      <c r="F19" s="34">
        <v>6.8723056308407946</v>
      </c>
      <c r="G19" s="34">
        <v>4.7026788031016968</v>
      </c>
      <c r="H19" s="34">
        <v>29.746165519485857</v>
      </c>
    </row>
    <row r="20" spans="1:8" s="18" customFormat="1" ht="14.25">
      <c r="A20" s="2021"/>
      <c r="B20" s="760">
        <v>2010</v>
      </c>
      <c r="C20" s="34">
        <v>27.596361132146896</v>
      </c>
      <c r="D20" s="34">
        <v>19.633820036813525</v>
      </c>
      <c r="E20" s="34">
        <v>11.11995720258126</v>
      </c>
      <c r="F20" s="34">
        <v>6.4685152772214387</v>
      </c>
      <c r="G20" s="34">
        <v>5.0762036137076612</v>
      </c>
      <c r="H20" s="34">
        <v>30.105142737529221</v>
      </c>
    </row>
    <row r="21" spans="1:8" s="18" customFormat="1" ht="14.25">
      <c r="A21" s="2021"/>
      <c r="B21" s="760">
        <v>2011</v>
      </c>
      <c r="C21" s="34">
        <v>27.855684062175197</v>
      </c>
      <c r="D21" s="34">
        <v>20.367794325272371</v>
      </c>
      <c r="E21" s="34">
        <v>10.502876629353034</v>
      </c>
      <c r="F21" s="34">
        <v>6.0647842193203054</v>
      </c>
      <c r="G21" s="34">
        <v>5.5986942288189638</v>
      </c>
      <c r="H21" s="34">
        <v>29.610166535060131</v>
      </c>
    </row>
    <row r="22" spans="1:8" s="18" customFormat="1" ht="14.25">
      <c r="A22" s="2021"/>
      <c r="B22" s="760">
        <v>2012</v>
      </c>
      <c r="C22" s="34">
        <v>27.363638667753516</v>
      </c>
      <c r="D22" s="34">
        <v>19.877001082924867</v>
      </c>
      <c r="E22" s="34">
        <v>10.562563381369756</v>
      </c>
      <c r="F22" s="34">
        <v>6.2751949300999446</v>
      </c>
      <c r="G22" s="34">
        <v>5.5890732903220854</v>
      </c>
      <c r="H22" s="34">
        <v>30.332528647529827</v>
      </c>
    </row>
    <row r="23" spans="1:8" s="18" customFormat="1" ht="14.25">
      <c r="A23" s="2021"/>
      <c r="B23" s="760">
        <v>2013</v>
      </c>
      <c r="C23" s="34">
        <v>24.807591206296888</v>
      </c>
      <c r="D23" s="34">
        <v>18.292102743971139</v>
      </c>
      <c r="E23" s="34">
        <v>11.408641219197568</v>
      </c>
      <c r="F23" s="34">
        <v>7.6291571513884655</v>
      </c>
      <c r="G23" s="34">
        <v>5.5025430527649419</v>
      </c>
      <c r="H23" s="34">
        <v>32.359964626380986</v>
      </c>
    </row>
    <row r="24" spans="1:8" s="18" customFormat="1" ht="14.25">
      <c r="A24" s="2022"/>
      <c r="B24" s="760">
        <v>2014</v>
      </c>
      <c r="C24" s="34">
        <v>24.445701717475941</v>
      </c>
      <c r="D24" s="34">
        <v>18.885913609953413</v>
      </c>
      <c r="E24" s="34">
        <v>11.337077099850754</v>
      </c>
      <c r="F24" s="34">
        <v>7.4274953708137597</v>
      </c>
      <c r="G24" s="34">
        <v>5.8939240694684525</v>
      </c>
      <c r="H24" s="34">
        <v>32.00988813243768</v>
      </c>
    </row>
    <row r="25" spans="1:8" s="1327" customFormat="1" ht="11.25">
      <c r="A25" s="2003" t="s">
        <v>132</v>
      </c>
      <c r="B25" s="2003"/>
      <c r="C25" s="2003"/>
      <c r="D25" s="2003"/>
      <c r="E25" s="2003"/>
      <c r="F25" s="2003"/>
      <c r="G25" s="2003"/>
      <c r="H25" s="2003"/>
    </row>
    <row r="26" spans="1:8" s="1327" customFormat="1" ht="11.25">
      <c r="A26" s="1992" t="s">
        <v>2203</v>
      </c>
      <c r="B26" s="1992"/>
      <c r="C26" s="1992"/>
      <c r="D26" s="1992"/>
      <c r="E26" s="1992"/>
      <c r="F26" s="1992"/>
      <c r="G26" s="1992"/>
      <c r="H26" s="1992"/>
    </row>
    <row r="27" spans="1:8" s="1327" customFormat="1" ht="11.25">
      <c r="A27" s="1992" t="s">
        <v>2257</v>
      </c>
      <c r="B27" s="1992"/>
      <c r="C27" s="1992"/>
      <c r="D27" s="1992"/>
      <c r="E27" s="1992"/>
      <c r="F27" s="1992"/>
      <c r="G27" s="1992"/>
      <c r="H27" s="1992"/>
    </row>
    <row r="28" spans="1:8" s="1327" customFormat="1" ht="11.25">
      <c r="A28" s="1992" t="s">
        <v>2258</v>
      </c>
      <c r="B28" s="1992"/>
      <c r="C28" s="1992"/>
      <c r="D28" s="1992"/>
      <c r="E28" s="1992"/>
      <c r="F28" s="1992"/>
      <c r="G28" s="1992"/>
      <c r="H28" s="1992"/>
    </row>
    <row r="29" spans="1:8" s="1327" customFormat="1" ht="11.25">
      <c r="A29" s="1992" t="s">
        <v>2259</v>
      </c>
      <c r="B29" s="1992"/>
      <c r="C29" s="1992"/>
      <c r="D29" s="1992"/>
      <c r="E29" s="1992"/>
      <c r="F29" s="1992"/>
      <c r="G29" s="1992"/>
      <c r="H29" s="1992"/>
    </row>
    <row r="30" spans="1:8" s="1327" customFormat="1" ht="11.25">
      <c r="A30" s="1992" t="s">
        <v>2260</v>
      </c>
      <c r="B30" s="1992"/>
      <c r="C30" s="1992"/>
      <c r="D30" s="1992"/>
      <c r="E30" s="1992"/>
      <c r="F30" s="1992"/>
      <c r="G30" s="1992"/>
      <c r="H30" s="1992"/>
    </row>
    <row r="31" spans="1:8" s="18" customFormat="1" ht="12.75">
      <c r="A31" s="62"/>
      <c r="B31" s="4"/>
      <c r="C31" s="331"/>
      <c r="D31" s="331"/>
      <c r="E31" s="331"/>
      <c r="F31" s="53"/>
      <c r="G31" s="53"/>
      <c r="H31" s="53"/>
    </row>
    <row r="32" spans="1:8" s="18" customFormat="1" ht="12.75">
      <c r="A32" s="62"/>
      <c r="C32" s="53"/>
      <c r="D32" s="53"/>
      <c r="E32" s="53"/>
      <c r="F32" s="53"/>
      <c r="G32" s="53"/>
      <c r="H32" s="53"/>
    </row>
    <row r="33" spans="1:8" s="18" customFormat="1" ht="12.75">
      <c r="A33" s="62"/>
      <c r="C33" s="53"/>
      <c r="D33" s="53"/>
      <c r="E33" s="53"/>
      <c r="F33" s="53"/>
      <c r="G33" s="53"/>
      <c r="H33" s="53"/>
    </row>
    <row r="41" spans="1:8" s="18" customFormat="1" ht="12.75">
      <c r="A41" s="67"/>
    </row>
  </sheetData>
  <mergeCells count="13">
    <mergeCell ref="A30:H30"/>
    <mergeCell ref="A17:A24"/>
    <mergeCell ref="A25:H25"/>
    <mergeCell ref="A26:H26"/>
    <mergeCell ref="A27:H27"/>
    <mergeCell ref="A28:H28"/>
    <mergeCell ref="A29:H29"/>
    <mergeCell ref="A9:A16"/>
    <mergeCell ref="A3:H3"/>
    <mergeCell ref="A4:H4"/>
    <mergeCell ref="A5:H5"/>
    <mergeCell ref="A7:B8"/>
    <mergeCell ref="C7:H7"/>
  </mergeCells>
  <hyperlinks>
    <hyperlink ref="J7" location="ÍNDICE!A57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F1" zoomScaleNormal="100" zoomScalePageLayoutView="85" workbookViewId="0">
      <selection activeCell="J7" sqref="J7"/>
    </sheetView>
  </sheetViews>
  <sheetFormatPr baseColWidth="10" defaultRowHeight="15"/>
  <cols>
    <col min="1" max="1" width="15" style="18" customWidth="1"/>
    <col min="2" max="2" width="11.42578125" style="18"/>
    <col min="3" max="3" width="23.42578125" style="18" customWidth="1"/>
    <col min="4" max="4" width="23.7109375" style="18" customWidth="1"/>
    <col min="5" max="5" width="24.140625" style="18" customWidth="1"/>
    <col min="6" max="6" width="23.140625" style="18" customWidth="1"/>
    <col min="7" max="7" width="23.7109375" style="18" customWidth="1"/>
    <col min="8" max="8" width="21.85546875" style="18" customWidth="1"/>
    <col min="9" max="16384" width="11.42578125" style="1"/>
  </cols>
  <sheetData>
    <row r="1" spans="1:10" ht="6" customHeight="1"/>
    <row r="2" spans="1:10" s="18" customFormat="1" ht="14.25">
      <c r="A2" s="1312" t="s">
        <v>107</v>
      </c>
      <c r="C2" s="53"/>
      <c r="D2" s="53"/>
      <c r="E2" s="53"/>
      <c r="F2" s="53"/>
      <c r="G2" s="53"/>
      <c r="H2" s="53"/>
    </row>
    <row r="3" spans="1:10" s="18" customFormat="1" ht="17.25">
      <c r="A3" s="1994" t="s">
        <v>1622</v>
      </c>
      <c r="B3" s="1994"/>
      <c r="C3" s="1994"/>
      <c r="D3" s="1994"/>
      <c r="E3" s="1994"/>
      <c r="F3" s="1994"/>
      <c r="G3" s="1994"/>
      <c r="H3" s="1994"/>
    </row>
    <row r="4" spans="1:10" s="18" customFormat="1" ht="15.6" customHeight="1">
      <c r="A4" s="1994" t="s">
        <v>1767</v>
      </c>
      <c r="B4" s="1994"/>
      <c r="C4" s="1994"/>
      <c r="D4" s="1994"/>
      <c r="E4" s="1994"/>
      <c r="F4" s="1994"/>
      <c r="G4" s="1994"/>
      <c r="H4" s="1994"/>
    </row>
    <row r="5" spans="1:10" s="18" customFormat="1" ht="12.75">
      <c r="A5" s="2006" t="s">
        <v>459</v>
      </c>
      <c r="B5" s="2006"/>
      <c r="C5" s="2006"/>
      <c r="D5" s="2006"/>
      <c r="E5" s="2006"/>
      <c r="F5" s="2006"/>
      <c r="G5" s="2006"/>
      <c r="H5" s="2006"/>
    </row>
    <row r="6" spans="1:10" s="18" customFormat="1" ht="14.25">
      <c r="A6" s="24"/>
    </row>
    <row r="7" spans="1:10" s="18" customFormat="1" ht="17.25">
      <c r="A7" s="1999" t="s">
        <v>488</v>
      </c>
      <c r="B7" s="1999"/>
      <c r="C7" s="1996" t="s">
        <v>495</v>
      </c>
      <c r="D7" s="1996"/>
      <c r="E7" s="1996"/>
      <c r="F7" s="1996"/>
      <c r="G7" s="1996"/>
      <c r="H7" s="1996"/>
      <c r="J7" s="1113" t="s">
        <v>675</v>
      </c>
    </row>
    <row r="8" spans="1:10" s="18" customFormat="1" ht="45">
      <c r="A8" s="1999"/>
      <c r="B8" s="1999"/>
      <c r="C8" s="1797" t="s">
        <v>110</v>
      </c>
      <c r="D8" s="1797" t="s">
        <v>111</v>
      </c>
      <c r="E8" s="1797" t="s">
        <v>112</v>
      </c>
      <c r="F8" s="1797" t="s">
        <v>113</v>
      </c>
      <c r="G8" s="1797" t="s">
        <v>114</v>
      </c>
      <c r="H8" s="1797" t="s">
        <v>496</v>
      </c>
    </row>
    <row r="9" spans="1:10" s="18" customFormat="1" ht="16.5">
      <c r="A9" s="2000" t="s">
        <v>102</v>
      </c>
      <c r="B9" s="760" t="s">
        <v>108</v>
      </c>
      <c r="C9" s="70" t="s">
        <v>4</v>
      </c>
      <c r="D9" s="70" t="s">
        <v>4</v>
      </c>
      <c r="E9" s="70" t="s">
        <v>4</v>
      </c>
      <c r="F9" s="70" t="s">
        <v>4</v>
      </c>
      <c r="G9" s="70" t="s">
        <v>4</v>
      </c>
      <c r="H9" s="70" t="s">
        <v>4</v>
      </c>
    </row>
    <row r="10" spans="1:10" s="18" customFormat="1" ht="14.25">
      <c r="A10" s="2001"/>
      <c r="B10" s="760">
        <v>2008</v>
      </c>
      <c r="C10" s="33">
        <v>8.0245085894639914</v>
      </c>
      <c r="D10" s="33">
        <v>26.539455609597496</v>
      </c>
      <c r="E10" s="33">
        <v>12.669897901645808</v>
      </c>
      <c r="F10" s="33">
        <v>6.7987945613264555</v>
      </c>
      <c r="G10" s="33">
        <v>5.9441057223540339</v>
      </c>
      <c r="H10" s="33">
        <v>40.023237615612217</v>
      </c>
    </row>
    <row r="11" spans="1:10" s="18" customFormat="1" ht="14.25">
      <c r="A11" s="2001"/>
      <c r="B11" s="760">
        <v>2009</v>
      </c>
      <c r="C11" s="33">
        <v>7.8725084997123354</v>
      </c>
      <c r="D11" s="33">
        <v>26.301946759873125</v>
      </c>
      <c r="E11" s="33">
        <v>12.926978087013955</v>
      </c>
      <c r="F11" s="33">
        <v>7.1843541896626686</v>
      </c>
      <c r="G11" s="33">
        <v>6.1484607230867718</v>
      </c>
      <c r="H11" s="33">
        <v>39.565751740651145</v>
      </c>
    </row>
    <row r="12" spans="1:10" s="18" customFormat="1" ht="14.25">
      <c r="A12" s="2001"/>
      <c r="B12" s="760">
        <v>2010</v>
      </c>
      <c r="C12" s="33">
        <v>6.9765891122492469</v>
      </c>
      <c r="D12" s="33">
        <v>25.598557933572703</v>
      </c>
      <c r="E12" s="33">
        <v>13.693134244248615</v>
      </c>
      <c r="F12" s="33">
        <v>7.4002710534902691</v>
      </c>
      <c r="G12" s="33">
        <v>6.2649582037925198</v>
      </c>
      <c r="H12" s="33">
        <v>40.06648945264665</v>
      </c>
    </row>
    <row r="13" spans="1:10" s="18" customFormat="1" ht="14.25">
      <c r="A13" s="2001"/>
      <c r="B13" s="760">
        <v>2011</v>
      </c>
      <c r="C13" s="33">
        <v>6.7304743183058982</v>
      </c>
      <c r="D13" s="33">
        <v>25.930589923790713</v>
      </c>
      <c r="E13" s="33">
        <v>13.413287771351598</v>
      </c>
      <c r="F13" s="33">
        <v>7.0620173501267089</v>
      </c>
      <c r="G13" s="33">
        <v>6.7137863912104399</v>
      </c>
      <c r="H13" s="33">
        <v>40.149844245214638</v>
      </c>
    </row>
    <row r="14" spans="1:10" s="18" customFormat="1" ht="14.25">
      <c r="A14" s="2001"/>
      <c r="B14" s="760">
        <v>2012</v>
      </c>
      <c r="C14" s="33">
        <v>7.3646384205685482</v>
      </c>
      <c r="D14" s="33">
        <v>26.954481605245416</v>
      </c>
      <c r="E14" s="33">
        <v>13.13066948835481</v>
      </c>
      <c r="F14" s="33">
        <v>6.8890154129450698</v>
      </c>
      <c r="G14" s="33">
        <v>7.0138266525964426</v>
      </c>
      <c r="H14" s="33">
        <v>38.647368420289709</v>
      </c>
    </row>
    <row r="15" spans="1:10" s="18" customFormat="1" ht="14.25">
      <c r="A15" s="2001"/>
      <c r="B15" s="760">
        <v>2013</v>
      </c>
      <c r="C15" s="33">
        <v>7.7782976457364077</v>
      </c>
      <c r="D15" s="33">
        <v>24.455793927415456</v>
      </c>
      <c r="E15" s="33">
        <v>13.66426912641702</v>
      </c>
      <c r="F15" s="33">
        <v>6.840224815862844</v>
      </c>
      <c r="G15" s="33">
        <v>7.3490616792103562</v>
      </c>
      <c r="H15" s="33">
        <v>39.912352805357912</v>
      </c>
    </row>
    <row r="16" spans="1:10" s="18" customFormat="1" ht="14.25">
      <c r="A16" s="2002"/>
      <c r="B16" s="760">
        <v>2014</v>
      </c>
      <c r="C16" s="33">
        <v>8.1473802105487181</v>
      </c>
      <c r="D16" s="33">
        <v>23.166814293868235</v>
      </c>
      <c r="E16" s="33">
        <v>12.153475373223127</v>
      </c>
      <c r="F16" s="33">
        <v>8.5972175975044642</v>
      </c>
      <c r="G16" s="33">
        <v>6.6401315066942006</v>
      </c>
      <c r="H16" s="33">
        <v>41.294981018161252</v>
      </c>
    </row>
    <row r="17" spans="1:8" s="18" customFormat="1" ht="14.25">
      <c r="A17" s="2020" t="s">
        <v>100</v>
      </c>
      <c r="B17" s="760">
        <v>2007</v>
      </c>
      <c r="C17" s="33">
        <v>7.6296539421646852</v>
      </c>
      <c r="D17" s="33">
        <v>27.052805955676728</v>
      </c>
      <c r="E17" s="33">
        <v>13.428245891431207</v>
      </c>
      <c r="F17" s="33">
        <v>5.8049410465495752</v>
      </c>
      <c r="G17" s="33">
        <v>6.383865032475974</v>
      </c>
      <c r="H17" s="33">
        <v>39.700488131701839</v>
      </c>
    </row>
    <row r="18" spans="1:8" s="18" customFormat="1" ht="14.25">
      <c r="A18" s="2021"/>
      <c r="B18" s="760">
        <v>2008</v>
      </c>
      <c r="C18" s="33">
        <v>7.6487494312674471</v>
      </c>
      <c r="D18" s="33">
        <v>25.360370900433448</v>
      </c>
      <c r="E18" s="33">
        <v>13.408599062413561</v>
      </c>
      <c r="F18" s="33">
        <v>7.0571506389466503</v>
      </c>
      <c r="G18" s="33">
        <v>6.3553268933377014</v>
      </c>
      <c r="H18" s="33">
        <v>40.169803073601187</v>
      </c>
    </row>
    <row r="19" spans="1:8" s="18" customFormat="1" ht="14.25">
      <c r="A19" s="2021"/>
      <c r="B19" s="760">
        <v>2009</v>
      </c>
      <c r="C19" s="33">
        <v>7.4443137074063026</v>
      </c>
      <c r="D19" s="33">
        <v>26.051404817969718</v>
      </c>
      <c r="E19" s="33">
        <v>13.212445164939776</v>
      </c>
      <c r="F19" s="33">
        <v>7.3380021091341261</v>
      </c>
      <c r="G19" s="33">
        <v>6.0928501057780675</v>
      </c>
      <c r="H19" s="33">
        <v>39.860984094772007</v>
      </c>
    </row>
    <row r="20" spans="1:8" s="18" customFormat="1" ht="14.25">
      <c r="A20" s="2021"/>
      <c r="B20" s="760">
        <v>2010</v>
      </c>
      <c r="C20" s="33">
        <v>6.77683072067863</v>
      </c>
      <c r="D20" s="33">
        <v>25.503888959172134</v>
      </c>
      <c r="E20" s="33">
        <v>13.517778771018978</v>
      </c>
      <c r="F20" s="33">
        <v>7.2085424086047913</v>
      </c>
      <c r="G20" s="33">
        <v>6.4753016415987119</v>
      </c>
      <c r="H20" s="33">
        <v>40.517657498926752</v>
      </c>
    </row>
    <row r="21" spans="1:8" s="18" customFormat="1" ht="14.25">
      <c r="A21" s="2021"/>
      <c r="B21" s="760">
        <v>2011</v>
      </c>
      <c r="C21" s="33">
        <v>6.7380486280123151</v>
      </c>
      <c r="D21" s="33">
        <v>25.722124233265951</v>
      </c>
      <c r="E21" s="33">
        <v>12.88606676271149</v>
      </c>
      <c r="F21" s="33">
        <v>7.3197882173486395</v>
      </c>
      <c r="G21" s="33">
        <v>6.6460620162137367</v>
      </c>
      <c r="H21" s="33">
        <v>40.687910142447862</v>
      </c>
    </row>
    <row r="22" spans="1:8" s="18" customFormat="1" ht="14.25">
      <c r="A22" s="2021"/>
      <c r="B22" s="760">
        <v>2012</v>
      </c>
      <c r="C22" s="33">
        <v>7.7761314283112659</v>
      </c>
      <c r="D22" s="33">
        <v>27.40956919203882</v>
      </c>
      <c r="E22" s="33">
        <v>11.742248826695086</v>
      </c>
      <c r="F22" s="33">
        <v>6.6619823998182985</v>
      </c>
      <c r="G22" s="33">
        <v>6.3000938445764474</v>
      </c>
      <c r="H22" s="33">
        <v>40.109974308560091</v>
      </c>
    </row>
    <row r="23" spans="1:8" s="18" customFormat="1" ht="14.25">
      <c r="A23" s="2021"/>
      <c r="B23" s="760">
        <v>2013</v>
      </c>
      <c r="C23" s="33">
        <v>7.8076095847587652</v>
      </c>
      <c r="D23" s="33">
        <v>25.470363354276532</v>
      </c>
      <c r="E23" s="33">
        <v>12.323571680958128</v>
      </c>
      <c r="F23" s="33">
        <v>6.666945761164234</v>
      </c>
      <c r="G23" s="33">
        <v>6.2884100387064112</v>
      </c>
      <c r="H23" s="33">
        <v>41.443099580135936</v>
      </c>
    </row>
    <row r="24" spans="1:8" s="18" customFormat="1" ht="14.25">
      <c r="A24" s="2022"/>
      <c r="B24" s="760">
        <v>2014</v>
      </c>
      <c r="C24" s="33">
        <v>7.6740091728597832</v>
      </c>
      <c r="D24" s="33">
        <v>24.223183831557503</v>
      </c>
      <c r="E24" s="33">
        <v>12.191874713337111</v>
      </c>
      <c r="F24" s="33">
        <v>8.0776291381058005</v>
      </c>
      <c r="G24" s="33">
        <v>7.0002579282902309</v>
      </c>
      <c r="H24" s="33">
        <v>40.833045215849573</v>
      </c>
    </row>
    <row r="25" spans="1:8" s="18" customFormat="1" ht="14.25">
      <c r="A25" s="2000" t="s">
        <v>103</v>
      </c>
      <c r="B25" s="760">
        <v>2007</v>
      </c>
      <c r="C25" s="33">
        <v>7.57696093671463</v>
      </c>
      <c r="D25" s="33">
        <v>27.151290031336327</v>
      </c>
      <c r="E25" s="33">
        <v>13.511563662189896</v>
      </c>
      <c r="F25" s="33">
        <v>6.7030713371452579</v>
      </c>
      <c r="G25" s="33">
        <v>6.2157297586064537</v>
      </c>
      <c r="H25" s="33">
        <v>38.841384274007424</v>
      </c>
    </row>
    <row r="26" spans="1:8" s="18" customFormat="1" ht="14.25">
      <c r="A26" s="2001"/>
      <c r="B26" s="760">
        <v>2008</v>
      </c>
      <c r="C26" s="33">
        <v>6.9501745784996709</v>
      </c>
      <c r="D26" s="33">
        <v>27.252956502361446</v>
      </c>
      <c r="E26" s="33">
        <v>13.279077081436686</v>
      </c>
      <c r="F26" s="33">
        <v>7.3126727481387501</v>
      </c>
      <c r="G26" s="33">
        <v>6.0683171079114944</v>
      </c>
      <c r="H26" s="33">
        <v>39.136801981651942</v>
      </c>
    </row>
    <row r="27" spans="1:8" s="18" customFormat="1" ht="14.25">
      <c r="A27" s="2001"/>
      <c r="B27" s="760">
        <v>2009</v>
      </c>
      <c r="C27" s="33">
        <v>7.5108431644191329</v>
      </c>
      <c r="D27" s="33">
        <v>23.32604221901471</v>
      </c>
      <c r="E27" s="33">
        <v>13.542564977767544</v>
      </c>
      <c r="F27" s="33">
        <v>7.3566632330098596</v>
      </c>
      <c r="G27" s="33">
        <v>6.3943503805315007</v>
      </c>
      <c r="H27" s="33">
        <v>41.869536025257254</v>
      </c>
    </row>
    <row r="28" spans="1:8" s="18" customFormat="1" ht="14.25">
      <c r="A28" s="2001"/>
      <c r="B28" s="760">
        <v>2010</v>
      </c>
      <c r="C28" s="33">
        <v>7.0104700250269394</v>
      </c>
      <c r="D28" s="33">
        <v>25.137926342147921</v>
      </c>
      <c r="E28" s="33">
        <v>13.974645555700931</v>
      </c>
      <c r="F28" s="33">
        <v>7.3462980735517922</v>
      </c>
      <c r="G28" s="33">
        <v>6.4794919439745522</v>
      </c>
      <c r="H28" s="33">
        <v>40.051168059597863</v>
      </c>
    </row>
    <row r="29" spans="1:8" s="18" customFormat="1" ht="14.25">
      <c r="A29" s="2001"/>
      <c r="B29" s="760">
        <v>2011</v>
      </c>
      <c r="C29" s="33">
        <v>6.8344943317090792</v>
      </c>
      <c r="D29" s="33">
        <v>24.465857511434663</v>
      </c>
      <c r="E29" s="33">
        <v>12.975170018047166</v>
      </c>
      <c r="F29" s="33">
        <v>7.3409465621165761</v>
      </c>
      <c r="G29" s="33">
        <v>7.3933146474264353</v>
      </c>
      <c r="H29" s="33">
        <v>40.990216929266076</v>
      </c>
    </row>
    <row r="30" spans="1:8" s="18" customFormat="1" ht="14.25">
      <c r="A30" s="2001"/>
      <c r="B30" s="760">
        <v>2012</v>
      </c>
      <c r="C30" s="33">
        <v>8.3177688412717519</v>
      </c>
      <c r="D30" s="33">
        <v>26.313100116605259</v>
      </c>
      <c r="E30" s="33">
        <v>12.485352059518545</v>
      </c>
      <c r="F30" s="33">
        <v>6.73840260470564</v>
      </c>
      <c r="G30" s="33">
        <v>6.7232087947662986</v>
      </c>
      <c r="H30" s="33">
        <v>39.422167583132499</v>
      </c>
    </row>
    <row r="31" spans="1:8" s="18" customFormat="1" ht="14.25">
      <c r="A31" s="2001"/>
      <c r="B31" s="760">
        <v>2013</v>
      </c>
      <c r="C31" s="33">
        <v>6.9862689164016754</v>
      </c>
      <c r="D31" s="33">
        <v>25.472561269747256</v>
      </c>
      <c r="E31" s="33">
        <v>12.188514923999053</v>
      </c>
      <c r="F31" s="33">
        <v>7.4238817534831529</v>
      </c>
      <c r="G31" s="33">
        <v>7.1150155061238962</v>
      </c>
      <c r="H31" s="33">
        <v>40.813757630244972</v>
      </c>
    </row>
    <row r="32" spans="1:8" s="18" customFormat="1" ht="14.25">
      <c r="A32" s="2002"/>
      <c r="B32" s="760">
        <v>2014</v>
      </c>
      <c r="C32" s="33">
        <v>7.7731158577817396</v>
      </c>
      <c r="D32" s="33">
        <v>24.164931867246157</v>
      </c>
      <c r="E32" s="33">
        <v>12.362782833441381</v>
      </c>
      <c r="F32" s="33">
        <v>7.6797920728514351</v>
      </c>
      <c r="G32" s="33">
        <v>6.7432331274435766</v>
      </c>
      <c r="H32" s="33">
        <v>41.276144241235713</v>
      </c>
    </row>
    <row r="33" spans="1:8" s="18" customFormat="1" ht="14.25">
      <c r="A33" s="2020" t="s">
        <v>101</v>
      </c>
      <c r="B33" s="760">
        <v>2007</v>
      </c>
      <c r="C33" s="33">
        <v>7.4270372947330703</v>
      </c>
      <c r="D33" s="33">
        <v>26.939593388950012</v>
      </c>
      <c r="E33" s="33">
        <v>12.981471416545951</v>
      </c>
      <c r="F33" s="33">
        <v>7.4926936202091401</v>
      </c>
      <c r="G33" s="33">
        <v>6.29455284335865</v>
      </c>
      <c r="H33" s="33">
        <v>38.864651436203175</v>
      </c>
    </row>
    <row r="34" spans="1:8" s="18" customFormat="1" ht="14.25">
      <c r="A34" s="2021"/>
      <c r="B34" s="760">
        <v>2008</v>
      </c>
      <c r="C34" s="33">
        <v>7.7592848769035134</v>
      </c>
      <c r="D34" s="33">
        <v>25.774966090535163</v>
      </c>
      <c r="E34" s="33">
        <v>13.501558273239731</v>
      </c>
      <c r="F34" s="33">
        <v>7.3249903606994531</v>
      </c>
      <c r="G34" s="33">
        <v>6.0522071615218573</v>
      </c>
      <c r="H34" s="33">
        <v>39.586993237100288</v>
      </c>
    </row>
    <row r="35" spans="1:8" s="18" customFormat="1" ht="14.25">
      <c r="A35" s="2021"/>
      <c r="B35" s="760">
        <v>2009</v>
      </c>
      <c r="C35" s="33">
        <v>7.6446939303443013</v>
      </c>
      <c r="D35" s="33">
        <v>25.873396637763612</v>
      </c>
      <c r="E35" s="33">
        <v>12.806916119303413</v>
      </c>
      <c r="F35" s="33">
        <v>7.9802916967625954</v>
      </c>
      <c r="G35" s="33">
        <v>6.1407498802182579</v>
      </c>
      <c r="H35" s="33">
        <v>39.553951735607818</v>
      </c>
    </row>
    <row r="36" spans="1:8" s="18" customFormat="1" ht="14.25">
      <c r="A36" s="2021"/>
      <c r="B36" s="760">
        <v>2010</v>
      </c>
      <c r="C36" s="33">
        <v>7.0713336250463845</v>
      </c>
      <c r="D36" s="33">
        <v>26.176809460696425</v>
      </c>
      <c r="E36" s="33">
        <v>13.424801761436333</v>
      </c>
      <c r="F36" s="33">
        <v>7.2742721000263941</v>
      </c>
      <c r="G36" s="33">
        <v>6.407079409366502</v>
      </c>
      <c r="H36" s="33">
        <v>39.645703643427957</v>
      </c>
    </row>
    <row r="37" spans="1:8" s="18" customFormat="1" ht="14.25">
      <c r="A37" s="2021"/>
      <c r="B37" s="760">
        <v>2011</v>
      </c>
      <c r="C37" s="33">
        <v>7.7518472318751979</v>
      </c>
      <c r="D37" s="33">
        <v>26.945104704070715</v>
      </c>
      <c r="E37" s="33">
        <v>12.924943101794586</v>
      </c>
      <c r="F37" s="33">
        <v>6.7234422741759809</v>
      </c>
      <c r="G37" s="33">
        <v>7.2577946313052939</v>
      </c>
      <c r="H37" s="33">
        <v>38.396868056778224</v>
      </c>
    </row>
    <row r="38" spans="1:8" s="18" customFormat="1" ht="14.25">
      <c r="A38" s="2021"/>
      <c r="B38" s="760">
        <v>2012</v>
      </c>
      <c r="C38" s="33">
        <v>7.1917978612751554</v>
      </c>
      <c r="D38" s="33">
        <v>26.465780487282338</v>
      </c>
      <c r="E38" s="33">
        <v>12.685282974665551</v>
      </c>
      <c r="F38" s="33">
        <v>6.8582471250871233</v>
      </c>
      <c r="G38" s="33">
        <v>7.130977502197787</v>
      </c>
      <c r="H38" s="33">
        <v>39.66791404949204</v>
      </c>
    </row>
    <row r="39" spans="1:8" s="18" customFormat="1" ht="14.25">
      <c r="A39" s="2021"/>
      <c r="B39" s="760">
        <v>2013</v>
      </c>
      <c r="C39" s="33">
        <v>7.0481867422780971</v>
      </c>
      <c r="D39" s="33">
        <v>23.311197966931623</v>
      </c>
      <c r="E39" s="33">
        <v>13.265784493944011</v>
      </c>
      <c r="F39" s="33">
        <v>8.1427225759917725</v>
      </c>
      <c r="G39" s="33">
        <v>6.8566190768186219</v>
      </c>
      <c r="H39" s="33">
        <v>41.375489144035875</v>
      </c>
    </row>
    <row r="40" spans="1:8" s="18" customFormat="1" ht="14.25">
      <c r="A40" s="2022"/>
      <c r="B40" s="760">
        <v>2014</v>
      </c>
      <c r="C40" s="33">
        <v>8.1863189871460076</v>
      </c>
      <c r="D40" s="33">
        <v>24.318842830905364</v>
      </c>
      <c r="E40" s="33">
        <v>12.540099465677992</v>
      </c>
      <c r="F40" s="33">
        <v>7.5825118614573794</v>
      </c>
      <c r="G40" s="33">
        <v>7.1436765615893973</v>
      </c>
      <c r="H40" s="33">
        <v>40.228550293223869</v>
      </c>
    </row>
    <row r="41" spans="1:8" s="1328" customFormat="1" ht="11.25">
      <c r="A41" s="1798" t="s">
        <v>132</v>
      </c>
      <c r="B41" s="1313"/>
      <c r="C41" s="1313"/>
      <c r="D41" s="1313"/>
      <c r="E41" s="1313"/>
      <c r="F41" s="1313"/>
      <c r="G41" s="1313"/>
      <c r="H41" s="1313"/>
    </row>
    <row r="42" spans="1:8" s="1328" customFormat="1" ht="11.25">
      <c r="A42" s="1801" t="s">
        <v>1295</v>
      </c>
      <c r="B42" s="1313"/>
      <c r="C42" s="1313"/>
      <c r="D42" s="1313"/>
      <c r="E42" s="1313"/>
      <c r="F42" s="1313"/>
      <c r="G42" s="1313"/>
      <c r="H42" s="1313"/>
    </row>
    <row r="43" spans="1:8" s="1328" customFormat="1" ht="11.25">
      <c r="A43" s="27" t="s">
        <v>2235</v>
      </c>
      <c r="B43" s="1313"/>
      <c r="C43" s="1313"/>
      <c r="D43" s="1313"/>
      <c r="E43" s="1313"/>
      <c r="F43" s="1313"/>
      <c r="G43" s="1313"/>
      <c r="H43" s="1313"/>
    </row>
    <row r="44" spans="1:8" s="1328" customFormat="1" ht="11.25">
      <c r="A44" s="27" t="s">
        <v>2261</v>
      </c>
      <c r="B44" s="1313"/>
      <c r="C44" s="1313"/>
      <c r="D44" s="1313"/>
      <c r="E44" s="1313"/>
      <c r="F44" s="1313"/>
      <c r="G44" s="1313"/>
      <c r="H44" s="1313"/>
    </row>
    <row r="45" spans="1:8" s="1328" customFormat="1" ht="11.25">
      <c r="A45" s="27" t="s">
        <v>2262</v>
      </c>
      <c r="B45" s="1313"/>
      <c r="C45" s="1313"/>
      <c r="D45" s="1313"/>
      <c r="E45" s="1313"/>
      <c r="F45" s="1313"/>
      <c r="G45" s="1313"/>
      <c r="H45" s="1313"/>
    </row>
    <row r="46" spans="1:8" s="1328" customFormat="1" ht="11.25">
      <c r="A46" s="62" t="s">
        <v>2263</v>
      </c>
      <c r="B46" s="1313"/>
      <c r="C46" s="1313"/>
      <c r="D46" s="1313"/>
      <c r="E46" s="1313"/>
      <c r="F46" s="1313"/>
      <c r="G46" s="1313"/>
      <c r="H46" s="1313"/>
    </row>
    <row r="47" spans="1:8" s="17" customFormat="1" ht="14.25">
      <c r="A47" s="71"/>
      <c r="B47" s="3"/>
      <c r="C47" s="3"/>
      <c r="D47" s="3"/>
      <c r="E47" s="3"/>
      <c r="F47" s="3"/>
      <c r="G47" s="3"/>
      <c r="H47" s="3"/>
    </row>
    <row r="48" spans="1:8" s="17" customFormat="1" ht="14.25">
      <c r="A48" s="71"/>
      <c r="B48" s="3"/>
      <c r="C48" s="3"/>
      <c r="D48" s="3"/>
      <c r="E48" s="3"/>
      <c r="F48" s="3"/>
      <c r="G48" s="3"/>
      <c r="H48" s="3"/>
    </row>
    <row r="49" spans="1:8" s="17" customFormat="1" ht="14.25">
      <c r="A49" s="71"/>
      <c r="B49" s="3"/>
      <c r="C49" s="3"/>
      <c r="D49" s="3"/>
      <c r="E49" s="3"/>
      <c r="F49" s="3"/>
      <c r="G49" s="3"/>
      <c r="H49" s="3"/>
    </row>
    <row r="57" spans="1:8" s="18" customFormat="1" ht="12.75">
      <c r="A57" s="67"/>
    </row>
  </sheetData>
  <mergeCells count="9">
    <mergeCell ref="A9:A16"/>
    <mergeCell ref="A17:A24"/>
    <mergeCell ref="A25:A32"/>
    <mergeCell ref="A33:A40"/>
    <mergeCell ref="A3:H3"/>
    <mergeCell ref="A4:H4"/>
    <mergeCell ref="A5:H5"/>
    <mergeCell ref="A7:B8"/>
    <mergeCell ref="C7:H7"/>
  </mergeCells>
  <hyperlinks>
    <hyperlink ref="J7" location="ÍNDICE!A58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2" manualBreakCount="2">
    <brk id="2" max="16383" man="1"/>
    <brk id="4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topLeftCell="F1" zoomScaleNormal="100" zoomScalePageLayoutView="85" workbookViewId="0">
      <selection activeCell="J7" sqref="J7"/>
    </sheetView>
  </sheetViews>
  <sheetFormatPr baseColWidth="10" defaultRowHeight="15"/>
  <cols>
    <col min="1" max="1" width="15" style="18" customWidth="1"/>
    <col min="2" max="2" width="11.42578125" style="18"/>
    <col min="3" max="3" width="23.42578125" style="18" customWidth="1"/>
    <col min="4" max="4" width="23.7109375" style="18" customWidth="1"/>
    <col min="5" max="5" width="24.140625" style="18" customWidth="1"/>
    <col min="6" max="6" width="23.140625" style="18" customWidth="1"/>
    <col min="7" max="7" width="23.7109375" style="18" customWidth="1"/>
    <col min="8" max="8" width="21.85546875" style="18" customWidth="1"/>
    <col min="9" max="16384" width="11.42578125" style="1"/>
  </cols>
  <sheetData>
    <row r="1" spans="1:10" ht="6" customHeight="1"/>
    <row r="2" spans="1:10" s="17" customFormat="1" ht="14.25">
      <c r="A2" s="1312" t="s">
        <v>519</v>
      </c>
      <c r="B2" s="3"/>
      <c r="C2" s="3"/>
      <c r="D2" s="3"/>
      <c r="E2" s="3"/>
      <c r="F2" s="3"/>
      <c r="G2" s="3"/>
      <c r="H2" s="3"/>
    </row>
    <row r="3" spans="1:10" s="17" customFormat="1" ht="17.25">
      <c r="A3" s="1994" t="s">
        <v>1503</v>
      </c>
      <c r="B3" s="1994"/>
      <c r="C3" s="1994"/>
      <c r="D3" s="1994"/>
      <c r="E3" s="1994"/>
      <c r="F3" s="1994"/>
      <c r="G3" s="1994"/>
      <c r="H3" s="1994"/>
    </row>
    <row r="4" spans="1:10" s="17" customFormat="1">
      <c r="A4" s="1994" t="s">
        <v>1767</v>
      </c>
      <c r="B4" s="1994"/>
      <c r="C4" s="1994"/>
      <c r="D4" s="1994"/>
      <c r="E4" s="1994"/>
      <c r="F4" s="1994"/>
      <c r="G4" s="1994"/>
      <c r="H4" s="1994"/>
    </row>
    <row r="5" spans="1:10" s="18" customFormat="1" ht="12.75">
      <c r="A5" s="2006" t="s">
        <v>459</v>
      </c>
      <c r="B5" s="2006"/>
      <c r="C5" s="2006"/>
      <c r="D5" s="2006"/>
      <c r="E5" s="2006"/>
      <c r="F5" s="2006"/>
      <c r="G5" s="2006"/>
      <c r="H5" s="2006"/>
    </row>
    <row r="6" spans="1:10" s="18" customFormat="1" ht="14.25">
      <c r="A6" s="24"/>
      <c r="B6" s="3"/>
      <c r="C6" s="3"/>
      <c r="D6" s="3"/>
      <c r="E6" s="3"/>
      <c r="F6" s="3"/>
      <c r="G6" s="3"/>
      <c r="H6" s="3"/>
    </row>
    <row r="7" spans="1:10" s="18" customFormat="1" ht="24" customHeight="1">
      <c r="A7" s="1999" t="s">
        <v>488</v>
      </c>
      <c r="B7" s="1999"/>
      <c r="C7" s="1996" t="s">
        <v>495</v>
      </c>
      <c r="D7" s="1996"/>
      <c r="E7" s="1996"/>
      <c r="F7" s="1996"/>
      <c r="G7" s="1996"/>
      <c r="H7" s="1996"/>
      <c r="J7" s="1113" t="s">
        <v>675</v>
      </c>
    </row>
    <row r="8" spans="1:10" s="18" customFormat="1" ht="45">
      <c r="A8" s="1999"/>
      <c r="B8" s="1999"/>
      <c r="C8" s="1265" t="s">
        <v>110</v>
      </c>
      <c r="D8" s="1265" t="s">
        <v>111</v>
      </c>
      <c r="E8" s="1265" t="s">
        <v>112</v>
      </c>
      <c r="F8" s="1265" t="s">
        <v>113</v>
      </c>
      <c r="G8" s="1265" t="s">
        <v>114</v>
      </c>
      <c r="H8" s="1265" t="s">
        <v>496</v>
      </c>
    </row>
    <row r="9" spans="1:10" s="18" customFormat="1" ht="16.5">
      <c r="A9" s="2020" t="s">
        <v>100</v>
      </c>
      <c r="B9" s="760" t="s">
        <v>108</v>
      </c>
      <c r="C9" s="49" t="s">
        <v>4</v>
      </c>
      <c r="D9" s="49" t="s">
        <v>4</v>
      </c>
      <c r="E9" s="49" t="s">
        <v>4</v>
      </c>
      <c r="F9" s="49" t="s">
        <v>4</v>
      </c>
      <c r="G9" s="49" t="s">
        <v>4</v>
      </c>
      <c r="H9" s="49" t="s">
        <v>4</v>
      </c>
    </row>
    <row r="10" spans="1:10" s="18" customFormat="1" ht="14.25">
      <c r="A10" s="2021"/>
      <c r="B10" s="760">
        <v>2008</v>
      </c>
      <c r="C10" s="34">
        <v>68.106358417083996</v>
      </c>
      <c r="D10" s="34">
        <v>7.4472272232607635</v>
      </c>
      <c r="E10" s="34">
        <v>5.9755856893692947</v>
      </c>
      <c r="F10" s="34">
        <v>5.4076873381782642</v>
      </c>
      <c r="G10" s="34">
        <v>1.9685476863855356</v>
      </c>
      <c r="H10" s="34">
        <v>11.094593645722142</v>
      </c>
    </row>
    <row r="11" spans="1:10" s="18" customFormat="1" ht="16.5">
      <c r="A11" s="2021"/>
      <c r="B11" s="760" t="s">
        <v>109</v>
      </c>
      <c r="C11" s="34" t="s">
        <v>4</v>
      </c>
      <c r="D11" s="34" t="s">
        <v>4</v>
      </c>
      <c r="E11" s="34" t="s">
        <v>4</v>
      </c>
      <c r="F11" s="34" t="s">
        <v>4</v>
      </c>
      <c r="G11" s="34" t="s">
        <v>4</v>
      </c>
      <c r="H11" s="34" t="s">
        <v>4</v>
      </c>
    </row>
    <row r="12" spans="1:10" s="18" customFormat="1" ht="14.25">
      <c r="A12" s="2021"/>
      <c r="B12" s="760">
        <v>2010</v>
      </c>
      <c r="C12" s="34">
        <v>69.680930518379895</v>
      </c>
      <c r="D12" s="34">
        <v>6.7906174040015612</v>
      </c>
      <c r="E12" s="34">
        <v>5.9264586723084545</v>
      </c>
      <c r="F12" s="34">
        <v>4.1760185410230335</v>
      </c>
      <c r="G12" s="34">
        <v>2.1017321642891074</v>
      </c>
      <c r="H12" s="34">
        <v>11.324242699997939</v>
      </c>
    </row>
    <row r="13" spans="1:10" s="18" customFormat="1" ht="14.25">
      <c r="A13" s="2021"/>
      <c r="B13" s="760">
        <v>2011</v>
      </c>
      <c r="C13" s="34">
        <v>68.956415289133815</v>
      </c>
      <c r="D13" s="34">
        <v>7.0013432371531099</v>
      </c>
      <c r="E13" s="34">
        <v>5.8992249147950915</v>
      </c>
      <c r="F13" s="34">
        <v>4.9225862221066237</v>
      </c>
      <c r="G13" s="34">
        <v>2.2200374251839872</v>
      </c>
      <c r="H13" s="34">
        <v>11.000392911627387</v>
      </c>
    </row>
    <row r="14" spans="1:10" s="18" customFormat="1" ht="14.25">
      <c r="A14" s="2021"/>
      <c r="B14" s="760">
        <v>2012</v>
      </c>
      <c r="C14" s="34">
        <v>68.751561538661903</v>
      </c>
      <c r="D14" s="34">
        <v>6.94027897344397</v>
      </c>
      <c r="E14" s="34">
        <v>6.2034523426087844</v>
      </c>
      <c r="F14" s="34">
        <v>5.135430030297421</v>
      </c>
      <c r="G14" s="34">
        <v>2.1144149329246282</v>
      </c>
      <c r="H14" s="34">
        <v>10.8548621820633</v>
      </c>
    </row>
    <row r="15" spans="1:10" s="18" customFormat="1" ht="14.25">
      <c r="A15" s="2021"/>
      <c r="B15" s="760">
        <v>2013</v>
      </c>
      <c r="C15" s="34">
        <v>67.116903365646778</v>
      </c>
      <c r="D15" s="34">
        <v>7.2674412755245239</v>
      </c>
      <c r="E15" s="34">
        <v>6.156087454878465</v>
      </c>
      <c r="F15" s="34">
        <v>5.1594723483334288</v>
      </c>
      <c r="G15" s="34">
        <v>2.1503806623287227</v>
      </c>
      <c r="H15" s="34">
        <v>12.149714893288092</v>
      </c>
    </row>
    <row r="16" spans="1:10" s="18" customFormat="1" ht="14.25">
      <c r="A16" s="2022"/>
      <c r="B16" s="760">
        <v>2014</v>
      </c>
      <c r="C16" s="34">
        <v>61.568149608762482</v>
      </c>
      <c r="D16" s="34">
        <v>8.0810765938400912</v>
      </c>
      <c r="E16" s="34">
        <v>6.9304544687452658</v>
      </c>
      <c r="F16" s="34">
        <v>6.7157643292719049</v>
      </c>
      <c r="G16" s="34">
        <v>2.6297149819809156</v>
      </c>
      <c r="H16" s="34">
        <v>14.074840017399339</v>
      </c>
    </row>
    <row r="17" spans="1:8" s="18" customFormat="1" ht="14.25">
      <c r="A17" s="2020" t="s">
        <v>101</v>
      </c>
      <c r="B17" s="760">
        <v>2007</v>
      </c>
      <c r="C17" s="52">
        <v>69.327330313530496</v>
      </c>
      <c r="D17" s="34">
        <v>6.2322244247697629</v>
      </c>
      <c r="E17" s="34">
        <v>6.775521765321689</v>
      </c>
      <c r="F17" s="34">
        <v>5.0048151085315755</v>
      </c>
      <c r="G17" s="34">
        <v>2.135977602446876</v>
      </c>
      <c r="H17" s="34">
        <v>10.524130785399606</v>
      </c>
    </row>
    <row r="18" spans="1:8" s="18" customFormat="1" ht="14.25">
      <c r="A18" s="2021"/>
      <c r="B18" s="760">
        <v>2008</v>
      </c>
      <c r="C18" s="34">
        <v>68.704966796729067</v>
      </c>
      <c r="D18" s="34">
        <v>5.9782866956947762</v>
      </c>
      <c r="E18" s="34">
        <v>6.8128644892259729</v>
      </c>
      <c r="F18" s="34">
        <v>5.4080055277529793</v>
      </c>
      <c r="G18" s="34">
        <v>2.0112902601010827</v>
      </c>
      <c r="H18" s="34">
        <v>11.084586230496129</v>
      </c>
    </row>
    <row r="19" spans="1:8" s="18" customFormat="1" ht="14.25">
      <c r="A19" s="2021"/>
      <c r="B19" s="760">
        <v>2009</v>
      </c>
      <c r="C19" s="34">
        <v>69.30207411522062</v>
      </c>
      <c r="D19" s="34">
        <v>7.0566198941860625</v>
      </c>
      <c r="E19" s="34">
        <v>6.4340594969275386</v>
      </c>
      <c r="F19" s="34">
        <v>4.7095884705500639</v>
      </c>
      <c r="G19" s="34">
        <v>1.8956570436625735</v>
      </c>
      <c r="H19" s="34">
        <v>10.602000979453166</v>
      </c>
    </row>
    <row r="20" spans="1:8" s="18" customFormat="1" ht="14.25">
      <c r="A20" s="2021"/>
      <c r="B20" s="760">
        <v>2010</v>
      </c>
      <c r="C20" s="34">
        <v>68.014289698065824</v>
      </c>
      <c r="D20" s="34">
        <v>6.7493511097645511</v>
      </c>
      <c r="E20" s="34">
        <v>6.5812523115343522</v>
      </c>
      <c r="F20" s="34">
        <v>4.8818171987723344</v>
      </c>
      <c r="G20" s="34">
        <v>2.4554401179978154</v>
      </c>
      <c r="H20" s="34">
        <v>11.317849563865124</v>
      </c>
    </row>
    <row r="21" spans="1:8" s="18" customFormat="1" ht="14.25">
      <c r="A21" s="2021"/>
      <c r="B21" s="760">
        <v>2011</v>
      </c>
      <c r="C21" s="34">
        <v>68.321736672949271</v>
      </c>
      <c r="D21" s="34">
        <v>7.1286405223177596</v>
      </c>
      <c r="E21" s="34">
        <v>5.6276147513372337</v>
      </c>
      <c r="F21" s="34">
        <v>4.7390028908461712</v>
      </c>
      <c r="G21" s="34">
        <v>2.2591702991191482</v>
      </c>
      <c r="H21" s="34">
        <v>11.923834863430415</v>
      </c>
    </row>
    <row r="22" spans="1:8" s="18" customFormat="1" ht="14.25">
      <c r="A22" s="2021"/>
      <c r="B22" s="760">
        <v>2012</v>
      </c>
      <c r="C22" s="34">
        <v>67.588607672582356</v>
      </c>
      <c r="D22" s="34">
        <v>6.7382176737866546</v>
      </c>
      <c r="E22" s="34">
        <v>6.3296165390149772</v>
      </c>
      <c r="F22" s="34">
        <v>5.1125218405907304</v>
      </c>
      <c r="G22" s="34">
        <v>2.5143390741371263</v>
      </c>
      <c r="H22" s="34">
        <v>11.716697199888159</v>
      </c>
    </row>
    <row r="23" spans="1:8" s="18" customFormat="1" ht="14.25">
      <c r="A23" s="2021"/>
      <c r="B23" s="760">
        <v>2013</v>
      </c>
      <c r="C23" s="34">
        <v>61.261172721712654</v>
      </c>
      <c r="D23" s="34">
        <v>7.989730431063979</v>
      </c>
      <c r="E23" s="34">
        <v>7.5966032711382772</v>
      </c>
      <c r="F23" s="34">
        <v>6.5749946029084638</v>
      </c>
      <c r="G23" s="34">
        <v>2.7231187302366981</v>
      </c>
      <c r="H23" s="34">
        <v>13.854380242939939</v>
      </c>
    </row>
    <row r="24" spans="1:8" s="18" customFormat="1" ht="14.25">
      <c r="A24" s="2022"/>
      <c r="B24" s="760">
        <v>2014</v>
      </c>
      <c r="C24" s="34">
        <v>57.683433868766635</v>
      </c>
      <c r="D24" s="34">
        <v>7.7798187945537487</v>
      </c>
      <c r="E24" s="34">
        <v>8.8778364367477831</v>
      </c>
      <c r="F24" s="34">
        <v>7.1106077816289845</v>
      </c>
      <c r="G24" s="34">
        <v>3.3391568143107135</v>
      </c>
      <c r="H24" s="34">
        <v>15.209146303992128</v>
      </c>
    </row>
    <row r="25" spans="1:8" s="1327" customFormat="1" ht="11.25">
      <c r="A25" s="25" t="s">
        <v>132</v>
      </c>
      <c r="B25" s="1326"/>
      <c r="C25" s="1329"/>
      <c r="D25" s="1329"/>
      <c r="E25" s="1329"/>
      <c r="F25" s="1330"/>
      <c r="G25" s="1330"/>
      <c r="H25" s="1330"/>
    </row>
    <row r="26" spans="1:8" s="1327" customFormat="1" ht="11.25">
      <c r="A26" s="26" t="s">
        <v>2203</v>
      </c>
      <c r="B26" s="1326"/>
      <c r="C26" s="1329"/>
      <c r="D26" s="1329"/>
      <c r="E26" s="1329"/>
      <c r="F26" s="1330"/>
      <c r="G26" s="1330"/>
      <c r="H26" s="1330"/>
    </row>
    <row r="27" spans="1:8" s="1327" customFormat="1" ht="11.25">
      <c r="A27" s="50" t="s">
        <v>2246</v>
      </c>
      <c r="B27" s="1326"/>
      <c r="C27" s="1329"/>
      <c r="D27" s="1329"/>
      <c r="E27" s="1329"/>
      <c r="F27" s="1330"/>
      <c r="G27" s="1330"/>
      <c r="H27" s="1330"/>
    </row>
    <row r="28" spans="1:8" s="1327" customFormat="1" ht="11.25">
      <c r="A28" s="50" t="s">
        <v>2264</v>
      </c>
      <c r="B28" s="1326"/>
      <c r="C28" s="1329"/>
      <c r="D28" s="1329"/>
      <c r="E28" s="1329"/>
      <c r="F28" s="1330"/>
      <c r="G28" s="1330"/>
      <c r="H28" s="1330"/>
    </row>
    <row r="29" spans="1:8" s="1327" customFormat="1" ht="11.25">
      <c r="A29" s="50" t="s">
        <v>2265</v>
      </c>
      <c r="B29" s="1326"/>
      <c r="C29" s="1329"/>
      <c r="D29" s="1329"/>
      <c r="E29" s="1329"/>
      <c r="F29" s="1330"/>
      <c r="G29" s="1330"/>
      <c r="H29" s="1330"/>
    </row>
    <row r="30" spans="1:8" s="1327" customFormat="1" ht="11.25">
      <c r="A30" s="62" t="s">
        <v>2266</v>
      </c>
      <c r="B30" s="1112"/>
      <c r="C30" s="1329"/>
      <c r="D30" s="1329"/>
      <c r="E30" s="1329"/>
      <c r="F30" s="1330"/>
      <c r="G30" s="1330"/>
      <c r="H30" s="1330"/>
    </row>
    <row r="31" spans="1:8" s="18" customFormat="1" ht="12.75">
      <c r="A31" s="54"/>
      <c r="C31" s="69"/>
      <c r="D31" s="69"/>
      <c r="E31" s="69"/>
      <c r="F31" s="69"/>
      <c r="G31" s="69"/>
      <c r="H31" s="69"/>
    </row>
    <row r="32" spans="1:8" s="18" customFormat="1" ht="12.75">
      <c r="A32" s="67"/>
      <c r="B32" s="66"/>
      <c r="C32" s="69"/>
      <c r="D32" s="69"/>
      <c r="E32" s="69"/>
      <c r="F32" s="69"/>
      <c r="G32" s="69"/>
      <c r="H32" s="69"/>
    </row>
    <row r="33" spans="1:8" s="18" customFormat="1" ht="12.75">
      <c r="A33" s="67"/>
      <c r="B33" s="66"/>
      <c r="C33" s="69"/>
      <c r="D33" s="69"/>
      <c r="E33" s="69"/>
      <c r="F33" s="69"/>
      <c r="G33" s="69"/>
      <c r="H33" s="69"/>
    </row>
    <row r="34" spans="1:8" s="18" customFormat="1" ht="12.75">
      <c r="A34" s="67"/>
      <c r="B34" s="66"/>
      <c r="C34" s="69"/>
      <c r="D34" s="69"/>
      <c r="E34" s="69"/>
      <c r="F34" s="69"/>
      <c r="G34" s="69"/>
      <c r="H34" s="69"/>
    </row>
    <row r="35" spans="1:8" s="18" customFormat="1" ht="12.75">
      <c r="A35" s="68"/>
      <c r="B35" s="66"/>
      <c r="C35" s="69"/>
      <c r="D35" s="69"/>
      <c r="E35" s="69"/>
      <c r="F35" s="69"/>
      <c r="G35" s="69"/>
      <c r="H35" s="69"/>
    </row>
    <row r="36" spans="1:8" s="18" customFormat="1" ht="12.75">
      <c r="A36" s="65"/>
      <c r="B36" s="66"/>
      <c r="C36" s="69"/>
      <c r="D36" s="69"/>
      <c r="E36" s="69"/>
      <c r="F36" s="69"/>
      <c r="G36" s="69"/>
      <c r="H36" s="69"/>
    </row>
    <row r="37" spans="1:8" s="18" customFormat="1" ht="12.75">
      <c r="A37" s="65"/>
      <c r="B37" s="66"/>
      <c r="C37" s="69"/>
      <c r="D37" s="69"/>
      <c r="E37" s="69"/>
      <c r="F37" s="69"/>
      <c r="G37" s="69"/>
      <c r="H37" s="69"/>
    </row>
    <row r="38" spans="1:8" s="18" customFormat="1" ht="12.75">
      <c r="A38" s="65"/>
      <c r="B38" s="66"/>
      <c r="C38" s="69"/>
      <c r="D38" s="69"/>
      <c r="E38" s="69"/>
      <c r="F38" s="69"/>
      <c r="G38" s="69"/>
      <c r="H38" s="69"/>
    </row>
    <row r="39" spans="1:8" s="18" customFormat="1" ht="12.75">
      <c r="A39" s="65"/>
      <c r="B39" s="66"/>
      <c r="C39" s="69"/>
      <c r="D39" s="69"/>
      <c r="E39" s="69"/>
      <c r="F39" s="69"/>
      <c r="G39" s="69"/>
      <c r="H39" s="69"/>
    </row>
    <row r="40" spans="1:8" s="18" customFormat="1" ht="12.75">
      <c r="A40" s="65"/>
      <c r="B40" s="66"/>
      <c r="C40" s="69"/>
      <c r="D40" s="69"/>
      <c r="E40" s="69"/>
      <c r="F40" s="69"/>
      <c r="G40" s="69"/>
      <c r="H40" s="69"/>
    </row>
    <row r="41" spans="1:8" s="18" customFormat="1" ht="12.75">
      <c r="A41" s="65"/>
      <c r="B41" s="66"/>
      <c r="C41" s="69"/>
      <c r="D41" s="69"/>
      <c r="E41" s="69"/>
      <c r="F41" s="69"/>
      <c r="G41" s="69"/>
      <c r="H41" s="69"/>
    </row>
    <row r="42" spans="1:8" s="18" customFormat="1" ht="12.75">
      <c r="A42" s="65"/>
      <c r="B42" s="66"/>
      <c r="C42" s="69"/>
      <c r="D42" s="69"/>
      <c r="E42" s="69"/>
      <c r="F42" s="69"/>
      <c r="G42" s="69"/>
      <c r="H42" s="69"/>
    </row>
    <row r="43" spans="1:8" s="18" customFormat="1" ht="12.75">
      <c r="A43" s="65"/>
      <c r="B43" s="66"/>
      <c r="C43" s="69"/>
      <c r="D43" s="69"/>
      <c r="E43" s="69"/>
      <c r="F43" s="69"/>
      <c r="G43" s="69"/>
      <c r="H43" s="69"/>
    </row>
    <row r="44" spans="1:8" s="18" customFormat="1" ht="12.75">
      <c r="A44" s="65"/>
      <c r="B44" s="66"/>
      <c r="C44" s="69"/>
      <c r="D44" s="69"/>
      <c r="E44" s="69"/>
      <c r="F44" s="69"/>
      <c r="G44" s="69"/>
      <c r="H44" s="69"/>
    </row>
    <row r="45" spans="1:8" s="18" customFormat="1" ht="12.75">
      <c r="A45" s="65"/>
      <c r="B45" s="66"/>
      <c r="C45" s="69"/>
      <c r="D45" s="69"/>
      <c r="E45" s="69"/>
      <c r="F45" s="69"/>
      <c r="G45" s="69"/>
      <c r="H45" s="69"/>
    </row>
    <row r="46" spans="1:8" s="18" customFormat="1" ht="12.75">
      <c r="A46" s="65"/>
      <c r="B46" s="66"/>
      <c r="C46" s="69"/>
      <c r="D46" s="69"/>
      <c r="E46" s="69"/>
      <c r="F46" s="69"/>
      <c r="G46" s="69"/>
      <c r="H46" s="69"/>
    </row>
    <row r="47" spans="1:8" s="18" customFormat="1" ht="12.75">
      <c r="A47" s="65"/>
      <c r="B47" s="66"/>
      <c r="C47" s="69"/>
      <c r="D47" s="69"/>
      <c r="E47" s="69"/>
      <c r="F47" s="69"/>
      <c r="G47" s="69"/>
      <c r="H47" s="69"/>
    </row>
    <row r="50" s="18" customFormat="1" ht="20.25" customHeight="1"/>
    <row r="53" s="18" customFormat="1" ht="13.5" customHeight="1"/>
    <row r="54" s="18" customFormat="1" ht="13.5" customHeight="1"/>
    <row r="55" s="18" customFormat="1" ht="13.5" customHeight="1"/>
    <row r="56" s="18" customFormat="1" ht="13.5" customHeight="1"/>
    <row r="57" s="18" customFormat="1" ht="13.5" customHeight="1"/>
    <row r="58" s="18" customFormat="1" ht="13.5" customHeight="1"/>
    <row r="59" s="18" customFormat="1" ht="13.5" customHeight="1"/>
    <row r="60" s="18" customFormat="1" ht="13.5" customHeight="1"/>
    <row r="61" s="18" customFormat="1" ht="13.5" customHeight="1"/>
    <row r="62" s="18" customFormat="1" ht="13.5" customHeight="1"/>
    <row r="63" s="18" customFormat="1" ht="13.5" customHeight="1"/>
    <row r="64" s="18" customFormat="1" ht="13.5" customHeight="1"/>
    <row r="65" s="18" customFormat="1" ht="13.5" customHeight="1"/>
    <row r="66" s="18" customFormat="1" ht="13.5" customHeight="1"/>
    <row r="67" s="18" customFormat="1" ht="13.5" customHeight="1"/>
    <row r="68" s="18" customFormat="1" ht="13.5" customHeight="1"/>
    <row r="69" s="18" customFormat="1" ht="13.5" customHeight="1"/>
    <row r="70" s="18" customFormat="1" ht="13.5" customHeight="1"/>
    <row r="71" s="18" customFormat="1" ht="13.5" customHeight="1"/>
    <row r="72" s="18" customFormat="1" ht="13.5" customHeight="1"/>
    <row r="73" s="18" customFormat="1" ht="13.5" customHeight="1"/>
    <row r="74" s="18" customFormat="1" ht="13.5" customHeight="1"/>
    <row r="75" s="18" customFormat="1" ht="13.5" customHeight="1"/>
    <row r="76" s="18" customFormat="1" ht="13.5" customHeight="1"/>
    <row r="77" s="18" customFormat="1" ht="13.5" customHeight="1"/>
    <row r="78" s="18" customFormat="1" ht="13.5" customHeight="1"/>
    <row r="79" s="18" customFormat="1" ht="13.5" customHeight="1"/>
    <row r="88" spans="1:1" s="18" customFormat="1" ht="12.75">
      <c r="A88" s="67"/>
    </row>
  </sheetData>
  <mergeCells count="7">
    <mergeCell ref="A9:A16"/>
    <mergeCell ref="A17:A24"/>
    <mergeCell ref="A4:H4"/>
    <mergeCell ref="A3:H3"/>
    <mergeCell ref="A5:H5"/>
    <mergeCell ref="A7:B8"/>
    <mergeCell ref="C7:H7"/>
  </mergeCells>
  <hyperlinks>
    <hyperlink ref="J7" location="ÍNDICE!A59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opLeftCell="D1" zoomScaleNormal="100" zoomScalePageLayoutView="85" workbookViewId="0">
      <selection activeCell="M7" sqref="M7"/>
    </sheetView>
  </sheetViews>
  <sheetFormatPr baseColWidth="10" defaultRowHeight="12.75"/>
  <cols>
    <col min="1" max="1" width="15" style="48" customWidth="1"/>
    <col min="2" max="2" width="11.42578125" style="48"/>
    <col min="3" max="11" width="20.5703125" style="48" customWidth="1"/>
    <col min="12" max="16384" width="11.42578125" style="48"/>
  </cols>
  <sheetData>
    <row r="1" spans="1:13" ht="6" customHeight="1"/>
    <row r="2" spans="1:13" ht="14.25">
      <c r="A2" s="1312" t="s">
        <v>115</v>
      </c>
    </row>
    <row r="3" spans="1:13" ht="15">
      <c r="A3" s="1994" t="s">
        <v>1504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</row>
    <row r="4" spans="1:13" ht="15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</row>
    <row r="5" spans="1:13">
      <c r="A5" s="2024" t="s">
        <v>459</v>
      </c>
      <c r="B5" s="2024"/>
      <c r="C5" s="2024"/>
      <c r="D5" s="2024"/>
      <c r="E5" s="2024"/>
      <c r="F5" s="2024"/>
      <c r="G5" s="2024"/>
      <c r="H5" s="2024"/>
      <c r="I5" s="2024"/>
      <c r="J5" s="2024"/>
      <c r="K5" s="2024"/>
    </row>
    <row r="6" spans="1:13" ht="15">
      <c r="A6" s="23"/>
    </row>
    <row r="7" spans="1:13" ht="24" customHeight="1">
      <c r="A7" s="1999" t="s">
        <v>488</v>
      </c>
      <c r="B7" s="1999"/>
      <c r="C7" s="1997" t="s">
        <v>497</v>
      </c>
      <c r="D7" s="1997"/>
      <c r="E7" s="1997"/>
      <c r="F7" s="1997"/>
      <c r="G7" s="1997"/>
      <c r="H7" s="1997" t="s">
        <v>499</v>
      </c>
      <c r="I7" s="1997"/>
      <c r="J7" s="1997"/>
      <c r="K7" s="1997"/>
      <c r="M7" s="1113" t="s">
        <v>675</v>
      </c>
    </row>
    <row r="8" spans="1:13" ht="45">
      <c r="A8" s="1999"/>
      <c r="B8" s="1999"/>
      <c r="C8" s="1797" t="s">
        <v>120</v>
      </c>
      <c r="D8" s="1797" t="s">
        <v>121</v>
      </c>
      <c r="E8" s="1797" t="s">
        <v>122</v>
      </c>
      <c r="F8" s="1797" t="s">
        <v>498</v>
      </c>
      <c r="G8" s="1797" t="s">
        <v>123</v>
      </c>
      <c r="H8" s="1797" t="s">
        <v>124</v>
      </c>
      <c r="I8" s="1797" t="s">
        <v>125</v>
      </c>
      <c r="J8" s="1797" t="s">
        <v>126</v>
      </c>
      <c r="K8" s="1799" t="s">
        <v>1453</v>
      </c>
    </row>
    <row r="9" spans="1:13" ht="16.5">
      <c r="A9" s="2020" t="s">
        <v>100</v>
      </c>
      <c r="B9" s="764" t="s">
        <v>118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 t="s">
        <v>4</v>
      </c>
      <c r="I9" s="74" t="s">
        <v>4</v>
      </c>
      <c r="J9" s="74" t="s">
        <v>4</v>
      </c>
      <c r="K9" s="74" t="s">
        <v>4</v>
      </c>
    </row>
    <row r="10" spans="1:13" ht="14.25">
      <c r="A10" s="2021"/>
      <c r="B10" s="764">
        <v>2008</v>
      </c>
      <c r="C10" s="74">
        <v>11.543704797343246</v>
      </c>
      <c r="D10" s="74">
        <v>30.413260730124769</v>
      </c>
      <c r="E10" s="74">
        <v>34.282099272458808</v>
      </c>
      <c r="F10" s="74">
        <v>5.2985036731280539</v>
      </c>
      <c r="G10" s="74">
        <v>18.462431526945132</v>
      </c>
      <c r="H10" s="74">
        <v>13.099525329470366</v>
      </c>
      <c r="I10" s="74">
        <v>51.152641636730912</v>
      </c>
      <c r="J10" s="74">
        <v>22.930794478027135</v>
      </c>
      <c r="K10" s="74">
        <v>12.817038555771587</v>
      </c>
    </row>
    <row r="11" spans="1:13" ht="16.5">
      <c r="A11" s="2021"/>
      <c r="B11" s="764" t="s">
        <v>119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 t="s">
        <v>4</v>
      </c>
      <c r="I11" s="74" t="s">
        <v>4</v>
      </c>
      <c r="J11" s="74" t="s">
        <v>4</v>
      </c>
      <c r="K11" s="74" t="s">
        <v>4</v>
      </c>
    </row>
    <row r="12" spans="1:13" ht="14.25">
      <c r="A12" s="2021"/>
      <c r="B12" s="764">
        <v>2010</v>
      </c>
      <c r="C12" s="74">
        <v>11.124853715159217</v>
      </c>
      <c r="D12" s="74">
        <v>29.336527749942761</v>
      </c>
      <c r="E12" s="74">
        <v>32.789255904757098</v>
      </c>
      <c r="F12" s="74">
        <v>6.4798518732052948</v>
      </c>
      <c r="G12" s="74">
        <v>20.269510756935627</v>
      </c>
      <c r="H12" s="74">
        <v>13.620857719171617</v>
      </c>
      <c r="I12" s="74">
        <v>50.170736541092772</v>
      </c>
      <c r="J12" s="74">
        <v>22.487766049106249</v>
      </c>
      <c r="K12" s="74">
        <v>13.72063969062935</v>
      </c>
    </row>
    <row r="13" spans="1:13" ht="14.25">
      <c r="A13" s="2021"/>
      <c r="B13" s="764">
        <v>2011</v>
      </c>
      <c r="C13" s="74">
        <v>11.647252143121616</v>
      </c>
      <c r="D13" s="74">
        <v>32.850615323919513</v>
      </c>
      <c r="E13" s="74">
        <v>31.306627557886696</v>
      </c>
      <c r="F13" s="74">
        <v>4.0407739382275274</v>
      </c>
      <c r="G13" s="74">
        <v>20.154731036844645</v>
      </c>
      <c r="H13" s="74">
        <v>12.009789693777288</v>
      </c>
      <c r="I13" s="74">
        <v>49.81535484890064</v>
      </c>
      <c r="J13" s="74">
        <v>23.547557410029533</v>
      </c>
      <c r="K13" s="74">
        <v>14.627298047292539</v>
      </c>
    </row>
    <row r="14" spans="1:13" ht="14.25">
      <c r="A14" s="2021"/>
      <c r="B14" s="764">
        <v>2012</v>
      </c>
      <c r="C14" s="74">
        <v>9.7748505595196171</v>
      </c>
      <c r="D14" s="74">
        <v>36.240674437219923</v>
      </c>
      <c r="E14" s="74">
        <v>32.2814924342929</v>
      </c>
      <c r="F14" s="74">
        <v>3.4369240719528626</v>
      </c>
      <c r="G14" s="74">
        <v>18.266058497014697</v>
      </c>
      <c r="H14" s="74">
        <v>11.615023907818898</v>
      </c>
      <c r="I14" s="74">
        <v>50.728860703384335</v>
      </c>
      <c r="J14" s="74">
        <v>22.910937553525038</v>
      </c>
      <c r="K14" s="74">
        <v>14.745177835271726</v>
      </c>
    </row>
    <row r="15" spans="1:13" ht="14.25">
      <c r="A15" s="2021"/>
      <c r="B15" s="764">
        <v>2013</v>
      </c>
      <c r="C15" s="74">
        <v>9.9971991641007456</v>
      </c>
      <c r="D15" s="74">
        <v>36.437751280941086</v>
      </c>
      <c r="E15" s="74">
        <v>31.196256848617338</v>
      </c>
      <c r="F15" s="74">
        <v>2.8259049361288082</v>
      </c>
      <c r="G15" s="74">
        <v>19.542887770212012</v>
      </c>
      <c r="H15" s="74">
        <v>11.044198846737375</v>
      </c>
      <c r="I15" s="74">
        <v>49.807151521319781</v>
      </c>
      <c r="J15" s="74">
        <v>23.029769772792541</v>
      </c>
      <c r="K15" s="74">
        <v>16.118879859150304</v>
      </c>
    </row>
    <row r="16" spans="1:13" ht="14.25">
      <c r="A16" s="2022"/>
      <c r="B16" s="764">
        <v>2014</v>
      </c>
      <c r="C16" s="74">
        <v>9.2932456474823031</v>
      </c>
      <c r="D16" s="74">
        <v>36.552188052136543</v>
      </c>
      <c r="E16" s="74">
        <v>30.124444337729901</v>
      </c>
      <c r="F16" s="74">
        <v>2.9115233913051131</v>
      </c>
      <c r="G16" s="74">
        <v>21.118598571346155</v>
      </c>
      <c r="H16" s="74">
        <v>11.675260158321672</v>
      </c>
      <c r="I16" s="74">
        <v>54.160911046088501</v>
      </c>
      <c r="J16" s="74">
        <v>23.759191773421563</v>
      </c>
      <c r="K16" s="74">
        <v>10.404637022168266</v>
      </c>
    </row>
    <row r="17" spans="1:11" ht="14.25">
      <c r="A17" s="2020" t="s">
        <v>101</v>
      </c>
      <c r="B17" s="760">
        <v>2007</v>
      </c>
      <c r="C17" s="74">
        <v>10.690045975176844</v>
      </c>
      <c r="D17" s="74">
        <v>30.771707447150099</v>
      </c>
      <c r="E17" s="74">
        <v>33.26970057659296</v>
      </c>
      <c r="F17" s="74">
        <v>6.9283339332214506</v>
      </c>
      <c r="G17" s="74">
        <v>18.340212067858637</v>
      </c>
      <c r="H17" s="74">
        <v>13.109388360785371</v>
      </c>
      <c r="I17" s="74">
        <v>51.047178562150286</v>
      </c>
      <c r="J17" s="74">
        <v>23.511887087932426</v>
      </c>
      <c r="K17" s="74">
        <v>12.331545989131929</v>
      </c>
    </row>
    <row r="18" spans="1:11" ht="14.25">
      <c r="A18" s="2021"/>
      <c r="B18" s="760">
        <v>2008</v>
      </c>
      <c r="C18" s="74">
        <v>10.457604986125451</v>
      </c>
      <c r="D18" s="74">
        <v>28.260753959747486</v>
      </c>
      <c r="E18" s="74">
        <v>35.591562941542676</v>
      </c>
      <c r="F18" s="74">
        <v>5.1313948950572508</v>
      </c>
      <c r="G18" s="74">
        <v>20.55868321752714</v>
      </c>
      <c r="H18" s="74">
        <v>12.271142343049311</v>
      </c>
      <c r="I18" s="74">
        <v>51.269110891600548</v>
      </c>
      <c r="J18" s="74">
        <v>23.350097561650681</v>
      </c>
      <c r="K18" s="74">
        <v>13.109649203699469</v>
      </c>
    </row>
    <row r="19" spans="1:11" ht="14.25">
      <c r="A19" s="2021"/>
      <c r="B19" s="760">
        <v>2009</v>
      </c>
      <c r="C19" s="74">
        <v>10.793792838270464</v>
      </c>
      <c r="D19" s="74">
        <v>29.381364329467193</v>
      </c>
      <c r="E19" s="74">
        <v>35.29911886050715</v>
      </c>
      <c r="F19" s="74">
        <v>4.6698277568083686</v>
      </c>
      <c r="G19" s="74">
        <v>19.855896214946821</v>
      </c>
      <c r="H19" s="74">
        <v>12.294201897582727</v>
      </c>
      <c r="I19" s="74">
        <v>51.185003985722865</v>
      </c>
      <c r="J19" s="74">
        <v>22.507966365315308</v>
      </c>
      <c r="K19" s="74">
        <v>14.012827751379101</v>
      </c>
    </row>
    <row r="20" spans="1:11" ht="14.25">
      <c r="A20" s="2021"/>
      <c r="B20" s="760">
        <v>2010</v>
      </c>
      <c r="C20" s="74">
        <v>10.839733903232318</v>
      </c>
      <c r="D20" s="74">
        <v>30.652621487098251</v>
      </c>
      <c r="E20" s="74">
        <v>33.746533212669952</v>
      </c>
      <c r="F20" s="74">
        <v>4.652953704938632</v>
      </c>
      <c r="G20" s="74">
        <v>20.10815769206086</v>
      </c>
      <c r="H20" s="74">
        <v>12.523062005705757</v>
      </c>
      <c r="I20" s="74">
        <v>50.124386253215732</v>
      </c>
      <c r="J20" s="74">
        <v>22.773882902721954</v>
      </c>
      <c r="K20" s="74">
        <v>14.578668838356556</v>
      </c>
    </row>
    <row r="21" spans="1:11" ht="14.25">
      <c r="A21" s="2021"/>
      <c r="B21" s="760">
        <v>2011</v>
      </c>
      <c r="C21" s="74">
        <v>11.366684977676469</v>
      </c>
      <c r="D21" s="74">
        <v>33.382111992981073</v>
      </c>
      <c r="E21" s="74">
        <v>31.504297993174362</v>
      </c>
      <c r="F21" s="74">
        <v>4.5723159154421475</v>
      </c>
      <c r="G21" s="74">
        <v>19.174589120725955</v>
      </c>
      <c r="H21" s="74">
        <v>11.6568722775505</v>
      </c>
      <c r="I21" s="74">
        <v>50.564715111133239</v>
      </c>
      <c r="J21" s="74">
        <v>23.154982068118148</v>
      </c>
      <c r="K21" s="74">
        <v>14.623430543198118</v>
      </c>
    </row>
    <row r="22" spans="1:11" ht="14.25">
      <c r="A22" s="2021"/>
      <c r="B22" s="760">
        <v>2012</v>
      </c>
      <c r="C22" s="74">
        <v>9.5725115802968297</v>
      </c>
      <c r="D22" s="74">
        <v>36.132394099901575</v>
      </c>
      <c r="E22" s="74">
        <v>30.616617811413477</v>
      </c>
      <c r="F22" s="74">
        <v>4.3597992069800728</v>
      </c>
      <c r="G22" s="74">
        <v>19.318677301408048</v>
      </c>
      <c r="H22" s="74">
        <v>10.888913049303252</v>
      </c>
      <c r="I22" s="74">
        <v>50.498121969526686</v>
      </c>
      <c r="J22" s="74">
        <v>23.429885653343447</v>
      </c>
      <c r="K22" s="74">
        <v>15.183079327826633</v>
      </c>
    </row>
    <row r="23" spans="1:11" ht="14.25">
      <c r="A23" s="2021"/>
      <c r="B23" s="760">
        <v>2013</v>
      </c>
      <c r="C23" s="74">
        <v>9.4444734801307337</v>
      </c>
      <c r="D23" s="74">
        <v>35.227924164660635</v>
      </c>
      <c r="E23" s="74">
        <v>31.470606789394807</v>
      </c>
      <c r="F23" s="74">
        <v>3.7929267288067807</v>
      </c>
      <c r="G23" s="74">
        <v>20.064068837007046</v>
      </c>
      <c r="H23" s="74">
        <v>11.33104281720891</v>
      </c>
      <c r="I23" s="74">
        <v>53.786944321554174</v>
      </c>
      <c r="J23" s="74">
        <v>23.199906719515901</v>
      </c>
      <c r="K23" s="74">
        <v>11.682106141721011</v>
      </c>
    </row>
    <row r="24" spans="1:11" ht="14.25">
      <c r="A24" s="2022"/>
      <c r="B24" s="760">
        <v>2014</v>
      </c>
      <c r="C24" s="74">
        <v>9.8494120898846855</v>
      </c>
      <c r="D24" s="74">
        <v>35.909059536610201</v>
      </c>
      <c r="E24" s="74">
        <v>32.399995815623086</v>
      </c>
      <c r="F24" s="74">
        <v>2.4559295837134605</v>
      </c>
      <c r="G24" s="74">
        <v>19.385602974168574</v>
      </c>
      <c r="H24" s="74">
        <v>12.665815405408123</v>
      </c>
      <c r="I24" s="74">
        <v>53.829788529194566</v>
      </c>
      <c r="J24" s="74">
        <v>23.068934443597989</v>
      </c>
      <c r="K24" s="74">
        <v>10.43546162179932</v>
      </c>
    </row>
    <row r="25" spans="1:11">
      <c r="A25" s="25" t="s">
        <v>132</v>
      </c>
      <c r="B25" s="1306"/>
      <c r="C25" s="1331"/>
      <c r="D25" s="1331"/>
      <c r="E25" s="1331"/>
      <c r="F25" s="1331"/>
      <c r="G25" s="1331"/>
      <c r="H25" s="1331"/>
      <c r="I25" s="1331"/>
      <c r="J25" s="1331"/>
      <c r="K25" s="1331"/>
    </row>
    <row r="26" spans="1:11">
      <c r="A26" s="1801" t="s">
        <v>2267</v>
      </c>
      <c r="B26" s="1306"/>
      <c r="C26" s="1331"/>
      <c r="D26" s="1331"/>
      <c r="E26" s="1331"/>
      <c r="F26" s="1331"/>
      <c r="G26" s="1331"/>
      <c r="H26" s="1331"/>
      <c r="I26" s="1331"/>
      <c r="J26" s="1331"/>
      <c r="K26" s="1331"/>
    </row>
    <row r="27" spans="1:11">
      <c r="A27" s="50" t="s">
        <v>2246</v>
      </c>
      <c r="B27" s="1306"/>
      <c r="C27" s="1331"/>
      <c r="D27" s="1331"/>
      <c r="E27" s="1331"/>
      <c r="F27" s="1331"/>
      <c r="G27" s="1331"/>
      <c r="H27" s="1331"/>
      <c r="I27" s="1331"/>
      <c r="J27" s="1331"/>
      <c r="K27" s="1331"/>
    </row>
    <row r="28" spans="1:11">
      <c r="A28" s="50" t="s">
        <v>2268</v>
      </c>
      <c r="B28" s="1306"/>
      <c r="C28" s="1331"/>
      <c r="D28" s="1331"/>
      <c r="E28" s="1331"/>
      <c r="F28" s="1331"/>
      <c r="G28" s="1331"/>
      <c r="H28" s="1331"/>
      <c r="I28" s="1331"/>
      <c r="J28" s="1331"/>
      <c r="K28" s="1331"/>
    </row>
    <row r="29" spans="1:11">
      <c r="A29" s="50" t="s">
        <v>2269</v>
      </c>
      <c r="B29" s="1306"/>
      <c r="C29" s="1331"/>
      <c r="D29" s="1331"/>
      <c r="E29" s="1331"/>
      <c r="F29" s="1331"/>
      <c r="G29" s="1331"/>
      <c r="H29" s="1331"/>
      <c r="I29" s="1331"/>
      <c r="J29" s="1331"/>
      <c r="K29" s="1331"/>
    </row>
    <row r="30" spans="1:11">
      <c r="A30" s="50" t="s">
        <v>2270</v>
      </c>
      <c r="B30" s="1306"/>
      <c r="C30" s="1331"/>
      <c r="D30" s="1331"/>
      <c r="E30" s="1331"/>
      <c r="F30" s="1331"/>
      <c r="G30" s="1331"/>
      <c r="H30" s="1331"/>
      <c r="I30" s="1331"/>
      <c r="J30" s="1331"/>
      <c r="K30" s="1331"/>
    </row>
    <row r="31" spans="1:11">
      <c r="A31" s="62" t="s">
        <v>2271</v>
      </c>
      <c r="B31" s="1306"/>
      <c r="C31" s="77"/>
      <c r="D31" s="77"/>
      <c r="E31" s="77"/>
      <c r="F31" s="77"/>
      <c r="G31" s="77"/>
      <c r="H31" s="77"/>
      <c r="I31" s="77"/>
      <c r="J31" s="77"/>
      <c r="K31" s="77"/>
    </row>
    <row r="32" spans="1:11">
      <c r="A32" s="62"/>
      <c r="B32" s="20"/>
      <c r="C32" s="73"/>
      <c r="D32" s="73"/>
      <c r="E32" s="73"/>
      <c r="F32" s="73"/>
      <c r="G32" s="73"/>
      <c r="H32" s="73"/>
      <c r="I32" s="73"/>
      <c r="J32" s="73"/>
      <c r="K32" s="73"/>
    </row>
    <row r="33" spans="1:11">
      <c r="A33" s="62"/>
      <c r="B33" s="20"/>
      <c r="C33" s="73"/>
      <c r="D33" s="73"/>
      <c r="E33" s="73"/>
      <c r="F33" s="73"/>
      <c r="G33" s="73"/>
      <c r="H33" s="73"/>
      <c r="I33" s="73"/>
      <c r="J33" s="73"/>
      <c r="K33" s="73"/>
    </row>
    <row r="34" spans="1:11">
      <c r="A34" s="62"/>
      <c r="B34" s="20"/>
      <c r="C34" s="73"/>
      <c r="D34" s="73"/>
      <c r="E34" s="73"/>
      <c r="F34" s="73"/>
      <c r="G34" s="73"/>
      <c r="H34" s="73"/>
      <c r="I34" s="73"/>
      <c r="J34" s="73"/>
      <c r="K34" s="73"/>
    </row>
    <row r="35" spans="1:11">
      <c r="A35" s="55"/>
      <c r="B35" s="20"/>
      <c r="C35" s="73"/>
      <c r="D35" s="73"/>
      <c r="E35" s="73"/>
      <c r="F35" s="73"/>
      <c r="G35" s="73"/>
      <c r="H35" s="73"/>
      <c r="I35" s="73"/>
      <c r="J35" s="73"/>
      <c r="K35" s="73"/>
    </row>
    <row r="36" spans="1:11">
      <c r="A36" s="55"/>
      <c r="B36" s="20"/>
      <c r="C36" s="73"/>
      <c r="D36" s="73"/>
      <c r="E36" s="73"/>
      <c r="F36" s="73"/>
      <c r="G36" s="73"/>
      <c r="H36" s="73"/>
      <c r="I36" s="73"/>
      <c r="J36" s="73"/>
      <c r="K36" s="73"/>
    </row>
    <row r="39" spans="1:11" ht="24.75" customHeight="1"/>
    <row r="40" spans="1:11" ht="40.5" customHeight="1"/>
  </sheetData>
  <mergeCells count="8">
    <mergeCell ref="A9:A16"/>
    <mergeCell ref="A17:A24"/>
    <mergeCell ref="A3:K3"/>
    <mergeCell ref="A4:K4"/>
    <mergeCell ref="A5:K5"/>
    <mergeCell ref="A7:B8"/>
    <mergeCell ref="C7:G7"/>
    <mergeCell ref="H7:K7"/>
  </mergeCells>
  <hyperlinks>
    <hyperlink ref="M7" location="ÍNDICE!A60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D1" zoomScaleNormal="100" zoomScalePageLayoutView="85" workbookViewId="0">
      <selection activeCell="M7" sqref="M7"/>
    </sheetView>
  </sheetViews>
  <sheetFormatPr baseColWidth="10" defaultRowHeight="12.75"/>
  <cols>
    <col min="1" max="1" width="15" style="48" customWidth="1"/>
    <col min="2" max="2" width="11.42578125" style="48"/>
    <col min="3" max="11" width="20.5703125" style="48" customWidth="1"/>
    <col min="12" max="16384" width="11.42578125" style="48"/>
  </cols>
  <sheetData>
    <row r="1" spans="1:13" ht="6" customHeight="1"/>
    <row r="2" spans="1:13" ht="14.25">
      <c r="A2" s="1312" t="s">
        <v>116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</row>
    <row r="3" spans="1:13" ht="15">
      <c r="A3" s="1994" t="s">
        <v>1505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</row>
    <row r="4" spans="1:13" ht="15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</row>
    <row r="5" spans="1:13">
      <c r="A5" s="2024" t="s">
        <v>459</v>
      </c>
      <c r="B5" s="2024"/>
      <c r="C5" s="2024"/>
      <c r="D5" s="2024"/>
      <c r="E5" s="2024"/>
      <c r="F5" s="2024"/>
      <c r="G5" s="2024"/>
      <c r="H5" s="2024"/>
      <c r="I5" s="2024"/>
      <c r="J5" s="2024"/>
      <c r="K5" s="2024"/>
    </row>
    <row r="6" spans="1:13" ht="14.25">
      <c r="A6" s="24"/>
    </row>
    <row r="7" spans="1:13" ht="18" customHeight="1">
      <c r="A7" s="1999" t="s">
        <v>488</v>
      </c>
      <c r="B7" s="1999"/>
      <c r="C7" s="1997" t="s">
        <v>497</v>
      </c>
      <c r="D7" s="1997"/>
      <c r="E7" s="1997"/>
      <c r="F7" s="1997"/>
      <c r="G7" s="1997"/>
      <c r="H7" s="1997" t="s">
        <v>499</v>
      </c>
      <c r="I7" s="1997"/>
      <c r="J7" s="1997"/>
      <c r="K7" s="1997"/>
      <c r="M7" s="1113" t="s">
        <v>675</v>
      </c>
    </row>
    <row r="8" spans="1:13" ht="45">
      <c r="A8" s="1999"/>
      <c r="B8" s="1999"/>
      <c r="C8" s="1797" t="s">
        <v>120</v>
      </c>
      <c r="D8" s="1797" t="s">
        <v>121</v>
      </c>
      <c r="E8" s="1797" t="s">
        <v>122</v>
      </c>
      <c r="F8" s="1797" t="s">
        <v>498</v>
      </c>
      <c r="G8" s="1797" t="s">
        <v>123</v>
      </c>
      <c r="H8" s="1797" t="s">
        <v>124</v>
      </c>
      <c r="I8" s="1797" t="s">
        <v>125</v>
      </c>
      <c r="J8" s="1797" t="s">
        <v>126</v>
      </c>
      <c r="K8" s="1799" t="s">
        <v>1453</v>
      </c>
    </row>
    <row r="9" spans="1:13" ht="16.5">
      <c r="A9" s="2000" t="s">
        <v>102</v>
      </c>
      <c r="B9" s="760" t="s">
        <v>127</v>
      </c>
      <c r="C9" s="335" t="s">
        <v>4</v>
      </c>
      <c r="D9" s="335" t="s">
        <v>4</v>
      </c>
      <c r="E9" s="335" t="s">
        <v>4</v>
      </c>
      <c r="F9" s="335" t="s">
        <v>4</v>
      </c>
      <c r="G9" s="335" t="s">
        <v>4</v>
      </c>
      <c r="H9" s="335" t="s">
        <v>4</v>
      </c>
      <c r="I9" s="335" t="s">
        <v>4</v>
      </c>
      <c r="J9" s="335" t="s">
        <v>4</v>
      </c>
      <c r="K9" s="335" t="s">
        <v>4</v>
      </c>
    </row>
    <row r="10" spans="1:13" ht="14.25">
      <c r="A10" s="2001"/>
      <c r="B10" s="760">
        <v>2008</v>
      </c>
      <c r="C10" s="75">
        <v>13.713292603123318</v>
      </c>
      <c r="D10" s="75">
        <v>35.340538295275572</v>
      </c>
      <c r="E10" s="75">
        <v>38.037654918099427</v>
      </c>
      <c r="F10" s="75">
        <v>5.0717104009750447</v>
      </c>
      <c r="G10" s="75">
        <v>7.8368037825273209</v>
      </c>
      <c r="H10" s="75">
        <v>15.471487501103507</v>
      </c>
      <c r="I10" s="75">
        <v>55.407309588959798</v>
      </c>
      <c r="J10" s="75">
        <v>22.053001661957857</v>
      </c>
      <c r="K10" s="75">
        <v>7.0682012479802898</v>
      </c>
    </row>
    <row r="11" spans="1:13" ht="14.25">
      <c r="A11" s="2001"/>
      <c r="B11" s="760">
        <v>2009</v>
      </c>
      <c r="C11" s="75">
        <v>14.007668259032727</v>
      </c>
      <c r="D11" s="75">
        <v>32.991742811746825</v>
      </c>
      <c r="E11" s="75">
        <v>41.78145155733538</v>
      </c>
      <c r="F11" s="75">
        <v>2.8441926772975745</v>
      </c>
      <c r="G11" s="75">
        <v>8.3749446945871586</v>
      </c>
      <c r="H11" s="75">
        <v>15.219843674229876</v>
      </c>
      <c r="I11" s="75">
        <v>54.273818034188025</v>
      </c>
      <c r="J11" s="75">
        <v>22.605381729812187</v>
      </c>
      <c r="K11" s="75">
        <v>7.9009565617700837</v>
      </c>
    </row>
    <row r="12" spans="1:13" ht="14.25">
      <c r="A12" s="2001"/>
      <c r="B12" s="760">
        <v>2010</v>
      </c>
      <c r="C12" s="75">
        <v>13.53821873574984</v>
      </c>
      <c r="D12" s="75">
        <v>36.104900662787436</v>
      </c>
      <c r="E12" s="75">
        <v>37.473632476414231</v>
      </c>
      <c r="F12" s="75">
        <v>2.0728216044276602</v>
      </c>
      <c r="G12" s="75">
        <v>10.810426520620288</v>
      </c>
      <c r="H12" s="75">
        <v>15.911689310208555</v>
      </c>
      <c r="I12" s="75">
        <v>53.986853874903538</v>
      </c>
      <c r="J12" s="75">
        <v>21.775436852912975</v>
      </c>
      <c r="K12" s="75">
        <v>8.3260199619746125</v>
      </c>
    </row>
    <row r="13" spans="1:13" ht="14.25">
      <c r="A13" s="2001"/>
      <c r="B13" s="760">
        <v>2011</v>
      </c>
      <c r="C13" s="75">
        <v>13.32091269021663</v>
      </c>
      <c r="D13" s="75">
        <v>36.700237980478853</v>
      </c>
      <c r="E13" s="75">
        <v>39.019905668158046</v>
      </c>
      <c r="F13" s="75">
        <v>1.693420001686093</v>
      </c>
      <c r="G13" s="75">
        <v>9.2655236594601913</v>
      </c>
      <c r="H13" s="75">
        <v>15.088179644383123</v>
      </c>
      <c r="I13" s="75">
        <v>54.478482981807275</v>
      </c>
      <c r="J13" s="75">
        <v>22.27461522165073</v>
      </c>
      <c r="K13" s="75">
        <v>8.1587221521585036</v>
      </c>
    </row>
    <row r="14" spans="1:13" ht="14.25">
      <c r="A14" s="2001"/>
      <c r="B14" s="760">
        <v>2012</v>
      </c>
      <c r="C14" s="75">
        <v>12.359411675349627</v>
      </c>
      <c r="D14" s="75">
        <v>39.087292194192109</v>
      </c>
      <c r="E14" s="75">
        <v>37.576616153424141</v>
      </c>
      <c r="F14" s="75">
        <v>1.0197197887500373</v>
      </c>
      <c r="G14" s="75">
        <v>9.9569601882829595</v>
      </c>
      <c r="H14" s="75">
        <v>13.833930332827594</v>
      </c>
      <c r="I14" s="75">
        <v>55.729653571145747</v>
      </c>
      <c r="J14" s="75">
        <v>22.588662048172754</v>
      </c>
      <c r="K14" s="75">
        <v>7.8477540478558909</v>
      </c>
    </row>
    <row r="15" spans="1:13" ht="14.25">
      <c r="A15" s="2001"/>
      <c r="B15" s="760">
        <v>2013</v>
      </c>
      <c r="C15" s="75">
        <v>11.880846073324502</v>
      </c>
      <c r="D15" s="75">
        <v>44.736798461742133</v>
      </c>
      <c r="E15" s="75">
        <v>31.807500675420712</v>
      </c>
      <c r="F15" s="75">
        <v>1.4593623056185339</v>
      </c>
      <c r="G15" s="75">
        <v>10.115492483893734</v>
      </c>
      <c r="H15" s="75">
        <v>13.284523533149036</v>
      </c>
      <c r="I15" s="75">
        <v>55.366931716037826</v>
      </c>
      <c r="J15" s="75">
        <v>22.846552727156652</v>
      </c>
      <c r="K15" s="75">
        <v>8.5019920236574062</v>
      </c>
    </row>
    <row r="16" spans="1:13" ht="14.25">
      <c r="A16" s="2002"/>
      <c r="B16" s="760">
        <v>2014</v>
      </c>
      <c r="C16" s="75">
        <v>12.243963403810536</v>
      </c>
      <c r="D16" s="75">
        <v>39.828166296174658</v>
      </c>
      <c r="E16" s="75">
        <v>34.188277694850882</v>
      </c>
      <c r="F16" s="75">
        <v>1.7770676808484764</v>
      </c>
      <c r="G16" s="75">
        <v>11.962524924313298</v>
      </c>
      <c r="H16" s="75">
        <v>10.156047089901726</v>
      </c>
      <c r="I16" s="75">
        <v>59.422012681361856</v>
      </c>
      <c r="J16" s="75">
        <v>23.438899705362076</v>
      </c>
      <c r="K16" s="75">
        <v>6.9830405233724395</v>
      </c>
    </row>
    <row r="17" spans="1:11" ht="14.25">
      <c r="A17" s="2020" t="s">
        <v>100</v>
      </c>
      <c r="B17" s="760">
        <v>2007</v>
      </c>
      <c r="C17" s="75">
        <v>13.784938645584852</v>
      </c>
      <c r="D17" s="75">
        <v>38.938357333955857</v>
      </c>
      <c r="E17" s="75">
        <v>36.880393977765678</v>
      </c>
      <c r="F17" s="75">
        <v>4.440890842149714</v>
      </c>
      <c r="G17" s="75">
        <v>5.9554192005448554</v>
      </c>
      <c r="H17" s="75">
        <v>16.257599856743958</v>
      </c>
      <c r="I17" s="75">
        <v>53.347999952554659</v>
      </c>
      <c r="J17" s="75">
        <v>22.830924804322585</v>
      </c>
      <c r="K17" s="75">
        <v>7.5634753863811435</v>
      </c>
    </row>
    <row r="18" spans="1:11" ht="14.25">
      <c r="A18" s="2021"/>
      <c r="B18" s="760">
        <v>2008</v>
      </c>
      <c r="C18" s="75">
        <v>13.779713910386949</v>
      </c>
      <c r="D18" s="75">
        <v>35.281057888883922</v>
      </c>
      <c r="E18" s="75">
        <v>37.529397428348233</v>
      </c>
      <c r="F18" s="75">
        <v>4.5438402075102093</v>
      </c>
      <c r="G18" s="75">
        <v>8.8659905648709572</v>
      </c>
      <c r="H18" s="75">
        <v>15.340858199840197</v>
      </c>
      <c r="I18" s="75">
        <v>55.425945745251013</v>
      </c>
      <c r="J18" s="75">
        <v>21.739995048215988</v>
      </c>
      <c r="K18" s="75">
        <v>7.4932010066927841</v>
      </c>
    </row>
    <row r="19" spans="1:11" ht="14.25">
      <c r="A19" s="2021"/>
      <c r="B19" s="760">
        <v>2009</v>
      </c>
      <c r="C19" s="75">
        <v>13.725083728635465</v>
      </c>
      <c r="D19" s="75">
        <v>32.46088850332778</v>
      </c>
      <c r="E19" s="75">
        <v>41.776393643230186</v>
      </c>
      <c r="F19" s="75">
        <v>2.5684835880801216</v>
      </c>
      <c r="G19" s="75">
        <v>9.4691505367281152</v>
      </c>
      <c r="H19" s="75">
        <v>15.727081956583222</v>
      </c>
      <c r="I19" s="75">
        <v>53.632129773358081</v>
      </c>
      <c r="J19" s="75">
        <v>22.787863840689369</v>
      </c>
      <c r="K19" s="75">
        <v>7.8529244293692431</v>
      </c>
    </row>
    <row r="20" spans="1:11" ht="14.25">
      <c r="A20" s="2021"/>
      <c r="B20" s="760">
        <v>2010</v>
      </c>
      <c r="C20" s="75">
        <v>13.579231985526643</v>
      </c>
      <c r="D20" s="75">
        <v>35.265430899823443</v>
      </c>
      <c r="E20" s="75">
        <v>36.832591793083971</v>
      </c>
      <c r="F20" s="75">
        <v>4.8197327665081326</v>
      </c>
      <c r="G20" s="75">
        <v>9.5030125550576425</v>
      </c>
      <c r="H20" s="75">
        <v>15.912552099955116</v>
      </c>
      <c r="I20" s="75">
        <v>55.230580485571203</v>
      </c>
      <c r="J20" s="75">
        <v>21.329481162500322</v>
      </c>
      <c r="K20" s="75">
        <v>7.5273862519723842</v>
      </c>
    </row>
    <row r="21" spans="1:11" ht="14.25">
      <c r="A21" s="2021"/>
      <c r="B21" s="760">
        <v>2011</v>
      </c>
      <c r="C21" s="75">
        <v>14.047805716431066</v>
      </c>
      <c r="D21" s="75">
        <v>38.307478986625142</v>
      </c>
      <c r="E21" s="75">
        <v>35.08083295079738</v>
      </c>
      <c r="F21" s="75">
        <v>3.2163093282401736</v>
      </c>
      <c r="G21" s="75">
        <v>9.3475730179061021</v>
      </c>
      <c r="H21" s="75">
        <v>14.287318163933307</v>
      </c>
      <c r="I21" s="75">
        <v>54.310140764468841</v>
      </c>
      <c r="J21" s="75">
        <v>22.894829511858315</v>
      </c>
      <c r="K21" s="75">
        <v>8.5077115597389081</v>
      </c>
    </row>
    <row r="22" spans="1:11" ht="14.25">
      <c r="A22" s="2021"/>
      <c r="B22" s="760">
        <v>2012</v>
      </c>
      <c r="C22" s="75">
        <v>11.84852389967233</v>
      </c>
      <c r="D22" s="75">
        <v>41.394656623838898</v>
      </c>
      <c r="E22" s="75">
        <v>35.993968364955741</v>
      </c>
      <c r="F22" s="75">
        <v>2.7987236747358817</v>
      </c>
      <c r="G22" s="75">
        <v>7.9641274367976242</v>
      </c>
      <c r="H22" s="75">
        <v>14.04360287359118</v>
      </c>
      <c r="I22" s="75">
        <v>55.218413843508927</v>
      </c>
      <c r="J22" s="75">
        <v>22.177117103391975</v>
      </c>
      <c r="K22" s="75">
        <v>8.5608661795065082</v>
      </c>
    </row>
    <row r="23" spans="1:11" ht="14.25">
      <c r="A23" s="2021"/>
      <c r="B23" s="760">
        <v>2013</v>
      </c>
      <c r="C23" s="75">
        <v>12.15672900673647</v>
      </c>
      <c r="D23" s="75">
        <v>42.837027650028823</v>
      </c>
      <c r="E23" s="75">
        <v>34.289228522816401</v>
      </c>
      <c r="F23" s="75">
        <v>1.9965516649543644</v>
      </c>
      <c r="G23" s="75">
        <v>8.7204631554637366</v>
      </c>
      <c r="H23" s="75">
        <v>13.2767145939644</v>
      </c>
      <c r="I23" s="75">
        <v>55.051222859737415</v>
      </c>
      <c r="J23" s="75">
        <v>22.388889532407266</v>
      </c>
      <c r="K23" s="75">
        <v>9.2831730138934478</v>
      </c>
    </row>
    <row r="24" spans="1:11" ht="14.25">
      <c r="A24" s="2022"/>
      <c r="B24" s="760">
        <v>2014</v>
      </c>
      <c r="C24" s="75">
        <v>10.827190817036859</v>
      </c>
      <c r="D24" s="75">
        <v>43.325913804735052</v>
      </c>
      <c r="E24" s="75">
        <v>33.33529426309785</v>
      </c>
      <c r="F24" s="75">
        <v>2.1140425917572188</v>
      </c>
      <c r="G24" s="75">
        <v>10.39755852337254</v>
      </c>
      <c r="H24" s="75">
        <v>13.0358188340265</v>
      </c>
      <c r="I24" s="75">
        <v>57.809879702238462</v>
      </c>
      <c r="J24" s="75">
        <v>22.874235889594136</v>
      </c>
      <c r="K24" s="75">
        <v>6.2800655741427613</v>
      </c>
    </row>
    <row r="25" spans="1:11" ht="14.25">
      <c r="A25" s="2000" t="s">
        <v>103</v>
      </c>
      <c r="B25" s="760">
        <v>2007</v>
      </c>
      <c r="C25" s="75">
        <v>14.360078277767101</v>
      </c>
      <c r="D25" s="75">
        <v>41.045841366990096</v>
      </c>
      <c r="E25" s="75">
        <v>34.927996426753808</v>
      </c>
      <c r="F25" s="75">
        <v>2.7763268334364422</v>
      </c>
      <c r="G25" s="75">
        <v>6.8897570950523974</v>
      </c>
      <c r="H25" s="75">
        <v>15.426345762659889</v>
      </c>
      <c r="I25" s="75">
        <v>53.617573133537412</v>
      </c>
      <c r="J25" s="75">
        <v>23.38642762325669</v>
      </c>
      <c r="K25" s="75">
        <v>7.5696534805460232</v>
      </c>
    </row>
    <row r="26" spans="1:11" ht="14.25">
      <c r="A26" s="2001"/>
      <c r="B26" s="760">
        <v>2008</v>
      </c>
      <c r="C26" s="75">
        <v>13.524861097856245</v>
      </c>
      <c r="D26" s="75">
        <v>37.972174869684473</v>
      </c>
      <c r="E26" s="75">
        <v>38.118131965925876</v>
      </c>
      <c r="F26" s="75">
        <v>2.6748994695894632</v>
      </c>
      <c r="G26" s="75">
        <v>7.7099325969444967</v>
      </c>
      <c r="H26" s="75">
        <v>14.769693364978064</v>
      </c>
      <c r="I26" s="75">
        <v>54.771441366805526</v>
      </c>
      <c r="J26" s="75">
        <v>22.329579244054077</v>
      </c>
      <c r="K26" s="75">
        <v>8.1292860241609084</v>
      </c>
    </row>
    <row r="27" spans="1:11" ht="14.25">
      <c r="A27" s="2001"/>
      <c r="B27" s="760">
        <v>2009</v>
      </c>
      <c r="C27" s="75">
        <v>14.62489756217254</v>
      </c>
      <c r="D27" s="75">
        <v>32.957694031255052</v>
      </c>
      <c r="E27" s="75">
        <v>40.629286915200566</v>
      </c>
      <c r="F27" s="75">
        <v>3.4343158675994285</v>
      </c>
      <c r="G27" s="75">
        <v>8.3538056237709188</v>
      </c>
      <c r="H27" s="75">
        <v>16.208478298612029</v>
      </c>
      <c r="I27" s="75">
        <v>53.244276885013697</v>
      </c>
      <c r="J27" s="75">
        <v>22.273749098438749</v>
      </c>
      <c r="K27" s="75">
        <v>8.2734957179354129</v>
      </c>
    </row>
    <row r="28" spans="1:11" ht="14.25">
      <c r="A28" s="2001"/>
      <c r="B28" s="760">
        <v>2010</v>
      </c>
      <c r="C28" s="75">
        <v>13.651891411524996</v>
      </c>
      <c r="D28" s="75">
        <v>37.405822952421303</v>
      </c>
      <c r="E28" s="75">
        <v>37.105999621611119</v>
      </c>
      <c r="F28" s="75">
        <v>1.3006248105576979</v>
      </c>
      <c r="G28" s="75">
        <v>10.53566120388496</v>
      </c>
      <c r="H28" s="75">
        <v>14.501479314174206</v>
      </c>
      <c r="I28" s="75">
        <v>53.343182522166579</v>
      </c>
      <c r="J28" s="75">
        <v>23.018247523101525</v>
      </c>
      <c r="K28" s="75">
        <v>9.1370906405575063</v>
      </c>
    </row>
    <row r="29" spans="1:11" ht="14.25">
      <c r="A29" s="2001"/>
      <c r="B29" s="760">
        <v>2011</v>
      </c>
      <c r="C29" s="75">
        <v>13.604198788237188</v>
      </c>
      <c r="D29" s="75">
        <v>38.69316106751171</v>
      </c>
      <c r="E29" s="75">
        <v>35.845917042042998</v>
      </c>
      <c r="F29" s="75">
        <v>1.8906701457849249</v>
      </c>
      <c r="G29" s="75">
        <v>9.9660529564240488</v>
      </c>
      <c r="H29" s="75">
        <v>15.030569499854799</v>
      </c>
      <c r="I29" s="75">
        <v>55.382393738446702</v>
      </c>
      <c r="J29" s="75">
        <v>21.565854202564164</v>
      </c>
      <c r="K29" s="75">
        <v>8.0211825591353474</v>
      </c>
    </row>
    <row r="30" spans="1:11" ht="14.25">
      <c r="A30" s="2001"/>
      <c r="B30" s="760">
        <v>2012</v>
      </c>
      <c r="C30" s="75">
        <v>12.91144530779601</v>
      </c>
      <c r="D30" s="75">
        <v>36.175135153457823</v>
      </c>
      <c r="E30" s="75">
        <v>39.194988941593365</v>
      </c>
      <c r="F30" s="75">
        <v>1.5307862335513722</v>
      </c>
      <c r="G30" s="75">
        <v>10.187644363602178</v>
      </c>
      <c r="H30" s="75">
        <v>13.81405598903125</v>
      </c>
      <c r="I30" s="75">
        <v>54.34543274006807</v>
      </c>
      <c r="J30" s="75">
        <v>22.969220459681161</v>
      </c>
      <c r="K30" s="75">
        <v>8.8712908112210904</v>
      </c>
    </row>
    <row r="31" spans="1:11" ht="14.25">
      <c r="A31" s="2001"/>
      <c r="B31" s="760">
        <v>2013</v>
      </c>
      <c r="C31" s="75">
        <v>12.100147229460855</v>
      </c>
      <c r="D31" s="75">
        <v>42.608393364480747</v>
      </c>
      <c r="E31" s="75">
        <v>34.249034334471503</v>
      </c>
      <c r="F31" s="75">
        <v>0.93783804515501401</v>
      </c>
      <c r="G31" s="75">
        <v>10.104587026431323</v>
      </c>
      <c r="H31" s="75">
        <v>13.465794496489474</v>
      </c>
      <c r="I31" s="75">
        <v>54.548316346292438</v>
      </c>
      <c r="J31" s="75">
        <v>23.468476316219295</v>
      </c>
      <c r="K31" s="75">
        <v>8.5174128409978618</v>
      </c>
    </row>
    <row r="32" spans="1:11" ht="14.25">
      <c r="A32" s="2002"/>
      <c r="B32" s="760">
        <v>2014</v>
      </c>
      <c r="C32" s="75">
        <v>11.629691407037114</v>
      </c>
      <c r="D32" s="75">
        <v>39.71530517491977</v>
      </c>
      <c r="E32" s="75">
        <v>35.779060820674196</v>
      </c>
      <c r="F32" s="75">
        <v>1.6152518268582197</v>
      </c>
      <c r="G32" s="75">
        <v>11.260690770510267</v>
      </c>
      <c r="H32" s="75">
        <v>13.895154044941155</v>
      </c>
      <c r="I32" s="75">
        <v>57.522061438691985</v>
      </c>
      <c r="J32" s="75">
        <v>21.937589101626997</v>
      </c>
      <c r="K32" s="75">
        <v>6.6451954147419334</v>
      </c>
    </row>
    <row r="33" spans="1:11" ht="14.25">
      <c r="A33" s="2020" t="s">
        <v>101</v>
      </c>
      <c r="B33" s="760">
        <v>2007</v>
      </c>
      <c r="C33" s="75">
        <v>13.253183582644617</v>
      </c>
      <c r="D33" s="75">
        <v>36.288206387788954</v>
      </c>
      <c r="E33" s="75">
        <v>36.379350767785873</v>
      </c>
      <c r="F33" s="75">
        <v>6.2188327548340343</v>
      </c>
      <c r="G33" s="75">
        <v>7.8604265069445649</v>
      </c>
      <c r="H33" s="75">
        <v>15.693558174437431</v>
      </c>
      <c r="I33" s="75">
        <v>55.457699101948108</v>
      </c>
      <c r="J33" s="75">
        <v>22.081025164841758</v>
      </c>
      <c r="K33" s="75">
        <v>6.767717558770622</v>
      </c>
    </row>
    <row r="34" spans="1:11" ht="14.25">
      <c r="A34" s="2021"/>
      <c r="B34" s="760">
        <v>2008</v>
      </c>
      <c r="C34" s="75">
        <v>12.929353518908131</v>
      </c>
      <c r="D34" s="75">
        <v>33.859173244665037</v>
      </c>
      <c r="E34" s="75">
        <v>39.8605110234219</v>
      </c>
      <c r="F34" s="75">
        <v>4.089134260712969</v>
      </c>
      <c r="G34" s="75">
        <v>9.2618279522920233</v>
      </c>
      <c r="H34" s="75">
        <v>14.297328757644449</v>
      </c>
      <c r="I34" s="75">
        <v>55.500948781960915</v>
      </c>
      <c r="J34" s="75">
        <v>22.385747394915789</v>
      </c>
      <c r="K34" s="75">
        <v>7.8159750654748059</v>
      </c>
    </row>
    <row r="35" spans="1:11" ht="14.25">
      <c r="A35" s="2021"/>
      <c r="B35" s="760">
        <v>2009</v>
      </c>
      <c r="C35" s="75">
        <v>12.739584577428891</v>
      </c>
      <c r="D35" s="75">
        <v>34.988352738458239</v>
      </c>
      <c r="E35" s="75">
        <v>39.057195754065944</v>
      </c>
      <c r="F35" s="75">
        <v>3.5287596388305387</v>
      </c>
      <c r="G35" s="75">
        <v>9.686107291215496</v>
      </c>
      <c r="H35" s="75">
        <v>14.655637094668784</v>
      </c>
      <c r="I35" s="75">
        <v>55.78788380188395</v>
      </c>
      <c r="J35" s="75">
        <v>21.411673758973432</v>
      </c>
      <c r="K35" s="75">
        <v>8.1448053444736317</v>
      </c>
    </row>
    <row r="36" spans="1:11" ht="14.25">
      <c r="A36" s="2021"/>
      <c r="B36" s="760">
        <v>2010</v>
      </c>
      <c r="C36" s="75">
        <v>12.989374422561436</v>
      </c>
      <c r="D36" s="75">
        <v>35.904671432358839</v>
      </c>
      <c r="E36" s="75">
        <v>38.033985097873618</v>
      </c>
      <c r="F36" s="75">
        <v>3.3190546136399117</v>
      </c>
      <c r="G36" s="75">
        <v>9.7529144335645466</v>
      </c>
      <c r="H36" s="75">
        <v>15.06183804380152</v>
      </c>
      <c r="I36" s="75">
        <v>54.403963338231662</v>
      </c>
      <c r="J36" s="75">
        <v>21.911146023432007</v>
      </c>
      <c r="K36" s="75">
        <v>8.6230525945359986</v>
      </c>
    </row>
    <row r="37" spans="1:11" ht="14.25">
      <c r="A37" s="2021"/>
      <c r="B37" s="760">
        <v>2011</v>
      </c>
      <c r="C37" s="75">
        <v>13.258022078664023</v>
      </c>
      <c r="D37" s="75">
        <v>39.559731540338106</v>
      </c>
      <c r="E37" s="75">
        <v>34.885689802270299</v>
      </c>
      <c r="F37" s="75">
        <v>2.6732459299453963</v>
      </c>
      <c r="G37" s="75">
        <v>9.6233106487813256</v>
      </c>
      <c r="H37" s="75">
        <v>14.121573619752317</v>
      </c>
      <c r="I37" s="75">
        <v>55.522719887626913</v>
      </c>
      <c r="J37" s="75">
        <v>22.106747792697011</v>
      </c>
      <c r="K37" s="75">
        <v>8.2489586999253142</v>
      </c>
    </row>
    <row r="38" spans="1:11" ht="14.25">
      <c r="A38" s="2021"/>
      <c r="B38" s="760">
        <v>2012</v>
      </c>
      <c r="C38" s="75">
        <v>11.466510999248346</v>
      </c>
      <c r="D38" s="75">
        <v>42.870231542703344</v>
      </c>
      <c r="E38" s="75">
        <v>34.202773216726904</v>
      </c>
      <c r="F38" s="75">
        <v>2.8769742420455855</v>
      </c>
      <c r="G38" s="75">
        <v>8.5835099992744972</v>
      </c>
      <c r="H38" s="75">
        <v>13.007428360839111</v>
      </c>
      <c r="I38" s="75">
        <v>56.285786776454486</v>
      </c>
      <c r="J38" s="75">
        <v>22.19616552427842</v>
      </c>
      <c r="K38" s="75">
        <v>8.5106193384277233</v>
      </c>
    </row>
    <row r="39" spans="1:11" ht="14.25">
      <c r="A39" s="2021"/>
      <c r="B39" s="760">
        <v>2013</v>
      </c>
      <c r="C39" s="75">
        <v>11.260145557982517</v>
      </c>
      <c r="D39" s="75">
        <v>41.240460267352681</v>
      </c>
      <c r="E39" s="75">
        <v>34.245765663271385</v>
      </c>
      <c r="F39" s="75">
        <v>2.6016855455312626</v>
      </c>
      <c r="G39" s="75">
        <v>10.6519429658631</v>
      </c>
      <c r="H39" s="75">
        <v>13.025793384593785</v>
      </c>
      <c r="I39" s="75">
        <v>58.06280380048571</v>
      </c>
      <c r="J39" s="75">
        <v>21.932898953428644</v>
      </c>
      <c r="K39" s="75">
        <v>6.9785038614884511</v>
      </c>
    </row>
    <row r="40" spans="1:11" ht="14.25">
      <c r="A40" s="2022"/>
      <c r="B40" s="760">
        <v>2014</v>
      </c>
      <c r="C40" s="75">
        <v>11.406175528636412</v>
      </c>
      <c r="D40" s="75">
        <v>40.642479312524465</v>
      </c>
      <c r="E40" s="75">
        <v>34.749085272123679</v>
      </c>
      <c r="F40" s="75">
        <v>2.1314750198697197</v>
      </c>
      <c r="G40" s="75">
        <v>11.07078486684591</v>
      </c>
      <c r="H40" s="75">
        <v>14.132363445671642</v>
      </c>
      <c r="I40" s="75">
        <v>57.361343351546566</v>
      </c>
      <c r="J40" s="75">
        <v>21.840167383173529</v>
      </c>
      <c r="K40" s="75">
        <v>6.6661258196084479</v>
      </c>
    </row>
    <row r="41" spans="1:11" s="1334" customFormat="1" ht="11.25">
      <c r="A41" s="25" t="s">
        <v>132</v>
      </c>
      <c r="B41" s="25"/>
      <c r="C41" s="25"/>
      <c r="D41" s="25"/>
      <c r="E41" s="25"/>
      <c r="K41" s="1335"/>
    </row>
    <row r="42" spans="1:11" s="1334" customFormat="1" ht="11.25">
      <c r="A42" s="1801" t="s">
        <v>2277</v>
      </c>
      <c r="B42" s="25"/>
      <c r="C42" s="25"/>
      <c r="D42" s="25"/>
      <c r="E42" s="25"/>
    </row>
    <row r="43" spans="1:11" s="1334" customFormat="1" ht="11.25">
      <c r="A43" s="50" t="s">
        <v>2235</v>
      </c>
      <c r="B43" s="25"/>
      <c r="C43" s="25"/>
      <c r="D43" s="25"/>
      <c r="E43" s="25"/>
    </row>
    <row r="44" spans="1:11" s="1334" customFormat="1" ht="11.25">
      <c r="A44" s="50" t="s">
        <v>2273</v>
      </c>
      <c r="B44" s="25"/>
      <c r="C44" s="25"/>
      <c r="D44" s="25"/>
      <c r="E44" s="25"/>
    </row>
    <row r="45" spans="1:11" s="1334" customFormat="1" ht="11.25">
      <c r="A45" s="50" t="s">
        <v>2274</v>
      </c>
      <c r="B45" s="25"/>
      <c r="C45" s="25"/>
      <c r="D45" s="25"/>
      <c r="E45" s="25"/>
    </row>
    <row r="46" spans="1:11" s="1334" customFormat="1" ht="11.25">
      <c r="A46" s="50" t="s">
        <v>2275</v>
      </c>
      <c r="B46" s="25"/>
      <c r="C46" s="25"/>
      <c r="D46" s="25"/>
      <c r="E46" s="25"/>
    </row>
    <row r="47" spans="1:11" s="1334" customFormat="1" ht="11.25">
      <c r="A47" s="62" t="s">
        <v>2276</v>
      </c>
      <c r="B47" s="25"/>
      <c r="C47" s="25"/>
      <c r="D47" s="25"/>
      <c r="E47" s="25"/>
    </row>
    <row r="48" spans="1:11">
      <c r="A48" s="62"/>
      <c r="B48" s="1332"/>
      <c r="C48" s="1332"/>
      <c r="D48" s="1332"/>
      <c r="E48" s="1332"/>
    </row>
    <row r="49" spans="1:1">
      <c r="A49" s="62"/>
    </row>
  </sheetData>
  <mergeCells count="10">
    <mergeCell ref="A9:A16"/>
    <mergeCell ref="A17:A24"/>
    <mergeCell ref="A25:A32"/>
    <mergeCell ref="A33:A40"/>
    <mergeCell ref="A3:K3"/>
    <mergeCell ref="A4:K4"/>
    <mergeCell ref="A5:K5"/>
    <mergeCell ref="A7:B8"/>
    <mergeCell ref="C7:G7"/>
    <mergeCell ref="H7:K7"/>
  </mergeCells>
  <hyperlinks>
    <hyperlink ref="M7" location="ÍNDICE!A61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D1" zoomScaleNormal="100" zoomScalePageLayoutView="85" workbookViewId="0">
      <selection activeCell="M7" sqref="M7"/>
    </sheetView>
  </sheetViews>
  <sheetFormatPr baseColWidth="10" defaultRowHeight="12.75"/>
  <cols>
    <col min="1" max="1" width="15" style="48" customWidth="1"/>
    <col min="2" max="2" width="11.42578125" style="48"/>
    <col min="3" max="11" width="20.5703125" style="48" customWidth="1"/>
    <col min="12" max="16384" width="11.42578125" style="48"/>
  </cols>
  <sheetData>
    <row r="1" spans="1:13" ht="6" customHeight="1"/>
    <row r="2" spans="1:13" ht="14.25">
      <c r="A2" s="1312" t="s">
        <v>117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</row>
    <row r="3" spans="1:13" ht="15">
      <c r="A3" s="1994" t="s">
        <v>1506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</row>
    <row r="4" spans="1:13" ht="15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</row>
    <row r="5" spans="1:13">
      <c r="A5" s="2024" t="s">
        <v>459</v>
      </c>
      <c r="B5" s="2024"/>
      <c r="C5" s="2024"/>
      <c r="D5" s="2024"/>
      <c r="E5" s="2024"/>
      <c r="F5" s="2024"/>
      <c r="G5" s="2024"/>
      <c r="H5" s="2024"/>
      <c r="I5" s="2024"/>
      <c r="J5" s="2024"/>
      <c r="K5" s="2024"/>
    </row>
    <row r="6" spans="1:13" ht="14.25">
      <c r="A6" s="24"/>
      <c r="B6" s="1332"/>
      <c r="C6" s="1332"/>
      <c r="D6" s="1332"/>
      <c r="E6" s="1332"/>
      <c r="F6" s="1332"/>
      <c r="G6" s="1332"/>
      <c r="H6" s="1332"/>
      <c r="I6" s="1332"/>
      <c r="J6" s="1332"/>
      <c r="K6" s="1332"/>
    </row>
    <row r="7" spans="1:13" ht="21.75" customHeight="1">
      <c r="A7" s="1999" t="s">
        <v>488</v>
      </c>
      <c r="B7" s="1999"/>
      <c r="C7" s="1997" t="s">
        <v>497</v>
      </c>
      <c r="D7" s="1997"/>
      <c r="E7" s="1997"/>
      <c r="F7" s="1997"/>
      <c r="G7" s="1997"/>
      <c r="H7" s="1997" t="s">
        <v>499</v>
      </c>
      <c r="I7" s="1997"/>
      <c r="J7" s="1997"/>
      <c r="K7" s="1997"/>
      <c r="M7" s="1113" t="s">
        <v>675</v>
      </c>
    </row>
    <row r="8" spans="1:13" ht="45">
      <c r="A8" s="1999"/>
      <c r="B8" s="1999"/>
      <c r="C8" s="1265" t="s">
        <v>120</v>
      </c>
      <c r="D8" s="1265" t="s">
        <v>121</v>
      </c>
      <c r="E8" s="1265" t="s">
        <v>122</v>
      </c>
      <c r="F8" s="1265" t="s">
        <v>498</v>
      </c>
      <c r="G8" s="1265" t="s">
        <v>123</v>
      </c>
      <c r="H8" s="1670" t="s">
        <v>124</v>
      </c>
      <c r="I8" s="1670" t="s">
        <v>125</v>
      </c>
      <c r="J8" s="1670" t="s">
        <v>126</v>
      </c>
      <c r="K8" s="1670" t="s">
        <v>1453</v>
      </c>
    </row>
    <row r="9" spans="1:13" ht="16.5">
      <c r="A9" s="2020" t="s">
        <v>100</v>
      </c>
      <c r="B9" s="760" t="s">
        <v>118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/>
      <c r="I9" s="74"/>
      <c r="J9" s="74"/>
      <c r="K9" s="74"/>
    </row>
    <row r="10" spans="1:13" ht="14.25">
      <c r="A10" s="2021"/>
      <c r="B10" s="760">
        <v>2008</v>
      </c>
      <c r="C10" s="74">
        <v>5.0262213147821191</v>
      </c>
      <c r="D10" s="74">
        <v>16.224683682920759</v>
      </c>
      <c r="E10" s="74">
        <v>24.816926715469695</v>
      </c>
      <c r="F10" s="74">
        <v>7.4981846329974289</v>
      </c>
      <c r="G10" s="74">
        <v>46.433983653830005</v>
      </c>
      <c r="H10" s="74">
        <v>8.6569343513241304</v>
      </c>
      <c r="I10" s="74">
        <v>42.682439584032835</v>
      </c>
      <c r="J10" s="74">
        <v>25.291101986829862</v>
      </c>
      <c r="K10" s="74">
        <v>23.369524077813178</v>
      </c>
    </row>
    <row r="11" spans="1:13" ht="16.5">
      <c r="A11" s="2021"/>
      <c r="B11" s="760" t="s">
        <v>119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/>
      <c r="I11" s="74"/>
      <c r="J11" s="74"/>
      <c r="K11" s="74"/>
    </row>
    <row r="12" spans="1:13" ht="14.25">
      <c r="A12" s="2021"/>
      <c r="B12" s="760">
        <v>2010</v>
      </c>
      <c r="C12" s="74">
        <v>4.4038533759720409</v>
      </c>
      <c r="D12" s="74">
        <v>13.106368365618534</v>
      </c>
      <c r="E12" s="74">
        <v>21.711716729554041</v>
      </c>
      <c r="F12" s="74">
        <v>11.02587528528999</v>
      </c>
      <c r="G12" s="74">
        <v>49.752186243565397</v>
      </c>
      <c r="H12" s="74">
        <v>9.1707208403739244</v>
      </c>
      <c r="I12" s="74">
        <v>40.34525617726139</v>
      </c>
      <c r="J12" s="74">
        <v>24.736986683960581</v>
      </c>
      <c r="K12" s="74">
        <v>25.747036298404119</v>
      </c>
    </row>
    <row r="13" spans="1:13" ht="14.25">
      <c r="A13" s="2021"/>
      <c r="B13" s="760">
        <v>2011</v>
      </c>
      <c r="C13" s="74">
        <v>4.8130793161627254</v>
      </c>
      <c r="D13" s="74">
        <v>17.315386375594571</v>
      </c>
      <c r="E13" s="74">
        <v>20.561784274080352</v>
      </c>
      <c r="F13" s="74">
        <v>6.3879548955751888</v>
      </c>
      <c r="G13" s="74">
        <v>50.921795138587157</v>
      </c>
      <c r="H13" s="74">
        <v>7.6084301679834834</v>
      </c>
      <c r="I13" s="74">
        <v>41.129110498885908</v>
      </c>
      <c r="J13" s="74">
        <v>24.808964321078864</v>
      </c>
      <c r="K13" s="74">
        <v>26.453495012051743</v>
      </c>
    </row>
    <row r="14" spans="1:13" ht="14.25">
      <c r="A14" s="2021"/>
      <c r="B14" s="760">
        <v>2012</v>
      </c>
      <c r="C14" s="74">
        <v>4.0142764355443044</v>
      </c>
      <c r="D14" s="74">
        <v>21.923136643402518</v>
      </c>
      <c r="E14" s="74">
        <v>21.968396167894543</v>
      </c>
      <c r="F14" s="74">
        <v>5.2098169490193174</v>
      </c>
      <c r="G14" s="74">
        <v>46.884373804139315</v>
      </c>
      <c r="H14" s="74">
        <v>6.9258576232002973</v>
      </c>
      <c r="I14" s="74">
        <v>42.060309458239367</v>
      </c>
      <c r="J14" s="74">
        <v>24.327818026518564</v>
      </c>
      <c r="K14" s="74">
        <v>26.686014892041783</v>
      </c>
    </row>
    <row r="15" spans="1:13" ht="14.25">
      <c r="A15" s="2021"/>
      <c r="B15" s="760">
        <v>2013</v>
      </c>
      <c r="C15" s="74">
        <v>4.1832485498184955</v>
      </c>
      <c r="D15" s="74">
        <v>19.209428679091513</v>
      </c>
      <c r="E15" s="74">
        <v>22.869266290497333</v>
      </c>
      <c r="F15" s="74">
        <v>5.0587145285824562</v>
      </c>
      <c r="G15" s="74">
        <v>48.679341952010205</v>
      </c>
      <c r="H15" s="74">
        <v>6.8691835127312322</v>
      </c>
      <c r="I15" s="74">
        <v>40.00024275237346</v>
      </c>
      <c r="J15" s="74">
        <v>24.228276359621674</v>
      </c>
      <c r="K15" s="74">
        <v>28.902297375273623</v>
      </c>
    </row>
    <row r="16" spans="1:13" ht="14.25">
      <c r="A16" s="2022"/>
      <c r="B16" s="760">
        <v>2014</v>
      </c>
      <c r="C16" s="74">
        <v>5.0965016188442718</v>
      </c>
      <c r="D16" s="74">
        <v>18.019848260548901</v>
      </c>
      <c r="E16" s="74">
        <v>21.339830963932496</v>
      </c>
      <c r="F16" s="74">
        <v>5.0933632965917628</v>
      </c>
      <c r="G16" s="74">
        <v>50.450455860082563</v>
      </c>
      <c r="H16" s="74">
        <v>8.7590737290819742</v>
      </c>
      <c r="I16" s="74">
        <v>46.339805594483238</v>
      </c>
      <c r="J16" s="74">
        <v>25.655983425981109</v>
      </c>
      <c r="K16" s="74">
        <v>19.245137250453695</v>
      </c>
    </row>
    <row r="17" spans="1:11" ht="14.25">
      <c r="A17" s="2020" t="s">
        <v>101</v>
      </c>
      <c r="B17" s="760">
        <v>2007</v>
      </c>
      <c r="C17" s="74">
        <v>3.9191197735251331</v>
      </c>
      <c r="D17" s="74">
        <v>16.19901844686736</v>
      </c>
      <c r="E17" s="74">
        <v>25.0550764783099</v>
      </c>
      <c r="F17" s="74">
        <v>8.8025915247171653</v>
      </c>
      <c r="G17" s="74">
        <v>46.024193776580425</v>
      </c>
      <c r="H17" s="74">
        <v>8.0999733838133068</v>
      </c>
      <c r="I17" s="74">
        <v>42.498360270783294</v>
      </c>
      <c r="J17" s="74">
        <v>26.286664369458641</v>
      </c>
      <c r="K17" s="74">
        <v>23.115001975944757</v>
      </c>
    </row>
    <row r="18" spans="1:11" ht="14.25">
      <c r="A18" s="2021"/>
      <c r="B18" s="760">
        <v>2008</v>
      </c>
      <c r="C18" s="74">
        <v>4.0289523288524265</v>
      </c>
      <c r="D18" s="74">
        <v>13.700092737467964</v>
      </c>
      <c r="E18" s="74">
        <v>24.488659848306398</v>
      </c>
      <c r="F18" s="74">
        <v>7.842160779079375</v>
      </c>
      <c r="G18" s="74">
        <v>49.940134306293842</v>
      </c>
      <c r="H18" s="74">
        <v>8.1922330337561355</v>
      </c>
      <c r="I18" s="74">
        <v>42.75001173957866</v>
      </c>
      <c r="J18" s="74">
        <v>25.291427759195471</v>
      </c>
      <c r="K18" s="74">
        <v>23.766327467469736</v>
      </c>
    </row>
    <row r="19" spans="1:11" ht="14.25">
      <c r="A19" s="2021"/>
      <c r="B19" s="760">
        <v>2009</v>
      </c>
      <c r="C19" s="74">
        <v>5.3168225628371566</v>
      </c>
      <c r="D19" s="74">
        <v>13.598941045038773</v>
      </c>
      <c r="E19" s="74">
        <v>24.72096960404269</v>
      </c>
      <c r="F19" s="74">
        <v>7.8816803094928822</v>
      </c>
      <c r="G19" s="74">
        <v>48.481586478588497</v>
      </c>
      <c r="H19" s="74">
        <v>7.6848330790275696</v>
      </c>
      <c r="I19" s="74">
        <v>42.200480198518299</v>
      </c>
      <c r="J19" s="74">
        <v>24.647858648583242</v>
      </c>
      <c r="K19" s="74">
        <v>25.466828073870889</v>
      </c>
    </row>
    <row r="20" spans="1:11" ht="14.25">
      <c r="A20" s="2021"/>
      <c r="B20" s="760">
        <v>2010</v>
      </c>
      <c r="C20" s="74">
        <v>4.9437381600897741</v>
      </c>
      <c r="D20" s="74">
        <v>16.247392407357435</v>
      </c>
      <c r="E20" s="74">
        <v>21.986986517868306</v>
      </c>
      <c r="F20" s="74">
        <v>8.3115483831464907</v>
      </c>
      <c r="G20" s="74">
        <v>48.510334531538</v>
      </c>
      <c r="H20" s="74">
        <v>7.523698739706977</v>
      </c>
      <c r="I20" s="74">
        <v>41.6970337999892</v>
      </c>
      <c r="J20" s="74">
        <v>24.472786231659427</v>
      </c>
      <c r="K20" s="74">
        <v>26.306481228644397</v>
      </c>
    </row>
    <row r="21" spans="1:11" ht="14.25">
      <c r="A21" s="2021"/>
      <c r="B21" s="760">
        <v>2011</v>
      </c>
      <c r="C21" s="74">
        <v>5.9840151832335611</v>
      </c>
      <c r="D21" s="74">
        <v>15.800853674854096</v>
      </c>
      <c r="E21" s="74">
        <v>21.880992055541082</v>
      </c>
      <c r="F21" s="74">
        <v>9.9769931901219824</v>
      </c>
      <c r="G21" s="74">
        <v>46.357145896249271</v>
      </c>
      <c r="H21" s="74">
        <v>6.6957927072538617</v>
      </c>
      <c r="I21" s="74">
        <v>40.584984185958881</v>
      </c>
      <c r="J21" s="74">
        <v>25.2649227573343</v>
      </c>
      <c r="K21" s="74">
        <v>27.454300349452961</v>
      </c>
    </row>
    <row r="22" spans="1:11" ht="14.25">
      <c r="A22" s="2021"/>
      <c r="B22" s="760">
        <v>2012</v>
      </c>
      <c r="C22" s="74">
        <v>4.4115009211131024</v>
      </c>
      <c r="D22" s="74">
        <v>17.772277135664158</v>
      </c>
      <c r="E22" s="74">
        <v>20.844605166046456</v>
      </c>
      <c r="F22" s="74">
        <v>8.4003893851789204</v>
      </c>
      <c r="G22" s="74">
        <v>48.571227391997354</v>
      </c>
      <c r="H22" s="74">
        <v>6.6643500279937822</v>
      </c>
      <c r="I22" s="74">
        <v>38.956853143221856</v>
      </c>
      <c r="J22" s="74">
        <v>25.890065387476696</v>
      </c>
      <c r="K22" s="74">
        <v>28.488731441307678</v>
      </c>
    </row>
    <row r="23" spans="1:11" ht="14.25">
      <c r="A23" s="2021"/>
      <c r="B23" s="760">
        <v>2013</v>
      </c>
      <c r="C23" s="74">
        <v>4.5227458125214755</v>
      </c>
      <c r="D23" s="74">
        <v>18.92979101050059</v>
      </c>
      <c r="E23" s="74">
        <v>23.94800599700385</v>
      </c>
      <c r="F23" s="74">
        <v>7.0220146032318489</v>
      </c>
      <c r="G23" s="74">
        <v>45.577442576742243</v>
      </c>
      <c r="H23" s="74">
        <v>7.8523378819368563</v>
      </c>
      <c r="I23" s="74">
        <v>45.010163975143769</v>
      </c>
      <c r="J23" s="74">
        <v>25.800611657300877</v>
      </c>
      <c r="K23" s="74">
        <v>21.336886485618493</v>
      </c>
    </row>
    <row r="24" spans="1:11" ht="14.25">
      <c r="A24" s="2022"/>
      <c r="B24" s="760">
        <v>2014</v>
      </c>
      <c r="C24" s="74">
        <v>5.8565599401913255</v>
      </c>
      <c r="D24" s="74">
        <v>23.768586002098235</v>
      </c>
      <c r="E24" s="74">
        <v>26.374952669870446</v>
      </c>
      <c r="F24" s="74">
        <v>3.2881042548762105</v>
      </c>
      <c r="G24" s="74">
        <v>40.711797132963795</v>
      </c>
      <c r="H24" s="74">
        <v>9.6678706643481362</v>
      </c>
      <c r="I24" s="74">
        <v>46.610518572286416</v>
      </c>
      <c r="J24" s="74">
        <v>25.580802889534727</v>
      </c>
      <c r="K24" s="74">
        <v>18.14080787383071</v>
      </c>
    </row>
    <row r="25" spans="1:11" s="1334" customFormat="1" ht="11.25">
      <c r="A25" s="25" t="s">
        <v>132</v>
      </c>
      <c r="B25" s="1336"/>
      <c r="C25" s="1337"/>
      <c r="D25" s="1337"/>
      <c r="E25" s="1337"/>
      <c r="F25" s="1337"/>
      <c r="G25" s="1337"/>
      <c r="H25" s="1337"/>
      <c r="I25" s="1337"/>
      <c r="J25" s="1337"/>
      <c r="K25" s="1337"/>
    </row>
    <row r="26" spans="1:11" s="1334" customFormat="1" ht="11.25">
      <c r="A26" s="26" t="s">
        <v>2272</v>
      </c>
      <c r="B26" s="1336"/>
      <c r="C26" s="1337"/>
      <c r="D26" s="1337"/>
      <c r="E26" s="1337"/>
      <c r="F26" s="1337"/>
      <c r="G26" s="1337"/>
      <c r="H26" s="1337"/>
      <c r="I26" s="1337"/>
      <c r="J26" s="1337"/>
      <c r="K26" s="1337"/>
    </row>
    <row r="27" spans="1:11" s="1334" customFormat="1" ht="11.25">
      <c r="A27" s="50" t="s">
        <v>2235</v>
      </c>
      <c r="B27" s="1336"/>
      <c r="C27" s="1337"/>
      <c r="D27" s="1337"/>
      <c r="E27" s="1337"/>
      <c r="F27" s="1337"/>
      <c r="G27" s="1337"/>
      <c r="H27" s="1337"/>
      <c r="I27" s="1337"/>
      <c r="J27" s="1337"/>
      <c r="K27" s="1337"/>
    </row>
    <row r="28" spans="1:11" s="1334" customFormat="1" ht="11.25">
      <c r="A28" s="50" t="s">
        <v>2273</v>
      </c>
      <c r="B28" s="1336"/>
      <c r="C28" s="1337"/>
      <c r="D28" s="1337"/>
      <c r="E28" s="1337"/>
      <c r="F28" s="1337"/>
      <c r="G28" s="1337"/>
      <c r="H28" s="1337"/>
      <c r="I28" s="1337"/>
      <c r="J28" s="1337"/>
      <c r="K28" s="1337"/>
    </row>
    <row r="29" spans="1:11" s="1334" customFormat="1" ht="11.25">
      <c r="A29" s="50" t="s">
        <v>2274</v>
      </c>
      <c r="B29" s="1336"/>
      <c r="C29" s="25"/>
      <c r="D29" s="1337"/>
      <c r="E29" s="1337"/>
      <c r="F29" s="1337"/>
      <c r="G29" s="1337"/>
      <c r="H29" s="1337"/>
      <c r="I29" s="1337"/>
      <c r="J29" s="1337"/>
      <c r="K29" s="1337"/>
    </row>
    <row r="30" spans="1:11" s="1334" customFormat="1" ht="11.25">
      <c r="A30" s="50" t="s">
        <v>2275</v>
      </c>
      <c r="B30" s="1336"/>
      <c r="C30" s="1337"/>
      <c r="D30" s="1337"/>
      <c r="E30" s="1337"/>
      <c r="F30" s="1337"/>
      <c r="G30" s="1337"/>
      <c r="H30" s="1337"/>
      <c r="I30" s="1337"/>
      <c r="J30" s="1337"/>
      <c r="K30" s="1337"/>
    </row>
    <row r="31" spans="1:11" s="1334" customFormat="1" ht="11.25">
      <c r="A31" s="62" t="s">
        <v>2276</v>
      </c>
      <c r="B31" s="1336"/>
      <c r="C31" s="1337"/>
      <c r="D31" s="1337"/>
      <c r="E31" s="1337"/>
      <c r="F31" s="1337"/>
      <c r="G31" s="1337"/>
      <c r="H31" s="1337"/>
      <c r="I31" s="1337"/>
      <c r="J31" s="1337"/>
      <c r="K31" s="1337"/>
    </row>
    <row r="32" spans="1:11">
      <c r="A32" s="1333"/>
      <c r="B32" s="1306"/>
      <c r="C32" s="77"/>
      <c r="D32" s="77"/>
      <c r="E32" s="77"/>
      <c r="F32" s="77"/>
      <c r="G32" s="77"/>
      <c r="H32" s="77"/>
      <c r="I32" s="77"/>
      <c r="J32" s="77"/>
      <c r="K32" s="77"/>
    </row>
    <row r="33" spans="1:11">
      <c r="A33" s="1333"/>
      <c r="B33" s="1306"/>
      <c r="C33" s="77"/>
      <c r="D33" s="77"/>
      <c r="E33" s="77"/>
      <c r="F33" s="77"/>
      <c r="G33" s="77"/>
      <c r="H33" s="77"/>
      <c r="I33" s="77"/>
      <c r="J33" s="77"/>
      <c r="K33" s="77"/>
    </row>
    <row r="34" spans="1:11">
      <c r="A34" s="55"/>
      <c r="B34" s="20"/>
      <c r="C34" s="73"/>
      <c r="D34" s="73"/>
      <c r="E34" s="73"/>
      <c r="F34" s="73"/>
      <c r="G34" s="73"/>
      <c r="H34" s="73"/>
      <c r="I34" s="73"/>
      <c r="J34" s="73"/>
      <c r="K34" s="73"/>
    </row>
    <row r="35" spans="1:11">
      <c r="A35" s="55"/>
      <c r="B35" s="20"/>
      <c r="C35" s="73"/>
      <c r="D35" s="73"/>
      <c r="E35" s="73"/>
      <c r="F35" s="73"/>
      <c r="G35" s="73"/>
      <c r="H35" s="73"/>
      <c r="I35" s="73"/>
      <c r="J35" s="73"/>
      <c r="K35" s="73"/>
    </row>
    <row r="36" spans="1:11">
      <c r="A36" s="55"/>
      <c r="B36" s="20"/>
      <c r="C36" s="73"/>
      <c r="D36" s="73"/>
      <c r="E36" s="73"/>
      <c r="F36" s="73"/>
      <c r="G36" s="73"/>
      <c r="H36" s="73"/>
      <c r="I36" s="73"/>
      <c r="J36" s="73"/>
      <c r="K36" s="73"/>
    </row>
    <row r="37" spans="1:11">
      <c r="A37" s="55"/>
      <c r="B37" s="20"/>
      <c r="C37" s="73"/>
      <c r="D37" s="73"/>
      <c r="E37" s="73"/>
      <c r="F37" s="73"/>
      <c r="G37" s="73"/>
      <c r="H37" s="73"/>
      <c r="I37" s="73"/>
      <c r="J37" s="73"/>
      <c r="K37" s="73"/>
    </row>
    <row r="38" spans="1:11">
      <c r="A38" s="55"/>
      <c r="B38" s="20"/>
      <c r="C38" s="73"/>
      <c r="D38" s="73"/>
      <c r="E38" s="73"/>
      <c r="F38" s="73"/>
      <c r="G38" s="73"/>
      <c r="H38" s="73"/>
      <c r="I38" s="73"/>
      <c r="J38" s="73"/>
      <c r="K38" s="73"/>
    </row>
    <row r="39" spans="1:11">
      <c r="A39" s="55"/>
      <c r="B39" s="20"/>
      <c r="C39" s="73"/>
      <c r="D39" s="73"/>
      <c r="E39" s="73"/>
      <c r="F39" s="73"/>
      <c r="G39" s="73"/>
      <c r="H39" s="73"/>
      <c r="I39" s="73"/>
      <c r="J39" s="73"/>
      <c r="K39" s="73"/>
    </row>
    <row r="40" spans="1:11">
      <c r="A40" s="55"/>
      <c r="B40" s="20"/>
      <c r="C40" s="73"/>
      <c r="D40" s="73"/>
      <c r="E40" s="73"/>
      <c r="F40" s="73"/>
      <c r="G40" s="73"/>
      <c r="H40" s="73"/>
      <c r="I40" s="73"/>
      <c r="J40" s="73"/>
      <c r="K40" s="73"/>
    </row>
    <row r="41" spans="1:11">
      <c r="A41" s="55"/>
      <c r="B41" s="20"/>
      <c r="C41" s="73"/>
      <c r="D41" s="73"/>
      <c r="E41" s="73"/>
      <c r="F41" s="73"/>
      <c r="G41" s="73"/>
      <c r="H41" s="73"/>
      <c r="I41" s="73"/>
      <c r="J41" s="73"/>
      <c r="K41" s="73"/>
    </row>
    <row r="42" spans="1:11">
      <c r="A42" s="55"/>
      <c r="B42" s="20"/>
      <c r="C42" s="73"/>
      <c r="D42" s="73"/>
      <c r="E42" s="73"/>
      <c r="F42" s="73"/>
      <c r="G42" s="73"/>
      <c r="H42" s="73"/>
      <c r="I42" s="73"/>
      <c r="J42" s="73"/>
      <c r="K42" s="73"/>
    </row>
    <row r="43" spans="1:11">
      <c r="A43" s="55"/>
      <c r="B43" s="20"/>
      <c r="C43" s="73"/>
      <c r="D43" s="73"/>
      <c r="E43" s="73"/>
      <c r="F43" s="73"/>
      <c r="G43" s="73"/>
      <c r="H43" s="73"/>
      <c r="I43" s="73"/>
      <c r="J43" s="73"/>
      <c r="K43" s="73"/>
    </row>
    <row r="44" spans="1:11">
      <c r="A44" s="55"/>
      <c r="B44" s="20"/>
      <c r="C44" s="73"/>
      <c r="D44" s="73"/>
      <c r="E44" s="73"/>
      <c r="F44" s="73"/>
      <c r="G44" s="73" t="s">
        <v>419</v>
      </c>
      <c r="H44" s="73"/>
      <c r="I44" s="73"/>
      <c r="J44" s="73"/>
      <c r="K44" s="73"/>
    </row>
    <row r="45" spans="1:11">
      <c r="A45" s="55"/>
      <c r="B45" s="20"/>
      <c r="C45" s="73"/>
      <c r="D45" s="73"/>
      <c r="E45" s="73"/>
      <c r="F45" s="73"/>
      <c r="G45" s="73"/>
      <c r="H45" s="73"/>
      <c r="I45" s="73"/>
      <c r="J45" s="73"/>
      <c r="K45" s="73"/>
    </row>
    <row r="46" spans="1:11">
      <c r="A46" s="55"/>
      <c r="B46" s="20"/>
      <c r="C46" s="73"/>
      <c r="D46" s="73"/>
      <c r="E46" s="73"/>
      <c r="F46" s="73"/>
      <c r="G46" s="73"/>
      <c r="H46" s="73"/>
      <c r="I46" s="73"/>
      <c r="J46" s="73"/>
      <c r="K46" s="73"/>
    </row>
    <row r="47" spans="1:11">
      <c r="A47" s="55"/>
      <c r="B47" s="20"/>
      <c r="C47" s="73"/>
      <c r="D47" s="73"/>
      <c r="E47" s="73"/>
      <c r="F47" s="73"/>
      <c r="G47" s="73"/>
      <c r="H47" s="73"/>
      <c r="I47" s="73"/>
      <c r="J47" s="73"/>
      <c r="K47" s="73"/>
    </row>
    <row r="50" ht="24.75" customHeight="1"/>
    <row r="51" ht="40.5" customHeight="1"/>
  </sheetData>
  <mergeCells count="8">
    <mergeCell ref="A17:A24"/>
    <mergeCell ref="A4:K4"/>
    <mergeCell ref="A3:K3"/>
    <mergeCell ref="A5:K5"/>
    <mergeCell ref="A7:B8"/>
    <mergeCell ref="C7:G7"/>
    <mergeCell ref="H7:K7"/>
    <mergeCell ref="A9:A16"/>
  </mergeCells>
  <hyperlinks>
    <hyperlink ref="M7" location="ÍNDICE!A62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opLeftCell="K1" zoomScaleNormal="100" zoomScalePageLayoutView="85" workbookViewId="0">
      <selection activeCell="Q7" sqref="Q7"/>
    </sheetView>
  </sheetViews>
  <sheetFormatPr baseColWidth="10" defaultRowHeight="12.75"/>
  <cols>
    <col min="1" max="1" width="15" style="1338" customWidth="1"/>
    <col min="2" max="2" width="11.42578125" style="1338"/>
    <col min="3" max="3" width="16" style="1338" customWidth="1"/>
    <col min="4" max="4" width="18.28515625" style="1338" customWidth="1"/>
    <col min="5" max="7" width="16" style="1338" customWidth="1"/>
    <col min="8" max="8" width="17.5703125" style="1338" customWidth="1"/>
    <col min="9" max="9" width="19.42578125" style="1338" customWidth="1"/>
    <col min="10" max="10" width="19.28515625" style="1338" customWidth="1"/>
    <col min="11" max="12" width="16" style="476" customWidth="1"/>
    <col min="13" max="15" width="16" style="1338" customWidth="1"/>
    <col min="16" max="16384" width="11.42578125" style="1338"/>
  </cols>
  <sheetData>
    <row r="1" spans="1:17" ht="6" customHeight="1"/>
    <row r="2" spans="1:17" ht="14.25">
      <c r="A2" s="1312" t="s">
        <v>128</v>
      </c>
    </row>
    <row r="3" spans="1:17" ht="15.75" customHeight="1">
      <c r="A3" s="1994" t="s">
        <v>1507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.75" customHeight="1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  <c r="O4" s="1994"/>
    </row>
    <row r="5" spans="1:17">
      <c r="A5" s="1995" t="s">
        <v>461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5">
      <c r="A6" s="35"/>
    </row>
    <row r="7" spans="1:17" ht="33" customHeight="1">
      <c r="A7" s="1999" t="s">
        <v>488</v>
      </c>
      <c r="B7" s="1999"/>
      <c r="C7" s="2025" t="s">
        <v>489</v>
      </c>
      <c r="D7" s="2026"/>
      <c r="E7" s="2027"/>
      <c r="F7" s="2025" t="s">
        <v>94</v>
      </c>
      <c r="G7" s="2026"/>
      <c r="H7" s="2026"/>
      <c r="I7" s="2027"/>
      <c r="J7" s="2025" t="s">
        <v>95</v>
      </c>
      <c r="K7" s="2026"/>
      <c r="L7" s="2027"/>
      <c r="M7" s="2025" t="s">
        <v>493</v>
      </c>
      <c r="N7" s="2027"/>
      <c r="O7" s="2028" t="s">
        <v>131</v>
      </c>
      <c r="Q7" s="1113" t="s">
        <v>675</v>
      </c>
    </row>
    <row r="8" spans="1:17" ht="30" customHeight="1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1611</v>
      </c>
      <c r="G8" s="1799" t="s">
        <v>1612</v>
      </c>
      <c r="H8" s="1799" t="s">
        <v>1613</v>
      </c>
      <c r="I8" s="1799" t="s">
        <v>1614</v>
      </c>
      <c r="J8" s="1799" t="s">
        <v>490</v>
      </c>
      <c r="K8" s="1811" t="s">
        <v>500</v>
      </c>
      <c r="L8" s="1811" t="s">
        <v>501</v>
      </c>
      <c r="M8" s="1800" t="s">
        <v>99</v>
      </c>
      <c r="N8" s="1800" t="s">
        <v>494</v>
      </c>
      <c r="O8" s="2029"/>
    </row>
    <row r="9" spans="1:17" ht="16.5">
      <c r="A9" s="2020" t="s">
        <v>100</v>
      </c>
      <c r="B9" s="763" t="s">
        <v>104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 t="s">
        <v>4</v>
      </c>
      <c r="I9" s="74" t="s">
        <v>4</v>
      </c>
      <c r="J9" s="74" t="s">
        <v>4</v>
      </c>
      <c r="K9" s="75" t="s">
        <v>4</v>
      </c>
      <c r="L9" s="75" t="s">
        <v>4</v>
      </c>
      <c r="M9" s="74" t="s">
        <v>4</v>
      </c>
      <c r="N9" s="74" t="s">
        <v>4</v>
      </c>
      <c r="O9" s="74" t="s">
        <v>4</v>
      </c>
    </row>
    <row r="10" spans="1:17" ht="15" customHeight="1">
      <c r="A10" s="2021"/>
      <c r="B10" s="763">
        <v>2008</v>
      </c>
      <c r="C10" s="74">
        <v>187.30426760625301</v>
      </c>
      <c r="D10" s="74">
        <v>282.37634420260241</v>
      </c>
      <c r="E10" s="74">
        <v>360.67600350569558</v>
      </c>
      <c r="F10" s="74">
        <v>470.22713639399637</v>
      </c>
      <c r="G10" s="74">
        <v>166.01702120235811</v>
      </c>
      <c r="H10" s="74">
        <v>156.4000342615434</v>
      </c>
      <c r="I10" s="74">
        <v>151.01354963360797</v>
      </c>
      <c r="J10" s="74">
        <v>528.53066906780498</v>
      </c>
      <c r="K10" s="74">
        <v>396.92494173719558</v>
      </c>
      <c r="L10" s="74">
        <v>208.76310969197593</v>
      </c>
      <c r="M10" s="74">
        <v>619.11241598521758</v>
      </c>
      <c r="N10" s="74">
        <v>274.12758802440999</v>
      </c>
      <c r="O10" s="74">
        <v>303.22680746076406</v>
      </c>
    </row>
    <row r="11" spans="1:17" ht="15" customHeight="1">
      <c r="A11" s="2021"/>
      <c r="B11" s="763" t="s">
        <v>105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 t="s">
        <v>4</v>
      </c>
      <c r="I11" s="74" t="s">
        <v>4</v>
      </c>
      <c r="J11" s="74" t="s">
        <v>4</v>
      </c>
      <c r="K11" s="74" t="s">
        <v>4</v>
      </c>
      <c r="L11" s="74" t="s">
        <v>4</v>
      </c>
      <c r="M11" s="74" t="s">
        <v>4</v>
      </c>
      <c r="N11" s="74" t="s">
        <v>4</v>
      </c>
      <c r="O11" s="74" t="s">
        <v>4</v>
      </c>
    </row>
    <row r="12" spans="1:17" ht="15" customHeight="1">
      <c r="A12" s="2021"/>
      <c r="B12" s="763">
        <v>2010</v>
      </c>
      <c r="C12" s="74">
        <v>185.37563088876374</v>
      </c>
      <c r="D12" s="74">
        <v>289.33007598771098</v>
      </c>
      <c r="E12" s="74">
        <v>368.20972852429452</v>
      </c>
      <c r="F12" s="74">
        <v>465.56629302882135</v>
      </c>
      <c r="G12" s="74">
        <v>163.61819618568404</v>
      </c>
      <c r="H12" s="74">
        <v>165.24213522196501</v>
      </c>
      <c r="I12" s="74">
        <v>169.30314052626002</v>
      </c>
      <c r="J12" s="74">
        <v>534.04405488608472</v>
      </c>
      <c r="K12" s="74">
        <v>315.5573022046371</v>
      </c>
      <c r="L12" s="74">
        <v>203.80956569095335</v>
      </c>
      <c r="M12" s="74">
        <v>665.25739907957222</v>
      </c>
      <c r="N12" s="74">
        <v>284.81383843098439</v>
      </c>
      <c r="O12" s="74">
        <v>307.99928067836078</v>
      </c>
    </row>
    <row r="13" spans="1:17" ht="15" customHeight="1">
      <c r="A13" s="2021"/>
      <c r="B13" s="763">
        <v>2011</v>
      </c>
      <c r="C13" s="74">
        <v>195.59186019567304</v>
      </c>
      <c r="D13" s="74">
        <v>313.02106063736284</v>
      </c>
      <c r="E13" s="74">
        <v>376.77685210267953</v>
      </c>
      <c r="F13" s="74">
        <v>471.50941081944814</v>
      </c>
      <c r="G13" s="74">
        <v>173.63068594440256</v>
      </c>
      <c r="H13" s="74">
        <v>194.41723841547102</v>
      </c>
      <c r="I13" s="74">
        <v>185.89379603111985</v>
      </c>
      <c r="J13" s="74">
        <v>515.78833822158981</v>
      </c>
      <c r="K13" s="74">
        <v>275.56523932502984</v>
      </c>
      <c r="L13" s="74">
        <v>219.4669350228456</v>
      </c>
      <c r="M13" s="74">
        <v>681.43254428647401</v>
      </c>
      <c r="N13" s="74">
        <v>290.595384396356</v>
      </c>
      <c r="O13" s="74">
        <v>320.28210226465501</v>
      </c>
    </row>
    <row r="14" spans="1:17" ht="15" customHeight="1">
      <c r="A14" s="2021"/>
      <c r="B14" s="763">
        <v>2012</v>
      </c>
      <c r="C14" s="74">
        <v>222.74596666948003</v>
      </c>
      <c r="D14" s="74">
        <v>302.356881666883</v>
      </c>
      <c r="E14" s="74">
        <v>364.15901962691282</v>
      </c>
      <c r="F14" s="74">
        <v>445.17674417060351</v>
      </c>
      <c r="G14" s="74">
        <v>185.91159769985384</v>
      </c>
      <c r="H14" s="74">
        <v>228.56198336919803</v>
      </c>
      <c r="I14" s="74">
        <v>198.87378528411364</v>
      </c>
      <c r="J14" s="74">
        <v>464.47675784654183</v>
      </c>
      <c r="K14" s="74">
        <v>303.51168760968818</v>
      </c>
      <c r="L14" s="74">
        <v>224.86901499768427</v>
      </c>
      <c r="M14" s="74">
        <v>652.46189194361637</v>
      </c>
      <c r="N14" s="74">
        <v>294.37765449221234</v>
      </c>
      <c r="O14" s="74">
        <v>317.82625016427329</v>
      </c>
    </row>
    <row r="15" spans="1:17" ht="15" customHeight="1">
      <c r="A15" s="2021"/>
      <c r="B15" s="763">
        <v>2013</v>
      </c>
      <c r="C15" s="74">
        <v>214.41364773082799</v>
      </c>
      <c r="D15" s="74">
        <v>324.47592519863298</v>
      </c>
      <c r="E15" s="74">
        <v>375.57781504399077</v>
      </c>
      <c r="F15" s="74">
        <v>460.99579836470207</v>
      </c>
      <c r="G15" s="74">
        <v>184.68747873849387</v>
      </c>
      <c r="H15" s="74">
        <v>220.34594794985023</v>
      </c>
      <c r="I15" s="74">
        <v>201.34658720143307</v>
      </c>
      <c r="J15" s="74">
        <v>496.57367073366794</v>
      </c>
      <c r="K15" s="74">
        <v>227.13396360019678</v>
      </c>
      <c r="L15" s="74">
        <v>226.82819304271285</v>
      </c>
      <c r="M15" s="74">
        <v>665.96709192565754</v>
      </c>
      <c r="N15" s="74">
        <v>317.7710595322348</v>
      </c>
      <c r="O15" s="74">
        <v>326.27686660509596</v>
      </c>
    </row>
    <row r="16" spans="1:17" ht="15.75" customHeight="1">
      <c r="A16" s="2022"/>
      <c r="B16" s="763">
        <v>2014</v>
      </c>
      <c r="C16" s="74">
        <v>226.61647637409598</v>
      </c>
      <c r="D16" s="74">
        <v>345.99570670498628</v>
      </c>
      <c r="E16" s="74">
        <v>409.91424155865423</v>
      </c>
      <c r="F16" s="74">
        <v>498.096584916555</v>
      </c>
      <c r="G16" s="74">
        <v>186.16186526105594</v>
      </c>
      <c r="H16" s="74">
        <v>235.37714524426042</v>
      </c>
      <c r="I16" s="74">
        <v>212.61668453923076</v>
      </c>
      <c r="J16" s="74">
        <v>523.97174035905516</v>
      </c>
      <c r="K16" s="74">
        <v>360.52722665474539</v>
      </c>
      <c r="L16" s="74">
        <v>224.17406053526602</v>
      </c>
      <c r="M16" s="74">
        <v>715.31729711024434</v>
      </c>
      <c r="N16" s="74">
        <v>342.22564841128093</v>
      </c>
      <c r="O16" s="74">
        <v>355.11801213256399</v>
      </c>
    </row>
    <row r="17" spans="1:15" ht="14.25">
      <c r="A17" s="2020" t="s">
        <v>101</v>
      </c>
      <c r="B17" s="763">
        <v>2007</v>
      </c>
      <c r="C17" s="74">
        <v>182.80911397294267</v>
      </c>
      <c r="D17" s="74">
        <v>333.84054377884701</v>
      </c>
      <c r="E17" s="74">
        <v>368.4290414618107</v>
      </c>
      <c r="F17" s="74">
        <v>500.29854570163673</v>
      </c>
      <c r="G17" s="74">
        <v>172.71371035329258</v>
      </c>
      <c r="H17" s="74">
        <v>152.15800188703673</v>
      </c>
      <c r="I17" s="74">
        <v>169.66151041124928</v>
      </c>
      <c r="J17" s="74">
        <v>554.24769557289937</v>
      </c>
      <c r="K17" s="74">
        <v>390.61339641596493</v>
      </c>
      <c r="L17" s="74">
        <v>227.68547103171821</v>
      </c>
      <c r="M17" s="74">
        <v>639.29058089523801</v>
      </c>
      <c r="N17" s="74">
        <v>274.74374702728289</v>
      </c>
      <c r="O17" s="74">
        <v>314.86832722212176</v>
      </c>
    </row>
    <row r="18" spans="1:15" ht="15" customHeight="1">
      <c r="A18" s="2021"/>
      <c r="B18" s="763">
        <v>2008</v>
      </c>
      <c r="C18" s="74">
        <v>189.16536722359348</v>
      </c>
      <c r="D18" s="74">
        <v>300.07885440709339</v>
      </c>
      <c r="E18" s="74">
        <v>350.61552812408513</v>
      </c>
      <c r="F18" s="74">
        <v>449.64127542887815</v>
      </c>
      <c r="G18" s="74">
        <v>171.82870484431601</v>
      </c>
      <c r="H18" s="74">
        <v>154.50955100785373</v>
      </c>
      <c r="I18" s="74">
        <v>167.58602592699114</v>
      </c>
      <c r="J18" s="74">
        <v>507.80393857421598</v>
      </c>
      <c r="K18" s="74">
        <v>347.34949964417791</v>
      </c>
      <c r="L18" s="74">
        <v>219.75075693323174</v>
      </c>
      <c r="M18" s="74">
        <v>621.51024805209465</v>
      </c>
      <c r="N18" s="74">
        <v>258.69666930142489</v>
      </c>
      <c r="O18" s="74">
        <v>300.28825579883744</v>
      </c>
    </row>
    <row r="19" spans="1:15" ht="15" customHeight="1">
      <c r="A19" s="2021"/>
      <c r="B19" s="763">
        <v>2009</v>
      </c>
      <c r="C19" s="74">
        <v>175.10085879474602</v>
      </c>
      <c r="D19" s="74">
        <v>280.2711985022122</v>
      </c>
      <c r="E19" s="74">
        <v>330.5253136774993</v>
      </c>
      <c r="F19" s="74">
        <v>419.76563960688219</v>
      </c>
      <c r="G19" s="74">
        <v>164.96807024676647</v>
      </c>
      <c r="H19" s="74">
        <v>172.85459986664108</v>
      </c>
      <c r="I19" s="74">
        <v>161.10380711385343</v>
      </c>
      <c r="J19" s="74">
        <v>480.01439363040936</v>
      </c>
      <c r="K19" s="74">
        <v>300.13443462930047</v>
      </c>
      <c r="L19" s="74">
        <v>200.56426688912842</v>
      </c>
      <c r="M19" s="74">
        <v>619.31883923722614</v>
      </c>
      <c r="N19" s="74">
        <v>261.3856699136474</v>
      </c>
      <c r="O19" s="74">
        <v>281.52515353924866</v>
      </c>
    </row>
    <row r="20" spans="1:15" ht="15" customHeight="1">
      <c r="A20" s="2021"/>
      <c r="B20" s="763">
        <v>2010</v>
      </c>
      <c r="C20" s="74">
        <v>185.30271187469751</v>
      </c>
      <c r="D20" s="74">
        <v>312.75979292626806</v>
      </c>
      <c r="E20" s="74">
        <v>358.77269789633334</v>
      </c>
      <c r="F20" s="74">
        <v>439.79820414035709</v>
      </c>
      <c r="G20" s="74">
        <v>174.17795031367359</v>
      </c>
      <c r="H20" s="74">
        <v>181.50644143777563</v>
      </c>
      <c r="I20" s="74">
        <v>183.00398483043406</v>
      </c>
      <c r="J20" s="74">
        <v>497.9889715092728</v>
      </c>
      <c r="K20" s="74">
        <v>293.00458534936718</v>
      </c>
      <c r="L20" s="74">
        <v>213.24724478072696</v>
      </c>
      <c r="M20" s="74">
        <v>630.74984491609086</v>
      </c>
      <c r="N20" s="74">
        <v>278.12039521623871</v>
      </c>
      <c r="O20" s="74">
        <v>307.70391276941058</v>
      </c>
    </row>
    <row r="21" spans="1:15" ht="15" customHeight="1">
      <c r="A21" s="2021"/>
      <c r="B21" s="763">
        <v>2011</v>
      </c>
      <c r="C21" s="74">
        <v>193.89444731782001</v>
      </c>
      <c r="D21" s="74">
        <v>297.73549014099865</v>
      </c>
      <c r="E21" s="74">
        <v>361.24303695272357</v>
      </c>
      <c r="F21" s="74">
        <v>441.15707227879136</v>
      </c>
      <c r="G21" s="74">
        <v>178.33648468464486</v>
      </c>
      <c r="H21" s="74">
        <v>191.78244383741767</v>
      </c>
      <c r="I21" s="74">
        <v>178.90084345537863</v>
      </c>
      <c r="J21" s="74">
        <v>465.69501048783769</v>
      </c>
      <c r="K21" s="74">
        <v>280.11060959336442</v>
      </c>
      <c r="L21" s="74">
        <v>215.308228697061</v>
      </c>
      <c r="M21" s="74">
        <v>661.27716705470129</v>
      </c>
      <c r="N21" s="74">
        <v>284.77735995083174</v>
      </c>
      <c r="O21" s="74">
        <v>306.81879157913676</v>
      </c>
    </row>
    <row r="22" spans="1:15" ht="15" customHeight="1">
      <c r="A22" s="2021"/>
      <c r="B22" s="763">
        <v>2012</v>
      </c>
      <c r="C22" s="74">
        <v>196.89119165877398</v>
      </c>
      <c r="D22" s="74">
        <v>322.50796561013976</v>
      </c>
      <c r="E22" s="74">
        <v>374.65188902676931</v>
      </c>
      <c r="F22" s="75">
        <v>452.50859403300706</v>
      </c>
      <c r="G22" s="75">
        <v>183.79257553316501</v>
      </c>
      <c r="H22" s="75">
        <v>205.04233775073033</v>
      </c>
      <c r="I22" s="75">
        <v>193.79030787215893</v>
      </c>
      <c r="J22" s="74">
        <v>467.57067809629336</v>
      </c>
      <c r="K22" s="74">
        <v>282.18411588646512</v>
      </c>
      <c r="L22" s="74">
        <v>228.72067027166923</v>
      </c>
      <c r="M22" s="74">
        <v>647.72798186711623</v>
      </c>
      <c r="N22" s="74">
        <v>298.06929930161652</v>
      </c>
      <c r="O22" s="74">
        <v>320.40408668956047</v>
      </c>
    </row>
    <row r="23" spans="1:15" ht="15" customHeight="1">
      <c r="A23" s="2021"/>
      <c r="B23" s="763">
        <v>2013</v>
      </c>
      <c r="C23" s="74">
        <v>231.11895236169894</v>
      </c>
      <c r="D23" s="74">
        <v>336.83391825947859</v>
      </c>
      <c r="E23" s="74">
        <v>406.84558361941947</v>
      </c>
      <c r="F23" s="74">
        <v>502.52758336597134</v>
      </c>
      <c r="G23" s="74">
        <v>187.49346864345793</v>
      </c>
      <c r="H23" s="74">
        <v>205.13810500257944</v>
      </c>
      <c r="I23" s="74">
        <v>212.50758521007538</v>
      </c>
      <c r="J23" s="74">
        <v>525.48490145938104</v>
      </c>
      <c r="K23" s="74">
        <v>382.07894809745466</v>
      </c>
      <c r="L23" s="74">
        <v>224.9089398662372</v>
      </c>
      <c r="M23" s="74">
        <v>696.79471800979513</v>
      </c>
      <c r="N23" s="74">
        <v>334.48618018488082</v>
      </c>
      <c r="O23" s="74">
        <v>352.63386933989773</v>
      </c>
    </row>
    <row r="24" spans="1:15" ht="15.75" customHeight="1">
      <c r="A24" s="2022"/>
      <c r="B24" s="763">
        <v>2014</v>
      </c>
      <c r="C24" s="74">
        <v>242.57242827859787</v>
      </c>
      <c r="D24" s="74">
        <v>340.05685084995753</v>
      </c>
      <c r="E24" s="74">
        <v>398.59061944860747</v>
      </c>
      <c r="F24" s="74">
        <v>487.81741429989671</v>
      </c>
      <c r="G24" s="74">
        <v>189.14325997833444</v>
      </c>
      <c r="H24" s="74">
        <v>230.47681161473392</v>
      </c>
      <c r="I24" s="74">
        <v>228.14021174176466</v>
      </c>
      <c r="J24" s="74">
        <v>514.54419421710088</v>
      </c>
      <c r="K24" s="74">
        <v>376.28366201726112</v>
      </c>
      <c r="L24" s="74">
        <v>226.80533351859253</v>
      </c>
      <c r="M24" s="74">
        <v>707.94956703177343</v>
      </c>
      <c r="N24" s="74">
        <v>337.63564990375528</v>
      </c>
      <c r="O24" s="74">
        <v>351.95686944058775</v>
      </c>
    </row>
    <row r="25" spans="1:15">
      <c r="A25" s="59" t="s">
        <v>132</v>
      </c>
      <c r="B25" s="1339"/>
      <c r="C25" s="1331"/>
      <c r="D25" s="1331"/>
      <c r="E25" s="1331"/>
      <c r="F25" s="1331"/>
      <c r="G25" s="1331"/>
      <c r="H25" s="1331"/>
      <c r="I25" s="1331"/>
      <c r="J25" s="1331"/>
      <c r="K25" s="1340"/>
      <c r="L25" s="1340"/>
      <c r="M25" s="1331"/>
      <c r="N25" s="1331"/>
    </row>
    <row r="26" spans="1:15">
      <c r="A26" s="60" t="s">
        <v>2278</v>
      </c>
      <c r="B26" s="1339"/>
      <c r="C26" s="1331"/>
      <c r="D26" s="1331"/>
      <c r="E26" s="1331"/>
      <c r="F26" s="1331"/>
      <c r="G26" s="1331"/>
      <c r="H26" s="1331"/>
      <c r="I26" s="1331"/>
      <c r="J26" s="1331"/>
      <c r="K26" s="1340"/>
      <c r="L26" s="1340"/>
      <c r="M26" s="1331"/>
      <c r="N26" s="1331"/>
    </row>
    <row r="27" spans="1:15">
      <c r="A27" s="61" t="s">
        <v>2246</v>
      </c>
      <c r="B27" s="1339"/>
      <c r="C27" s="1331"/>
      <c r="D27" s="1331"/>
      <c r="E27" s="1331"/>
      <c r="F27" s="1331"/>
      <c r="G27" s="1331"/>
      <c r="H27" s="1331"/>
      <c r="I27" s="1331"/>
      <c r="J27" s="1331"/>
      <c r="K27" s="1340"/>
      <c r="L27" s="1340"/>
      <c r="M27" s="1331"/>
      <c r="N27" s="1331"/>
    </row>
    <row r="28" spans="1:15">
      <c r="A28" s="61" t="s">
        <v>2247</v>
      </c>
      <c r="B28" s="1339"/>
      <c r="C28" s="1331"/>
      <c r="D28" s="1331"/>
      <c r="E28" s="1331"/>
      <c r="F28" s="1331"/>
      <c r="G28" s="1331"/>
      <c r="H28" s="1331"/>
      <c r="I28" s="1331"/>
      <c r="J28" s="1331"/>
      <c r="K28" s="1340"/>
      <c r="L28" s="1340"/>
      <c r="M28" s="1331"/>
      <c r="N28" s="1331"/>
    </row>
    <row r="29" spans="1:15">
      <c r="A29" s="61" t="s">
        <v>2279</v>
      </c>
      <c r="B29" s="1339"/>
      <c r="C29" s="1331"/>
      <c r="D29" s="1331"/>
      <c r="E29" s="1331"/>
      <c r="F29" s="1331"/>
      <c r="G29" s="1331"/>
      <c r="H29" s="1331"/>
      <c r="I29" s="1331"/>
      <c r="J29" s="1331"/>
      <c r="K29" s="1340"/>
      <c r="L29" s="1340"/>
      <c r="M29" s="1331"/>
      <c r="N29" s="1331"/>
    </row>
    <row r="30" spans="1:15">
      <c r="A30" s="61" t="s">
        <v>2249</v>
      </c>
      <c r="B30" s="1339"/>
      <c r="C30" s="1331"/>
      <c r="D30" s="1331"/>
      <c r="E30" s="1331"/>
      <c r="F30" s="1331"/>
      <c r="G30" s="1331"/>
      <c r="H30" s="1331"/>
      <c r="I30" s="1331"/>
      <c r="J30" s="1331"/>
      <c r="K30" s="1340"/>
      <c r="L30" s="1340"/>
      <c r="M30" s="1331"/>
      <c r="N30" s="1331"/>
    </row>
    <row r="31" spans="1:15">
      <c r="A31" s="61" t="s">
        <v>2250</v>
      </c>
      <c r="B31" s="1339"/>
      <c r="C31" s="1331"/>
      <c r="D31" s="1331"/>
      <c r="E31" s="1331"/>
      <c r="F31" s="1331"/>
      <c r="G31" s="1331"/>
      <c r="H31" s="1331"/>
      <c r="I31" s="1331"/>
      <c r="J31" s="1331"/>
      <c r="K31" s="1340"/>
      <c r="L31" s="1340"/>
      <c r="M31" s="1331"/>
      <c r="N31" s="1331"/>
    </row>
    <row r="32" spans="1:15">
      <c r="A32" s="61" t="s">
        <v>2251</v>
      </c>
      <c r="B32" s="1339"/>
      <c r="C32" s="1331"/>
      <c r="D32" s="1331"/>
      <c r="E32" s="1331"/>
      <c r="F32" s="1331"/>
      <c r="G32" s="1331"/>
      <c r="H32" s="1331"/>
      <c r="I32" s="1331"/>
      <c r="J32" s="1331"/>
      <c r="K32" s="1340"/>
      <c r="L32" s="1340"/>
      <c r="M32" s="1331"/>
      <c r="N32" s="1331"/>
    </row>
    <row r="33" spans="1:14">
      <c r="A33" s="61" t="s">
        <v>2495</v>
      </c>
      <c r="B33" s="1339"/>
      <c r="C33" s="1331"/>
      <c r="D33" s="1331"/>
      <c r="E33" s="1331"/>
      <c r="F33" s="1331"/>
      <c r="G33" s="1331"/>
      <c r="H33" s="1331"/>
      <c r="I33" s="1331"/>
      <c r="J33" s="1331"/>
      <c r="K33" s="1340"/>
      <c r="L33" s="1340"/>
      <c r="M33" s="1331"/>
      <c r="N33" s="1331"/>
    </row>
    <row r="34" spans="1:14">
      <c r="A34" s="62" t="s">
        <v>2252</v>
      </c>
      <c r="B34" s="1339"/>
      <c r="C34" s="1331"/>
      <c r="D34" s="1331"/>
      <c r="E34" s="1331"/>
      <c r="F34" s="1331"/>
      <c r="G34" s="1331"/>
      <c r="H34" s="1331"/>
      <c r="I34" s="1331"/>
      <c r="J34" s="1331"/>
      <c r="K34" s="1340"/>
      <c r="L34" s="1340"/>
      <c r="M34" s="1331"/>
      <c r="N34" s="1331"/>
    </row>
    <row r="35" spans="1:14">
      <c r="A35" s="62" t="s">
        <v>2253</v>
      </c>
      <c r="B35" s="1339"/>
      <c r="C35" s="1331"/>
      <c r="D35" s="1331"/>
      <c r="E35" s="1331"/>
      <c r="F35" s="1331"/>
      <c r="G35" s="1331"/>
      <c r="H35" s="1331"/>
      <c r="I35" s="1331"/>
      <c r="J35" s="1331"/>
      <c r="K35" s="1340"/>
      <c r="L35" s="1340"/>
      <c r="M35" s="1331"/>
      <c r="N35" s="1331"/>
    </row>
    <row r="36" spans="1:14">
      <c r="A36" s="62" t="s">
        <v>2254</v>
      </c>
      <c r="B36" s="1339"/>
      <c r="C36" s="1331"/>
      <c r="D36" s="1331"/>
      <c r="E36" s="1331"/>
      <c r="F36" s="1331"/>
      <c r="G36" s="1331"/>
      <c r="H36" s="1331"/>
      <c r="I36" s="1331"/>
      <c r="J36" s="1331"/>
      <c r="K36" s="1340"/>
      <c r="L36" s="1340"/>
      <c r="M36" s="1331"/>
      <c r="N36" s="1331"/>
    </row>
    <row r="37" spans="1:14">
      <c r="A37" s="62" t="s">
        <v>2255</v>
      </c>
      <c r="B37" s="1339"/>
      <c r="C37" s="1331"/>
      <c r="D37" s="1331"/>
      <c r="E37" s="1331"/>
      <c r="F37" s="1331"/>
      <c r="G37" s="1331"/>
      <c r="H37" s="1331"/>
      <c r="I37" s="1331"/>
      <c r="J37" s="1331"/>
      <c r="K37" s="1340"/>
      <c r="L37" s="1340"/>
      <c r="M37" s="1331"/>
      <c r="N37" s="1331"/>
    </row>
    <row r="38" spans="1:14">
      <c r="A38" s="62" t="s">
        <v>2256</v>
      </c>
      <c r="B38" s="1339"/>
      <c r="C38" s="1331"/>
      <c r="D38" s="1331"/>
      <c r="E38" s="1331"/>
      <c r="F38" s="1331"/>
      <c r="G38" s="1331"/>
      <c r="H38" s="1331"/>
      <c r="I38" s="1331"/>
      <c r="J38" s="1331"/>
      <c r="K38" s="1340"/>
      <c r="L38" s="1340"/>
      <c r="M38" s="1331"/>
      <c r="N38" s="1331"/>
    </row>
    <row r="39" spans="1:14">
      <c r="A39" s="62"/>
      <c r="B39" s="1339"/>
      <c r="C39" s="1331"/>
      <c r="D39" s="1331"/>
      <c r="E39" s="1331"/>
      <c r="F39" s="1331"/>
      <c r="G39" s="1331"/>
      <c r="H39" s="1331"/>
      <c r="I39" s="1331"/>
      <c r="J39" s="1331"/>
      <c r="K39" s="1340"/>
      <c r="L39" s="1340"/>
      <c r="M39" s="1331"/>
      <c r="N39" s="1331"/>
    </row>
    <row r="40" spans="1:14">
      <c r="A40" s="1333"/>
      <c r="B40" s="1339"/>
      <c r="C40" s="77"/>
      <c r="D40" s="77"/>
      <c r="E40" s="77"/>
      <c r="F40" s="77"/>
      <c r="G40" s="77"/>
      <c r="H40" s="77"/>
      <c r="I40" s="77"/>
      <c r="J40" s="77"/>
      <c r="K40" s="1342"/>
      <c r="L40" s="1342"/>
      <c r="M40" s="77"/>
      <c r="N40" s="77"/>
    </row>
    <row r="41" spans="1:14">
      <c r="A41" s="1333"/>
      <c r="B41" s="1339"/>
      <c r="C41" s="77"/>
      <c r="D41" s="77"/>
      <c r="E41" s="77"/>
      <c r="F41" s="77"/>
      <c r="G41" s="77"/>
      <c r="H41" s="77"/>
      <c r="I41" s="77"/>
      <c r="J41" s="77"/>
      <c r="K41" s="1342"/>
      <c r="L41" s="1342"/>
      <c r="M41" s="77"/>
      <c r="N41" s="77"/>
    </row>
    <row r="42" spans="1:14">
      <c r="A42" s="1333"/>
      <c r="B42" s="1339"/>
      <c r="C42" s="77"/>
      <c r="D42" s="77"/>
      <c r="E42" s="77"/>
      <c r="F42" s="77"/>
      <c r="G42" s="77"/>
      <c r="H42" s="77"/>
      <c r="I42" s="77"/>
      <c r="J42" s="77"/>
      <c r="K42" s="1342"/>
      <c r="L42" s="1342"/>
      <c r="M42" s="77"/>
      <c r="N42" s="77"/>
    </row>
    <row r="43" spans="1:14">
      <c r="A43" s="1333"/>
      <c r="B43" s="1339"/>
      <c r="C43" s="77"/>
      <c r="D43" s="77"/>
      <c r="E43" s="77"/>
      <c r="F43" s="77"/>
      <c r="G43" s="77"/>
      <c r="H43" s="77"/>
      <c r="I43" s="77"/>
      <c r="J43" s="77"/>
      <c r="K43" s="1342"/>
      <c r="L43" s="1342"/>
      <c r="M43" s="77"/>
      <c r="N43" s="77"/>
    </row>
    <row r="44" spans="1:14">
      <c r="A44" s="1333"/>
      <c r="B44" s="1339"/>
      <c r="C44" s="77"/>
      <c r="D44" s="77"/>
      <c r="E44" s="77"/>
      <c r="F44" s="77"/>
      <c r="G44" s="77"/>
      <c r="H44" s="77"/>
      <c r="I44" s="77"/>
      <c r="J44" s="77"/>
      <c r="K44" s="1342"/>
      <c r="L44" s="1342"/>
      <c r="M44" s="77"/>
      <c r="N44" s="77"/>
    </row>
    <row r="47" spans="1:14" ht="25.5" customHeight="1"/>
  </sheetData>
  <mergeCells count="11">
    <mergeCell ref="A9:A16"/>
    <mergeCell ref="A17:A24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conditionalFormatting sqref="K9:L9">
    <cfRule type="cellIs" dxfId="1" priority="1" operator="lessThan">
      <formula>500</formula>
    </cfRule>
  </conditionalFormatting>
  <hyperlinks>
    <hyperlink ref="Q7" location="ÍNDICE!A66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5" style="1338" customWidth="1"/>
    <col min="2" max="2" width="11.42578125" style="1338"/>
    <col min="3" max="3" width="16" style="1338" customWidth="1"/>
    <col min="4" max="4" width="18.28515625" style="1338" customWidth="1"/>
    <col min="5" max="7" width="16" style="1338" customWidth="1"/>
    <col min="8" max="8" width="17.5703125" style="1338" customWidth="1"/>
    <col min="9" max="9" width="19.42578125" style="1338" customWidth="1"/>
    <col min="10" max="10" width="19.28515625" style="1338" customWidth="1"/>
    <col min="11" max="12" width="16" style="476" customWidth="1"/>
    <col min="13" max="15" width="16" style="1338" customWidth="1"/>
    <col min="16" max="16384" width="11.42578125" style="1338"/>
  </cols>
  <sheetData>
    <row r="1" spans="1:17" ht="6" customHeight="1"/>
    <row r="2" spans="1:17" ht="14.25">
      <c r="A2" s="1312" t="s">
        <v>129</v>
      </c>
      <c r="B2" s="1339"/>
      <c r="C2" s="1331"/>
      <c r="D2" s="1331"/>
      <c r="E2" s="1331"/>
      <c r="F2" s="1331"/>
      <c r="G2" s="1331"/>
      <c r="H2" s="1331"/>
      <c r="I2" s="1331"/>
      <c r="J2" s="1331"/>
      <c r="K2" s="1340"/>
      <c r="L2" s="1340"/>
      <c r="M2" s="1331"/>
      <c r="N2" s="1331"/>
    </row>
    <row r="3" spans="1:17" ht="15">
      <c r="A3" s="1994" t="s">
        <v>1508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  <c r="O4" s="1994"/>
    </row>
    <row r="5" spans="1:17">
      <c r="A5" s="1995" t="s">
        <v>461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4.25">
      <c r="A6" s="6"/>
      <c r="M6" s="1341"/>
      <c r="N6" s="1341"/>
    </row>
    <row r="7" spans="1:17" ht="30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8" t="s">
        <v>131</v>
      </c>
      <c r="Q7" s="1113" t="s">
        <v>675</v>
      </c>
    </row>
    <row r="8" spans="1:17" ht="47.25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1611</v>
      </c>
      <c r="G8" s="1799" t="s">
        <v>1612</v>
      </c>
      <c r="H8" s="1799" t="s">
        <v>1613</v>
      </c>
      <c r="I8" s="1799" t="s">
        <v>1614</v>
      </c>
      <c r="J8" s="1799" t="s">
        <v>490</v>
      </c>
      <c r="K8" s="1811" t="s">
        <v>500</v>
      </c>
      <c r="L8" s="1811" t="s">
        <v>501</v>
      </c>
      <c r="M8" s="1800" t="s">
        <v>99</v>
      </c>
      <c r="N8" s="1800" t="s">
        <v>494</v>
      </c>
      <c r="O8" s="1998"/>
    </row>
    <row r="9" spans="1:17" ht="16.5">
      <c r="A9" s="2030" t="s">
        <v>102</v>
      </c>
      <c r="B9" s="763" t="s">
        <v>135</v>
      </c>
      <c r="C9" s="1803" t="s">
        <v>4</v>
      </c>
      <c r="D9" s="1803" t="s">
        <v>4</v>
      </c>
      <c r="E9" s="1803" t="s">
        <v>4</v>
      </c>
      <c r="F9" s="1803" t="s">
        <v>4</v>
      </c>
      <c r="G9" s="1803" t="s">
        <v>4</v>
      </c>
      <c r="H9" s="1803" t="s">
        <v>4</v>
      </c>
      <c r="I9" s="1803" t="s">
        <v>4</v>
      </c>
      <c r="J9" s="1803" t="s">
        <v>4</v>
      </c>
      <c r="K9" s="431" t="s">
        <v>4</v>
      </c>
      <c r="L9" s="431" t="s">
        <v>4</v>
      </c>
      <c r="M9" s="1803" t="s">
        <v>4</v>
      </c>
      <c r="N9" s="1803" t="s">
        <v>4</v>
      </c>
      <c r="O9" s="1803" t="s">
        <v>4</v>
      </c>
    </row>
    <row r="10" spans="1:17" ht="14.25">
      <c r="A10" s="2030"/>
      <c r="B10" s="763">
        <v>2008</v>
      </c>
      <c r="C10" s="74">
        <v>286.26309791749355</v>
      </c>
      <c r="D10" s="74">
        <v>294.77916323424893</v>
      </c>
      <c r="E10" s="74">
        <v>356.32688470480878</v>
      </c>
      <c r="F10" s="74">
        <v>460.88</v>
      </c>
      <c r="G10" s="74">
        <v>184.14500000000001</v>
      </c>
      <c r="H10" s="74">
        <v>176.96700000000001</v>
      </c>
      <c r="I10" s="74">
        <v>199.38499999999999</v>
      </c>
      <c r="J10" s="74">
        <v>534.27746406704171</v>
      </c>
      <c r="K10" s="74">
        <v>465.18677182160758</v>
      </c>
      <c r="L10" s="74">
        <v>239.00497219916562</v>
      </c>
      <c r="M10" s="74">
        <v>639.8349107013795</v>
      </c>
      <c r="N10" s="74">
        <v>311.21835019427772</v>
      </c>
      <c r="O10" s="74">
        <v>337.73319941953406</v>
      </c>
    </row>
    <row r="11" spans="1:17" ht="14.25">
      <c r="A11" s="2030"/>
      <c r="B11" s="763">
        <v>2009</v>
      </c>
      <c r="C11" s="74">
        <v>288.46203335832945</v>
      </c>
      <c r="D11" s="74">
        <v>321.60499049478483</v>
      </c>
      <c r="E11" s="74">
        <v>360.30564012684425</v>
      </c>
      <c r="F11" s="74">
        <v>465.56200000000001</v>
      </c>
      <c r="G11" s="74">
        <v>182.191</v>
      </c>
      <c r="H11" s="74">
        <v>165.43799999999999</v>
      </c>
      <c r="I11" s="74">
        <v>180.82400000000001</v>
      </c>
      <c r="J11" s="74">
        <v>522.99529870050935</v>
      </c>
      <c r="K11" s="74">
        <v>494.56952274359475</v>
      </c>
      <c r="L11" s="74">
        <v>237.99216841979566</v>
      </c>
      <c r="M11" s="74">
        <v>670.47920836798812</v>
      </c>
      <c r="N11" s="74">
        <v>300.79543026235893</v>
      </c>
      <c r="O11" s="74">
        <v>346.34206640369393</v>
      </c>
    </row>
    <row r="12" spans="1:17" ht="14.25">
      <c r="A12" s="2030"/>
      <c r="B12" s="763">
        <v>2010</v>
      </c>
      <c r="C12" s="74">
        <v>240.727512644493</v>
      </c>
      <c r="D12" s="74">
        <v>313.34067688728425</v>
      </c>
      <c r="E12" s="74">
        <v>357.63574837249632</v>
      </c>
      <c r="F12" s="74">
        <v>462.45</v>
      </c>
      <c r="G12" s="74">
        <v>169.779</v>
      </c>
      <c r="H12" s="74">
        <v>182.99</v>
      </c>
      <c r="I12" s="74">
        <v>187.82300000000001</v>
      </c>
      <c r="J12" s="74">
        <v>523.91406102512315</v>
      </c>
      <c r="K12" s="74">
        <v>442.11182364210327</v>
      </c>
      <c r="L12" s="74">
        <v>219.19799031156941</v>
      </c>
      <c r="M12" s="74">
        <v>682.34438465975791</v>
      </c>
      <c r="N12" s="74">
        <v>310.29087778828796</v>
      </c>
      <c r="O12" s="74">
        <v>339.47845189308885</v>
      </c>
    </row>
    <row r="13" spans="1:17" ht="14.25">
      <c r="A13" s="2030"/>
      <c r="B13" s="763">
        <v>2011</v>
      </c>
      <c r="C13" s="74">
        <v>275.17644161406213</v>
      </c>
      <c r="D13" s="74">
        <v>320.41314857581131</v>
      </c>
      <c r="E13" s="74">
        <v>373.48993311927495</v>
      </c>
      <c r="F13" s="74">
        <v>469.36599999999999</v>
      </c>
      <c r="G13" s="74">
        <v>181.82499999999999</v>
      </c>
      <c r="H13" s="74">
        <v>199.35300000000001</v>
      </c>
      <c r="I13" s="74">
        <v>191.649</v>
      </c>
      <c r="J13" s="74">
        <v>530.99735481728646</v>
      </c>
      <c r="K13" s="74">
        <v>312.1287312831081</v>
      </c>
      <c r="L13" s="74">
        <v>233.7895403277887</v>
      </c>
      <c r="M13" s="74">
        <v>706.010397428479</v>
      </c>
      <c r="N13" s="74">
        <v>320.431769316795</v>
      </c>
      <c r="O13" s="74">
        <v>355.30946319575304</v>
      </c>
    </row>
    <row r="14" spans="1:17" ht="14.25">
      <c r="A14" s="2030"/>
      <c r="B14" s="763">
        <v>2012</v>
      </c>
      <c r="C14" s="74">
        <v>314.53460316946979</v>
      </c>
      <c r="D14" s="74">
        <v>320.83432476317722</v>
      </c>
      <c r="E14" s="74">
        <v>384.83597907436871</v>
      </c>
      <c r="F14" s="74">
        <v>454.928</v>
      </c>
      <c r="G14" s="74">
        <v>208.81700000000001</v>
      </c>
      <c r="H14" s="74">
        <v>235.44800000000001</v>
      </c>
      <c r="I14" s="74">
        <v>215.11199999999999</v>
      </c>
      <c r="J14" s="74">
        <v>497.79495187057148</v>
      </c>
      <c r="K14" s="74">
        <v>431.86962257248388</v>
      </c>
      <c r="L14" s="74">
        <v>246.84147840548334</v>
      </c>
      <c r="M14" s="74">
        <v>703.22939425697245</v>
      </c>
      <c r="N14" s="74">
        <v>339.57211508260775</v>
      </c>
      <c r="O14" s="74">
        <v>365.87989593754196</v>
      </c>
    </row>
    <row r="15" spans="1:17" ht="14.25">
      <c r="A15" s="2030"/>
      <c r="B15" s="763">
        <v>2013</v>
      </c>
      <c r="C15" s="74">
        <v>336.60268538200722</v>
      </c>
      <c r="D15" s="74">
        <v>318.50408126977965</v>
      </c>
      <c r="E15" s="74">
        <v>394.61562517604182</v>
      </c>
      <c r="F15" s="74">
        <v>480.47300000000001</v>
      </c>
      <c r="G15" s="74">
        <v>197.52</v>
      </c>
      <c r="H15" s="74">
        <v>217.20400000000001</v>
      </c>
      <c r="I15" s="74">
        <v>225.72399999999999</v>
      </c>
      <c r="J15" s="74">
        <v>500.80370291853325</v>
      </c>
      <c r="K15" s="74">
        <v>430.54854457954355</v>
      </c>
      <c r="L15" s="74">
        <v>240.39106061259099</v>
      </c>
      <c r="M15" s="74">
        <v>686.66435997597364</v>
      </c>
      <c r="N15" s="74">
        <v>348.51799097645983</v>
      </c>
      <c r="O15" s="74">
        <v>373.09407987511042</v>
      </c>
    </row>
    <row r="16" spans="1:17" ht="14.25">
      <c r="A16" s="2030"/>
      <c r="B16" s="763">
        <v>2014</v>
      </c>
      <c r="C16" s="74">
        <v>282.10853332149014</v>
      </c>
      <c r="D16" s="74">
        <v>373.68296611946971</v>
      </c>
      <c r="E16" s="74">
        <v>404.97173142488327</v>
      </c>
      <c r="F16" s="74">
        <v>498.774</v>
      </c>
      <c r="G16" s="74">
        <v>202.16900000000001</v>
      </c>
      <c r="H16" s="74">
        <v>241.90799999999999</v>
      </c>
      <c r="I16" s="74">
        <v>241.471</v>
      </c>
      <c r="J16" s="74">
        <v>530.2781437881215</v>
      </c>
      <c r="K16" s="74">
        <v>537.68774630424707</v>
      </c>
      <c r="L16" s="74">
        <v>238.8952527504407</v>
      </c>
      <c r="M16" s="74">
        <v>722.86637552899367</v>
      </c>
      <c r="N16" s="74">
        <v>355.32957019033722</v>
      </c>
      <c r="O16" s="74">
        <v>387.54606349461687</v>
      </c>
    </row>
    <row r="17" spans="1:15" ht="14.25">
      <c r="A17" s="2030" t="s">
        <v>100</v>
      </c>
      <c r="B17" s="763">
        <v>2007</v>
      </c>
      <c r="C17" s="74">
        <v>324.30904280752537</v>
      </c>
      <c r="D17" s="74">
        <v>372.15351283199197</v>
      </c>
      <c r="E17" s="74">
        <v>407.33749263530405</v>
      </c>
      <c r="F17" s="74">
        <v>527.31600000000003</v>
      </c>
      <c r="G17" s="74">
        <v>235.197</v>
      </c>
      <c r="H17" s="74">
        <v>153.339</v>
      </c>
      <c r="I17" s="74">
        <v>179.91499999999999</v>
      </c>
      <c r="J17" s="74">
        <v>596.52158097820518</v>
      </c>
      <c r="K17" s="74">
        <v>621.57743921469705</v>
      </c>
      <c r="L17" s="74">
        <v>280.33391421390826</v>
      </c>
      <c r="M17" s="74">
        <v>643.31129618727266</v>
      </c>
      <c r="N17" s="74">
        <v>334.36683142289598</v>
      </c>
      <c r="O17" s="74">
        <v>393.71863771973869</v>
      </c>
    </row>
    <row r="18" spans="1:15" ht="14.25">
      <c r="A18" s="2030"/>
      <c r="B18" s="763">
        <v>2008</v>
      </c>
      <c r="C18" s="74">
        <v>319.69216877632385</v>
      </c>
      <c r="D18" s="74">
        <v>305.70814352485741</v>
      </c>
      <c r="E18" s="74">
        <v>373.73122058135658</v>
      </c>
      <c r="F18" s="74">
        <v>489.36500000000001</v>
      </c>
      <c r="G18" s="74">
        <v>183.74</v>
      </c>
      <c r="H18" s="74">
        <v>161.006</v>
      </c>
      <c r="I18" s="74">
        <v>168.70699999999999</v>
      </c>
      <c r="J18" s="74">
        <v>552.08367319153047</v>
      </c>
      <c r="K18" s="74">
        <v>587.52931011983117</v>
      </c>
      <c r="L18" s="74">
        <v>230.11596585589237</v>
      </c>
      <c r="M18" s="74">
        <v>654.50519422344905</v>
      </c>
      <c r="N18" s="74">
        <v>316.81892216028115</v>
      </c>
      <c r="O18" s="74">
        <v>354.41926437492242</v>
      </c>
    </row>
    <row r="19" spans="1:15" ht="14.25">
      <c r="A19" s="2030"/>
      <c r="B19" s="763">
        <v>2009</v>
      </c>
      <c r="C19" s="74">
        <v>281.33048678802129</v>
      </c>
      <c r="D19" s="74">
        <v>310.97773914348033</v>
      </c>
      <c r="E19" s="74">
        <v>366.10589774259705</v>
      </c>
      <c r="F19" s="74">
        <v>467.59300000000002</v>
      </c>
      <c r="G19" s="74">
        <v>177.92400000000001</v>
      </c>
      <c r="H19" s="74">
        <v>177.86199999999999</v>
      </c>
      <c r="I19" s="74">
        <v>200.38499999999999</v>
      </c>
      <c r="J19" s="74">
        <v>539.11456724467155</v>
      </c>
      <c r="K19" s="74">
        <v>490.14851497075591</v>
      </c>
      <c r="L19" s="74">
        <v>230.51897247524147</v>
      </c>
      <c r="M19" s="74">
        <v>658.46112521596194</v>
      </c>
      <c r="N19" s="74">
        <v>302.60411394494753</v>
      </c>
      <c r="O19" s="74">
        <v>347.3520036594478</v>
      </c>
    </row>
    <row r="20" spans="1:15" ht="14.25">
      <c r="A20" s="2030"/>
      <c r="B20" s="763">
        <v>2010</v>
      </c>
      <c r="C20" s="74">
        <v>276.34960945421233</v>
      </c>
      <c r="D20" s="74">
        <v>307.3981271129669</v>
      </c>
      <c r="E20" s="74">
        <v>384.98898838732629</v>
      </c>
      <c r="F20" s="74">
        <v>486.363</v>
      </c>
      <c r="G20" s="74">
        <v>179.20099999999999</v>
      </c>
      <c r="H20" s="74">
        <v>175.072</v>
      </c>
      <c r="I20" s="74">
        <v>190.869</v>
      </c>
      <c r="J20" s="74">
        <v>557.83025882898323</v>
      </c>
      <c r="K20" s="74">
        <v>467.79504271310662</v>
      </c>
      <c r="L20" s="74">
        <v>226.03556714709148</v>
      </c>
      <c r="M20" s="74">
        <v>701.53761983281913</v>
      </c>
      <c r="N20" s="74">
        <v>329.0674482194915</v>
      </c>
      <c r="O20" s="74">
        <v>360.36241226125662</v>
      </c>
    </row>
    <row r="21" spans="1:15" ht="14.25">
      <c r="A21" s="2030"/>
      <c r="B21" s="763">
        <v>2011</v>
      </c>
      <c r="C21" s="74">
        <v>282.84967669801932</v>
      </c>
      <c r="D21" s="74">
        <v>337.58865164943325</v>
      </c>
      <c r="E21" s="74">
        <v>391.0887354922196</v>
      </c>
      <c r="F21" s="74">
        <v>491.66899999999998</v>
      </c>
      <c r="G21" s="74">
        <v>186.39099999999999</v>
      </c>
      <c r="H21" s="74">
        <v>201.95400000000001</v>
      </c>
      <c r="I21" s="74">
        <v>207.917</v>
      </c>
      <c r="J21" s="74">
        <v>536.9263365885688</v>
      </c>
      <c r="K21" s="74">
        <v>376.65439823755105</v>
      </c>
      <c r="L21" s="74">
        <v>245.68731887561276</v>
      </c>
      <c r="M21" s="74">
        <v>715.82025932958527</v>
      </c>
      <c r="N21" s="74">
        <v>329.92167212678936</v>
      </c>
      <c r="O21" s="74">
        <v>371.99188263941835</v>
      </c>
    </row>
    <row r="22" spans="1:15" ht="14.25">
      <c r="A22" s="2030"/>
      <c r="B22" s="763">
        <v>2012</v>
      </c>
      <c r="C22" s="74">
        <v>360.56211515324776</v>
      </c>
      <c r="D22" s="74">
        <v>323.63528925330843</v>
      </c>
      <c r="E22" s="74">
        <v>376.59236827663756</v>
      </c>
      <c r="F22" s="74">
        <v>464.01799999999997</v>
      </c>
      <c r="G22" s="74">
        <v>203.203</v>
      </c>
      <c r="H22" s="74">
        <v>239.71700000000001</v>
      </c>
      <c r="I22" s="74">
        <v>216.10900000000001</v>
      </c>
      <c r="J22" s="74">
        <v>484.42286656726651</v>
      </c>
      <c r="K22" s="74">
        <v>425.18044056500156</v>
      </c>
      <c r="L22" s="74">
        <v>252.0921617691331</v>
      </c>
      <c r="M22" s="74">
        <v>680.95603064344084</v>
      </c>
      <c r="N22" s="74">
        <v>330.6334354249957</v>
      </c>
      <c r="O22" s="74">
        <v>364.72449973692125</v>
      </c>
    </row>
    <row r="23" spans="1:15" ht="14.25">
      <c r="A23" s="2030"/>
      <c r="B23" s="763">
        <v>2013</v>
      </c>
      <c r="C23" s="74">
        <v>330.88024124962976</v>
      </c>
      <c r="D23" s="74">
        <v>344.29043001257912</v>
      </c>
      <c r="E23" s="74">
        <v>389.00474676777134</v>
      </c>
      <c r="F23" s="74">
        <v>479.28</v>
      </c>
      <c r="G23" s="74">
        <v>201.05099999999999</v>
      </c>
      <c r="H23" s="74">
        <v>228.74100000000001</v>
      </c>
      <c r="I23" s="74">
        <v>221.559</v>
      </c>
      <c r="J23" s="74">
        <v>516.1101578851044</v>
      </c>
      <c r="K23" s="74">
        <v>325.92804062758103</v>
      </c>
      <c r="L23" s="74">
        <v>243.5996181288663</v>
      </c>
      <c r="M23" s="74">
        <v>687.90836376447612</v>
      </c>
      <c r="N23" s="74">
        <v>358.78357933976548</v>
      </c>
      <c r="O23" s="74">
        <v>375.18179868811092</v>
      </c>
    </row>
    <row r="24" spans="1:15" ht="14.25">
      <c r="A24" s="2030"/>
      <c r="B24" s="763">
        <v>2014</v>
      </c>
      <c r="C24" s="74">
        <v>339.09948751243849</v>
      </c>
      <c r="D24" s="74">
        <v>365.71503559811561</v>
      </c>
      <c r="E24" s="74">
        <v>420.63633993741928</v>
      </c>
      <c r="F24" s="74">
        <v>512.05799999999999</v>
      </c>
      <c r="G24" s="74">
        <v>203.44300000000001</v>
      </c>
      <c r="H24" s="74">
        <v>242.58600000000001</v>
      </c>
      <c r="I24" s="74">
        <v>241.74</v>
      </c>
      <c r="J24" s="74">
        <v>538.8154767743182</v>
      </c>
      <c r="K24" s="74">
        <v>565.61264433300289</v>
      </c>
      <c r="L24" s="74">
        <v>243.7620738545146</v>
      </c>
      <c r="M24" s="74">
        <v>738.8719579911575</v>
      </c>
      <c r="N24" s="74">
        <v>381.71581346886018</v>
      </c>
      <c r="O24" s="74">
        <v>402.02633369248031</v>
      </c>
    </row>
    <row r="25" spans="1:15" ht="14.25">
      <c r="A25" s="2030" t="s">
        <v>103</v>
      </c>
      <c r="B25" s="763">
        <v>2007</v>
      </c>
      <c r="C25" s="74">
        <v>300.17922650674211</v>
      </c>
      <c r="D25" s="74">
        <v>358.12696439087534</v>
      </c>
      <c r="E25" s="74">
        <v>393.84496983440317</v>
      </c>
      <c r="F25" s="74">
        <v>516.40599999999995</v>
      </c>
      <c r="G25" s="74">
        <v>198.04</v>
      </c>
      <c r="H25" s="74">
        <v>165.739</v>
      </c>
      <c r="I25" s="74">
        <v>204.571</v>
      </c>
      <c r="J25" s="74">
        <v>600.12376155259835</v>
      </c>
      <c r="K25" s="74">
        <v>554.1938877284731</v>
      </c>
      <c r="L25" s="74">
        <v>264.22279957921262</v>
      </c>
      <c r="M25" s="74">
        <v>672.02971622109192</v>
      </c>
      <c r="N25" s="74">
        <v>340.38902714925661</v>
      </c>
      <c r="O25" s="74">
        <v>379.17499145735184</v>
      </c>
    </row>
    <row r="26" spans="1:15" ht="14.25">
      <c r="A26" s="2030"/>
      <c r="B26" s="763">
        <v>2008</v>
      </c>
      <c r="C26" s="74">
        <v>416.96585326409951</v>
      </c>
      <c r="D26" s="74">
        <v>345.06239046972081</v>
      </c>
      <c r="E26" s="74">
        <v>366.33852142913781</v>
      </c>
      <c r="F26" s="74">
        <v>494.44099999999997</v>
      </c>
      <c r="G26" s="74">
        <v>201.947</v>
      </c>
      <c r="H26" s="74">
        <v>161.40700000000001</v>
      </c>
      <c r="I26" s="74">
        <v>187.256</v>
      </c>
      <c r="J26" s="74">
        <v>533.94257932893777</v>
      </c>
      <c r="K26" s="74">
        <v>590.16771697707111</v>
      </c>
      <c r="L26" s="74">
        <v>264.50436280490089</v>
      </c>
      <c r="M26" s="74">
        <v>644.95027200849097</v>
      </c>
      <c r="N26" s="74">
        <v>308.95552964288487</v>
      </c>
      <c r="O26" s="74">
        <v>365.40841248430155</v>
      </c>
    </row>
    <row r="27" spans="1:15" ht="14.25">
      <c r="A27" s="2030"/>
      <c r="B27" s="763">
        <v>2009</v>
      </c>
      <c r="C27" s="74">
        <v>298.43522180736443</v>
      </c>
      <c r="D27" s="74">
        <v>305.29695832243323</v>
      </c>
      <c r="E27" s="74">
        <v>369.99350600806559</v>
      </c>
      <c r="F27" s="74">
        <v>475.399</v>
      </c>
      <c r="G27" s="74">
        <v>164.17400000000001</v>
      </c>
      <c r="H27" s="74">
        <v>168.51400000000001</v>
      </c>
      <c r="I27" s="74">
        <v>175.624</v>
      </c>
      <c r="J27" s="74">
        <v>519.56914842545768</v>
      </c>
      <c r="K27" s="74">
        <v>553.19527940053524</v>
      </c>
      <c r="L27" s="74">
        <v>227.57342105437465</v>
      </c>
      <c r="M27" s="74">
        <v>711.43001211578894</v>
      </c>
      <c r="N27" s="74">
        <v>312.38160070854923</v>
      </c>
      <c r="O27" s="74">
        <v>349.88169671822635</v>
      </c>
    </row>
    <row r="28" spans="1:15" ht="14.25">
      <c r="A28" s="2030"/>
      <c r="B28" s="763">
        <v>2010</v>
      </c>
      <c r="C28" s="74">
        <v>264.46852998783515</v>
      </c>
      <c r="D28" s="74">
        <v>337.57891123768769</v>
      </c>
      <c r="E28" s="74">
        <v>361.06887477619267</v>
      </c>
      <c r="F28" s="74">
        <v>467.315</v>
      </c>
      <c r="G28" s="74">
        <v>167.381</v>
      </c>
      <c r="H28" s="74">
        <v>203.053</v>
      </c>
      <c r="I28" s="74">
        <v>177.46600000000001</v>
      </c>
      <c r="J28" s="74">
        <v>516.33693072281073</v>
      </c>
      <c r="K28" s="74">
        <v>382.55138960560379</v>
      </c>
      <c r="L28" s="74">
        <v>229.79997596533207</v>
      </c>
      <c r="M28" s="74">
        <v>662.34720674678351</v>
      </c>
      <c r="N28" s="74">
        <v>323.22924180131656</v>
      </c>
      <c r="O28" s="74">
        <v>348.91662607467163</v>
      </c>
    </row>
    <row r="29" spans="1:15" ht="14.25">
      <c r="A29" s="2030"/>
      <c r="B29" s="763">
        <v>2011</v>
      </c>
      <c r="C29" s="74">
        <v>280.13948035198888</v>
      </c>
      <c r="D29" s="74">
        <v>328.81295432338447</v>
      </c>
      <c r="E29" s="74">
        <v>384.60639326597169</v>
      </c>
      <c r="F29" s="74">
        <v>474.53899999999999</v>
      </c>
      <c r="G29" s="74">
        <v>192.19900000000001</v>
      </c>
      <c r="H29" s="74">
        <v>201.50899999999999</v>
      </c>
      <c r="I29" s="74">
        <v>197.01499999999999</v>
      </c>
      <c r="J29" s="74">
        <v>513.81347704300447</v>
      </c>
      <c r="K29" s="74">
        <v>376.28387690668342</v>
      </c>
      <c r="L29" s="74">
        <v>246.19894591244119</v>
      </c>
      <c r="M29" s="74">
        <v>687.92638543137195</v>
      </c>
      <c r="N29" s="74">
        <v>324.24464318489726</v>
      </c>
      <c r="O29" s="74">
        <v>365.01783111093835</v>
      </c>
    </row>
    <row r="30" spans="1:15" ht="14.25">
      <c r="A30" s="2030"/>
      <c r="B30" s="763">
        <v>2012</v>
      </c>
      <c r="C30" s="74">
        <v>277.45766930827381</v>
      </c>
      <c r="D30" s="74">
        <v>334.89600143575518</v>
      </c>
      <c r="E30" s="74">
        <v>394.04937818979863</v>
      </c>
      <c r="F30" s="74">
        <v>468.61599999999999</v>
      </c>
      <c r="G30" s="74">
        <v>213.36099999999999</v>
      </c>
      <c r="H30" s="74">
        <v>214.75899999999999</v>
      </c>
      <c r="I30" s="74">
        <v>235.27799999999999</v>
      </c>
      <c r="J30" s="74">
        <v>508.43127046436973</v>
      </c>
      <c r="K30" s="74">
        <v>368.13922989549383</v>
      </c>
      <c r="L30" s="74">
        <v>250.2370169963344</v>
      </c>
      <c r="M30" s="74">
        <v>696.24856670723204</v>
      </c>
      <c r="N30" s="74">
        <v>339.65180807007118</v>
      </c>
      <c r="O30" s="74">
        <v>371.72731269568766</v>
      </c>
    </row>
    <row r="31" spans="1:15" ht="14.25">
      <c r="A31" s="2030"/>
      <c r="B31" s="763">
        <v>2013</v>
      </c>
      <c r="C31" s="74">
        <v>360.23582614206458</v>
      </c>
      <c r="D31" s="74">
        <v>361.85001501229726</v>
      </c>
      <c r="E31" s="74">
        <v>414.61905103671296</v>
      </c>
      <c r="F31" s="74">
        <v>524.18499999999995</v>
      </c>
      <c r="G31" s="74">
        <v>189.35400000000001</v>
      </c>
      <c r="H31" s="74">
        <v>244.42500000000001</v>
      </c>
      <c r="I31" s="74">
        <v>220.53100000000001</v>
      </c>
      <c r="J31" s="74">
        <v>558.17601066092823</v>
      </c>
      <c r="K31" s="74">
        <v>642.90779203642228</v>
      </c>
      <c r="L31" s="74">
        <v>233.47403608505618</v>
      </c>
      <c r="M31" s="74">
        <v>732.84823700558832</v>
      </c>
      <c r="N31" s="74">
        <v>390.4636456522544</v>
      </c>
      <c r="O31" s="74">
        <v>399.40895792212223</v>
      </c>
    </row>
    <row r="32" spans="1:15" ht="14.25">
      <c r="A32" s="2030"/>
      <c r="B32" s="763">
        <v>2014</v>
      </c>
      <c r="C32" s="74">
        <v>324.38621554535541</v>
      </c>
      <c r="D32" s="74">
        <v>393.60580169423991</v>
      </c>
      <c r="E32" s="74">
        <v>445.40319035558809</v>
      </c>
      <c r="F32" s="74">
        <v>547.57600000000002</v>
      </c>
      <c r="G32" s="74">
        <v>193.46299999999999</v>
      </c>
      <c r="H32" s="74">
        <v>271.303</v>
      </c>
      <c r="I32" s="74">
        <v>250.93899999999999</v>
      </c>
      <c r="J32" s="74">
        <v>602.48189708736004</v>
      </c>
      <c r="K32" s="74">
        <v>550.6524300756729</v>
      </c>
      <c r="L32" s="74">
        <v>241.77684169586061</v>
      </c>
      <c r="M32" s="74">
        <v>800.35042291409104</v>
      </c>
      <c r="N32" s="74">
        <v>400.12142081361935</v>
      </c>
      <c r="O32" s="74">
        <v>424.26181965994334</v>
      </c>
    </row>
    <row r="33" spans="1:15" ht="14.25">
      <c r="A33" s="2030" t="s">
        <v>101</v>
      </c>
      <c r="B33" s="763">
        <v>2007</v>
      </c>
      <c r="C33" s="74">
        <v>282.16622166172124</v>
      </c>
      <c r="D33" s="74">
        <v>373.72989285287787</v>
      </c>
      <c r="E33" s="74">
        <v>386.65694650900019</v>
      </c>
      <c r="F33" s="74">
        <v>526.89</v>
      </c>
      <c r="G33" s="74">
        <v>196.726</v>
      </c>
      <c r="H33" s="74">
        <v>158.4</v>
      </c>
      <c r="I33" s="74">
        <v>201.39</v>
      </c>
      <c r="J33" s="74">
        <v>580.36762440149482</v>
      </c>
      <c r="K33" s="74">
        <v>557.00592393782949</v>
      </c>
      <c r="L33" s="74">
        <v>266.42848063104111</v>
      </c>
      <c r="M33" s="74">
        <v>672.50757878610762</v>
      </c>
      <c r="N33" s="74">
        <v>324.27596625495528</v>
      </c>
      <c r="O33" s="74">
        <v>375.59322383091137</v>
      </c>
    </row>
    <row r="34" spans="1:15" ht="14.25">
      <c r="A34" s="2030"/>
      <c r="B34" s="763">
        <v>2008</v>
      </c>
      <c r="C34" s="74">
        <v>314.60944029826044</v>
      </c>
      <c r="D34" s="74">
        <v>323.60004586260573</v>
      </c>
      <c r="E34" s="74">
        <v>364.59418387805306</v>
      </c>
      <c r="F34" s="74">
        <v>473.23899999999998</v>
      </c>
      <c r="G34" s="74">
        <v>194.22800000000001</v>
      </c>
      <c r="H34" s="74">
        <v>161.86199999999999</v>
      </c>
      <c r="I34" s="74">
        <v>190.488</v>
      </c>
      <c r="J34" s="74">
        <v>531.22049007565977</v>
      </c>
      <c r="K34" s="74">
        <v>480.01249974815727</v>
      </c>
      <c r="L34" s="74">
        <v>250.03083801795827</v>
      </c>
      <c r="M34" s="74">
        <v>652.06504497022024</v>
      </c>
      <c r="N34" s="74">
        <v>299.55258475753436</v>
      </c>
      <c r="O34" s="74">
        <v>351.5714505516043</v>
      </c>
    </row>
    <row r="35" spans="1:15" ht="14.25">
      <c r="A35" s="2030"/>
      <c r="B35" s="763">
        <v>2009</v>
      </c>
      <c r="C35" s="74">
        <v>267.56883409339719</v>
      </c>
      <c r="D35" s="74">
        <v>300.14109751899406</v>
      </c>
      <c r="E35" s="74">
        <v>344.20008931381824</v>
      </c>
      <c r="F35" s="74">
        <v>439.75200000000001</v>
      </c>
      <c r="G35" s="74">
        <v>180.77</v>
      </c>
      <c r="H35" s="74">
        <v>183.49299999999999</v>
      </c>
      <c r="I35" s="74">
        <v>183.11099999999999</v>
      </c>
      <c r="J35" s="74">
        <v>497.58558878522223</v>
      </c>
      <c r="K35" s="74">
        <v>464.01265467261584</v>
      </c>
      <c r="L35" s="74">
        <v>223.78016677777399</v>
      </c>
      <c r="M35" s="74">
        <v>646.9544788175042</v>
      </c>
      <c r="N35" s="74">
        <v>300.67372070034219</v>
      </c>
      <c r="O35" s="74">
        <v>328.28141455321827</v>
      </c>
    </row>
    <row r="36" spans="1:15" ht="14.25">
      <c r="A36" s="2030"/>
      <c r="B36" s="763">
        <v>2010</v>
      </c>
      <c r="C36" s="74">
        <v>276.3592268484586</v>
      </c>
      <c r="D36" s="74">
        <v>340.44751193257048</v>
      </c>
      <c r="E36" s="74">
        <v>372.40719645884531</v>
      </c>
      <c r="F36" s="74">
        <v>463.06</v>
      </c>
      <c r="G36" s="74">
        <v>193.01300000000001</v>
      </c>
      <c r="H36" s="74">
        <v>189.393</v>
      </c>
      <c r="I36" s="74">
        <v>207.59</v>
      </c>
      <c r="J36" s="74">
        <v>516.25140475315902</v>
      </c>
      <c r="K36" s="74">
        <v>428.39442517546445</v>
      </c>
      <c r="L36" s="74">
        <v>238.00902398437972</v>
      </c>
      <c r="M36" s="74">
        <v>662.94928567662953</v>
      </c>
      <c r="N36" s="74">
        <v>317.08792958428768</v>
      </c>
      <c r="O36" s="74">
        <v>358.39688800024612</v>
      </c>
    </row>
    <row r="37" spans="1:15" ht="14.25">
      <c r="A37" s="2030"/>
      <c r="B37" s="763">
        <v>2011</v>
      </c>
      <c r="C37" s="74">
        <v>298.32432584929694</v>
      </c>
      <c r="D37" s="74">
        <v>315.34377153060302</v>
      </c>
      <c r="E37" s="74">
        <v>371.39018124565717</v>
      </c>
      <c r="F37" s="74">
        <v>454.233</v>
      </c>
      <c r="G37" s="74">
        <v>200.333</v>
      </c>
      <c r="H37" s="74">
        <v>198.40199999999999</v>
      </c>
      <c r="I37" s="74">
        <v>201.387</v>
      </c>
      <c r="J37" s="74">
        <v>482.25111688159723</v>
      </c>
      <c r="K37" s="74">
        <v>400.36666148176892</v>
      </c>
      <c r="L37" s="74">
        <v>242.39879338271126</v>
      </c>
      <c r="M37" s="74">
        <v>683.21366907605091</v>
      </c>
      <c r="N37" s="74">
        <v>319.63302270008916</v>
      </c>
      <c r="O37" s="74">
        <v>353.80315216978045</v>
      </c>
    </row>
    <row r="38" spans="1:15" ht="14.25">
      <c r="A38" s="2030"/>
      <c r="B38" s="763">
        <v>2012</v>
      </c>
      <c r="C38" s="74">
        <v>302.93967865388834</v>
      </c>
      <c r="D38" s="74">
        <v>349.79582435092829</v>
      </c>
      <c r="E38" s="74">
        <v>384.65745445107359</v>
      </c>
      <c r="F38" s="74">
        <v>469.00900000000001</v>
      </c>
      <c r="G38" s="74">
        <v>211.01900000000001</v>
      </c>
      <c r="H38" s="74">
        <v>206.58600000000001</v>
      </c>
      <c r="I38" s="74">
        <v>212.97800000000001</v>
      </c>
      <c r="J38" s="74">
        <v>483.57199661648815</v>
      </c>
      <c r="K38" s="74">
        <v>395.18245221478617</v>
      </c>
      <c r="L38" s="74">
        <v>264.37165210082179</v>
      </c>
      <c r="M38" s="74">
        <v>674.98889338212132</v>
      </c>
      <c r="N38" s="74">
        <v>337.27773222703382</v>
      </c>
      <c r="O38" s="74">
        <v>371.20465221744877</v>
      </c>
    </row>
    <row r="39" spans="1:15" ht="14.25">
      <c r="A39" s="2030"/>
      <c r="B39" s="763">
        <v>2013</v>
      </c>
      <c r="C39" s="74">
        <v>382.22601347251106</v>
      </c>
      <c r="D39" s="74">
        <v>361.01123973368874</v>
      </c>
      <c r="E39" s="74">
        <v>422.68042003195222</v>
      </c>
      <c r="F39" s="74">
        <v>523.82000000000005</v>
      </c>
      <c r="G39" s="74">
        <v>205.70500000000001</v>
      </c>
      <c r="H39" s="74">
        <v>211.643</v>
      </c>
      <c r="I39" s="74">
        <v>237.203</v>
      </c>
      <c r="J39" s="74">
        <v>549.94662790138909</v>
      </c>
      <c r="K39" s="74">
        <v>670.18864410326091</v>
      </c>
      <c r="L39" s="74">
        <v>244.44378681980004</v>
      </c>
      <c r="M39" s="74">
        <v>723.34068932489583</v>
      </c>
      <c r="N39" s="74">
        <v>378.05756260463841</v>
      </c>
      <c r="O39" s="74">
        <v>405.4978025815268</v>
      </c>
    </row>
    <row r="40" spans="1:15" ht="14.25">
      <c r="A40" s="2030"/>
      <c r="B40" s="763">
        <v>2014</v>
      </c>
      <c r="C40" s="74">
        <v>351.35672946587101</v>
      </c>
      <c r="D40" s="74">
        <v>350.88384975255605</v>
      </c>
      <c r="E40" s="74">
        <v>407.55646127362263</v>
      </c>
      <c r="F40" s="74">
        <v>506.89400000000001</v>
      </c>
      <c r="G40" s="74">
        <v>199.654</v>
      </c>
      <c r="H40" s="74">
        <v>230.29300000000001</v>
      </c>
      <c r="I40" s="74">
        <v>237.69300000000001</v>
      </c>
      <c r="J40" s="74">
        <v>536.19474747016716</v>
      </c>
      <c r="K40" s="74">
        <v>552.39185475465763</v>
      </c>
      <c r="L40" s="74">
        <v>242.26085497621804</v>
      </c>
      <c r="M40" s="74">
        <v>727.10686426200346</v>
      </c>
      <c r="N40" s="74">
        <v>368.45487559262244</v>
      </c>
      <c r="O40" s="74">
        <v>390.39971236833946</v>
      </c>
    </row>
    <row r="41" spans="1:15" s="59" customFormat="1" ht="11.25">
      <c r="A41" s="59" t="s">
        <v>132</v>
      </c>
      <c r="B41" s="1343"/>
      <c r="K41" s="350"/>
      <c r="L41" s="350"/>
    </row>
    <row r="42" spans="1:15" s="59" customFormat="1" ht="11.25">
      <c r="A42" s="60" t="s">
        <v>2278</v>
      </c>
      <c r="K42" s="350"/>
      <c r="L42" s="350"/>
    </row>
    <row r="43" spans="1:15" s="59" customFormat="1" ht="11.25">
      <c r="A43" s="61" t="s">
        <v>2235</v>
      </c>
      <c r="K43" s="350"/>
      <c r="L43" s="350"/>
    </row>
    <row r="44" spans="1:15" s="59" customFormat="1" ht="11.25">
      <c r="A44" s="61" t="s">
        <v>2236</v>
      </c>
      <c r="K44" s="350"/>
      <c r="L44" s="350"/>
    </row>
    <row r="45" spans="1:15" s="59" customFormat="1" ht="11.25">
      <c r="A45" s="61" t="s">
        <v>2280</v>
      </c>
      <c r="K45" s="350"/>
      <c r="L45" s="350"/>
    </row>
    <row r="46" spans="1:15" s="59" customFormat="1" ht="11.25">
      <c r="A46" s="61" t="s">
        <v>2238</v>
      </c>
      <c r="K46" s="350"/>
      <c r="L46" s="350"/>
    </row>
    <row r="47" spans="1:15" s="59" customFormat="1" ht="11.25">
      <c r="A47" s="61" t="s">
        <v>2239</v>
      </c>
      <c r="K47" s="350"/>
      <c r="L47" s="350"/>
    </row>
    <row r="48" spans="1:15" s="59" customFormat="1" ht="11.25">
      <c r="A48" s="61" t="s">
        <v>2240</v>
      </c>
      <c r="K48" s="350"/>
      <c r="L48" s="350"/>
    </row>
    <row r="49" spans="1:12" s="59" customFormat="1" ht="11.25">
      <c r="A49" s="61" t="s">
        <v>2494</v>
      </c>
      <c r="K49" s="350"/>
      <c r="L49" s="350"/>
    </row>
    <row r="50" spans="1:12" s="59" customFormat="1" ht="11.25">
      <c r="A50" s="62" t="s">
        <v>2241</v>
      </c>
      <c r="K50" s="350"/>
      <c r="L50" s="350"/>
    </row>
    <row r="51" spans="1:12" s="59" customFormat="1" ht="11.25">
      <c r="A51" s="62" t="s">
        <v>2242</v>
      </c>
      <c r="K51" s="350"/>
      <c r="L51" s="350"/>
    </row>
    <row r="52" spans="1:12" s="59" customFormat="1" ht="11.25">
      <c r="A52" s="62" t="s">
        <v>2243</v>
      </c>
      <c r="K52" s="350"/>
      <c r="L52" s="350"/>
    </row>
    <row r="53" spans="1:12" s="59" customFormat="1" ht="11.25">
      <c r="A53" s="62" t="s">
        <v>2244</v>
      </c>
      <c r="K53" s="350"/>
      <c r="L53" s="350"/>
    </row>
    <row r="54" spans="1:12" s="59" customFormat="1" ht="11.25">
      <c r="A54" s="62" t="s">
        <v>2245</v>
      </c>
      <c r="K54" s="350"/>
      <c r="L54" s="350"/>
    </row>
    <row r="55" spans="1:12">
      <c r="A55" s="62"/>
    </row>
    <row r="56" spans="1:12">
      <c r="A56" s="62"/>
    </row>
  </sheetData>
  <mergeCells count="13">
    <mergeCell ref="A9:A16"/>
    <mergeCell ref="A17:A24"/>
    <mergeCell ref="A25:A32"/>
    <mergeCell ref="A33:A40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67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topLeftCell="K1" zoomScaleNormal="100" zoomScalePageLayoutView="85" workbookViewId="0">
      <selection activeCell="Q7" sqref="Q7"/>
    </sheetView>
  </sheetViews>
  <sheetFormatPr baseColWidth="10" defaultRowHeight="12.75"/>
  <cols>
    <col min="1" max="1" width="15" style="1338" customWidth="1"/>
    <col min="2" max="2" width="11.42578125" style="1338"/>
    <col min="3" max="3" width="16" style="1338" customWidth="1"/>
    <col min="4" max="4" width="18.28515625" style="1338" customWidth="1"/>
    <col min="5" max="7" width="16" style="1338" customWidth="1"/>
    <col min="8" max="8" width="17.5703125" style="1338" customWidth="1"/>
    <col min="9" max="9" width="19.42578125" style="1338" customWidth="1"/>
    <col min="10" max="10" width="19.28515625" style="1338" customWidth="1"/>
    <col min="11" max="12" width="16" style="476" customWidth="1"/>
    <col min="13" max="15" width="16" style="1338" customWidth="1"/>
    <col min="16" max="16384" width="11.42578125" style="1338"/>
  </cols>
  <sheetData>
    <row r="1" spans="1:17" ht="6" customHeight="1"/>
    <row r="2" spans="1:17" ht="14.25">
      <c r="A2" s="1312" t="s">
        <v>130</v>
      </c>
    </row>
    <row r="3" spans="1:17" ht="15">
      <c r="A3" s="1994" t="s">
        <v>2061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">
      <c r="A4" s="1994" t="s">
        <v>1767</v>
      </c>
      <c r="B4" s="1994"/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  <c r="O4" s="1994"/>
    </row>
    <row r="5" spans="1:17">
      <c r="A5" s="1995" t="s">
        <v>461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4.25">
      <c r="A6" s="6"/>
    </row>
    <row r="7" spans="1:17" ht="35.25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8" t="s">
        <v>131</v>
      </c>
      <c r="Q7" s="1113" t="s">
        <v>675</v>
      </c>
    </row>
    <row r="8" spans="1:17" ht="47.25">
      <c r="A8" s="1999"/>
      <c r="B8" s="1999"/>
      <c r="C8" s="1263" t="s">
        <v>96</v>
      </c>
      <c r="D8" s="1263" t="s">
        <v>97</v>
      </c>
      <c r="E8" s="1263" t="s">
        <v>98</v>
      </c>
      <c r="F8" s="1263" t="s">
        <v>1611</v>
      </c>
      <c r="G8" s="1263" t="s">
        <v>1612</v>
      </c>
      <c r="H8" s="1263" t="s">
        <v>1613</v>
      </c>
      <c r="I8" s="1263" t="s">
        <v>1614</v>
      </c>
      <c r="J8" s="1263" t="s">
        <v>490</v>
      </c>
      <c r="K8" s="1264" t="s">
        <v>500</v>
      </c>
      <c r="L8" s="1264" t="s">
        <v>501</v>
      </c>
      <c r="M8" s="1262" t="s">
        <v>99</v>
      </c>
      <c r="N8" s="1262" t="s">
        <v>494</v>
      </c>
      <c r="O8" s="1998"/>
    </row>
    <row r="9" spans="1:17" ht="16.5">
      <c r="A9" s="2030" t="s">
        <v>100</v>
      </c>
      <c r="B9" s="763" t="s">
        <v>104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 t="s">
        <v>4</v>
      </c>
      <c r="I9" s="74" t="s">
        <v>4</v>
      </c>
      <c r="J9" s="74" t="s">
        <v>4</v>
      </c>
      <c r="K9" s="75" t="s">
        <v>4</v>
      </c>
      <c r="L9" s="75" t="s">
        <v>4</v>
      </c>
      <c r="M9" s="74" t="s">
        <v>4</v>
      </c>
      <c r="N9" s="74" t="s">
        <v>4</v>
      </c>
      <c r="O9" s="74" t="s">
        <v>4</v>
      </c>
    </row>
    <row r="10" spans="1:17" ht="15" customHeight="1">
      <c r="A10" s="2030"/>
      <c r="B10" s="763">
        <v>2008</v>
      </c>
      <c r="C10" s="74">
        <v>146.84544966177816</v>
      </c>
      <c r="D10" s="74">
        <v>195.50147564447875</v>
      </c>
      <c r="E10" s="74">
        <v>268.56065464105848</v>
      </c>
      <c r="F10" s="74">
        <v>343.07499999999999</v>
      </c>
      <c r="G10" s="74">
        <v>143.92599999999999</v>
      </c>
      <c r="H10" s="74">
        <v>136.273</v>
      </c>
      <c r="I10" s="74">
        <v>133.637</v>
      </c>
      <c r="J10" s="74">
        <v>337.94435566572213</v>
      </c>
      <c r="K10" s="74">
        <v>168.14522104778479</v>
      </c>
      <c r="L10" s="74">
        <v>167.16300634533027</v>
      </c>
      <c r="M10" s="74">
        <v>389.42115041085424</v>
      </c>
      <c r="N10" s="74">
        <v>167.59148154124696</v>
      </c>
      <c r="O10" s="74">
        <v>182.16121962112788</v>
      </c>
    </row>
    <row r="11" spans="1:17" ht="15" customHeight="1">
      <c r="A11" s="2030"/>
      <c r="B11" s="763" t="s">
        <v>105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 t="s">
        <v>4</v>
      </c>
      <c r="I11" s="74" t="s">
        <v>4</v>
      </c>
      <c r="J11" s="74" t="s">
        <v>4</v>
      </c>
      <c r="K11" s="74" t="s">
        <v>4</v>
      </c>
      <c r="L11" s="74" t="s">
        <v>4</v>
      </c>
      <c r="M11" s="74" t="s">
        <v>4</v>
      </c>
      <c r="N11" s="74" t="s">
        <v>4</v>
      </c>
      <c r="O11" s="74" t="s">
        <v>4</v>
      </c>
    </row>
    <row r="12" spans="1:17" ht="15" customHeight="1">
      <c r="A12" s="2030"/>
      <c r="B12" s="763">
        <v>2010</v>
      </c>
      <c r="C12" s="74">
        <v>163.29748822696391</v>
      </c>
      <c r="D12" s="74">
        <v>215.0274785287381</v>
      </c>
      <c r="E12" s="74">
        <v>246.29904322866054</v>
      </c>
      <c r="F12" s="74">
        <v>338.53100000000001</v>
      </c>
      <c r="G12" s="74">
        <v>145.017</v>
      </c>
      <c r="H12" s="74">
        <v>123.1</v>
      </c>
      <c r="I12" s="74">
        <v>151.345</v>
      </c>
      <c r="J12" s="74">
        <v>364.96891074676137</v>
      </c>
      <c r="K12" s="74">
        <v>172.68245426341511</v>
      </c>
      <c r="L12" s="74">
        <v>163.54109816857041</v>
      </c>
      <c r="M12" s="74">
        <v>428.44207672596991</v>
      </c>
      <c r="N12" s="74">
        <v>185.11482266068427</v>
      </c>
      <c r="O12" s="74">
        <v>188.20976708853524</v>
      </c>
    </row>
    <row r="13" spans="1:17" ht="15" customHeight="1">
      <c r="A13" s="2030"/>
      <c r="B13" s="763">
        <v>2011</v>
      </c>
      <c r="C13" s="74">
        <v>174.0230942101704</v>
      </c>
      <c r="D13" s="74">
        <v>221.9907830951461</v>
      </c>
      <c r="E13" s="74">
        <v>274.44303036972866</v>
      </c>
      <c r="F13" s="74">
        <v>348.42899999999997</v>
      </c>
      <c r="G13" s="74">
        <v>158.56</v>
      </c>
      <c r="H13" s="74">
        <v>158.19200000000001</v>
      </c>
      <c r="I13" s="74">
        <v>170.648</v>
      </c>
      <c r="J13" s="74">
        <v>373.89386703541487</v>
      </c>
      <c r="K13" s="74">
        <v>190.79528903054396</v>
      </c>
      <c r="L13" s="74">
        <v>171.92652289995894</v>
      </c>
      <c r="M13" s="74">
        <v>477.98346063112706</v>
      </c>
      <c r="N13" s="74">
        <v>197.88349756982728</v>
      </c>
      <c r="O13" s="74">
        <v>203.09354743137493</v>
      </c>
    </row>
    <row r="14" spans="1:17" ht="15" customHeight="1">
      <c r="A14" s="2030"/>
      <c r="B14" s="763">
        <v>2012</v>
      </c>
      <c r="C14" s="74">
        <v>181.77251096558052</v>
      </c>
      <c r="D14" s="74">
        <v>233.2522687684085</v>
      </c>
      <c r="E14" s="74">
        <v>274.77290647034914</v>
      </c>
      <c r="F14" s="74">
        <v>336.00700000000001</v>
      </c>
      <c r="G14" s="74">
        <v>165.82900000000001</v>
      </c>
      <c r="H14" s="74">
        <v>184.59</v>
      </c>
      <c r="I14" s="74">
        <v>183.916</v>
      </c>
      <c r="J14" s="74">
        <v>348.7383302558693</v>
      </c>
      <c r="K14" s="74">
        <v>204.55916340647957</v>
      </c>
      <c r="L14" s="74">
        <v>174.23543936163657</v>
      </c>
      <c r="M14" s="74">
        <v>490.56471460693535</v>
      </c>
      <c r="N14" s="74">
        <v>208.54425355101645</v>
      </c>
      <c r="O14" s="74">
        <v>210.33292821294691</v>
      </c>
    </row>
    <row r="15" spans="1:17" ht="15" customHeight="1">
      <c r="A15" s="2030"/>
      <c r="B15" s="763">
        <v>2013</v>
      </c>
      <c r="C15" s="74">
        <v>181.02203092020551</v>
      </c>
      <c r="D15" s="74">
        <v>260.61964127112157</v>
      </c>
      <c r="E15" s="74">
        <v>288.39125665551029</v>
      </c>
      <c r="F15" s="74">
        <v>361.14499999999998</v>
      </c>
      <c r="G15" s="74">
        <v>166.32400000000001</v>
      </c>
      <c r="H15" s="74">
        <v>191.29300000000001</v>
      </c>
      <c r="I15" s="74">
        <v>186.46</v>
      </c>
      <c r="J15" s="74">
        <v>383.88906850599739</v>
      </c>
      <c r="K15" s="74">
        <v>167.79153175307923</v>
      </c>
      <c r="L15" s="74">
        <v>193.21884963252907</v>
      </c>
      <c r="M15" s="74">
        <v>533.88787613748673</v>
      </c>
      <c r="N15" s="74">
        <v>224.81455190273417</v>
      </c>
      <c r="O15" s="74">
        <v>218.30409672917318</v>
      </c>
    </row>
    <row r="16" spans="1:17" ht="15.75" customHeight="1">
      <c r="A16" s="2030"/>
      <c r="B16" s="763">
        <v>2014</v>
      </c>
      <c r="C16" s="74">
        <v>188.56816569219228</v>
      </c>
      <c r="D16" s="74">
        <v>281.48212230102359</v>
      </c>
      <c r="E16" s="74">
        <v>341.04433724652216</v>
      </c>
      <c r="F16" s="74">
        <v>423.50299999999999</v>
      </c>
      <c r="G16" s="74">
        <v>164.071</v>
      </c>
      <c r="H16" s="74">
        <v>210.25</v>
      </c>
      <c r="I16" s="74">
        <v>192.36500000000001</v>
      </c>
      <c r="J16" s="74">
        <v>440.96907901375158</v>
      </c>
      <c r="K16" s="74">
        <v>208.21693439158071</v>
      </c>
      <c r="L16" s="74">
        <v>188.2255502083988</v>
      </c>
      <c r="M16" s="74">
        <v>592.34351817379161</v>
      </c>
      <c r="N16" s="74">
        <v>247.06461021615101</v>
      </c>
      <c r="O16" s="74">
        <v>243.00701162969881</v>
      </c>
    </row>
    <row r="17" spans="1:15" ht="14.25" hidden="1" customHeight="1">
      <c r="A17" s="2030" t="s">
        <v>101</v>
      </c>
      <c r="B17" s="763">
        <v>2007</v>
      </c>
      <c r="C17" s="74">
        <v>154.99749012126986</v>
      </c>
      <c r="D17" s="74">
        <v>197.17306355416918</v>
      </c>
      <c r="E17" s="74">
        <v>226.60601959672633</v>
      </c>
      <c r="F17" s="74">
        <v>324.38200000000001</v>
      </c>
      <c r="G17" s="74">
        <v>142.541</v>
      </c>
      <c r="H17" s="74">
        <v>118.622</v>
      </c>
      <c r="I17" s="74">
        <v>139.92500000000001</v>
      </c>
      <c r="J17" s="74">
        <v>354.87618658425782</v>
      </c>
      <c r="K17" s="74">
        <v>191.39519579883006</v>
      </c>
      <c r="L17" s="74">
        <v>153.7531855308001</v>
      </c>
      <c r="M17" s="74">
        <v>409.10957650400854</v>
      </c>
      <c r="N17" s="74">
        <v>164.86826408808514</v>
      </c>
      <c r="O17" s="74">
        <v>175.90758285441439</v>
      </c>
    </row>
    <row r="18" spans="1:15" ht="15" customHeight="1">
      <c r="A18" s="2030"/>
      <c r="B18" s="763">
        <v>2008</v>
      </c>
      <c r="C18" s="74">
        <v>152.05007701977479</v>
      </c>
      <c r="D18" s="74">
        <v>217.64042670251578</v>
      </c>
      <c r="E18" s="74">
        <v>244.0549094880902</v>
      </c>
      <c r="F18" s="74">
        <v>310.92099999999999</v>
      </c>
      <c r="G18" s="74">
        <v>143.221</v>
      </c>
      <c r="H18" s="74">
        <v>122.373</v>
      </c>
      <c r="I18" s="74">
        <v>147.02500000000001</v>
      </c>
      <c r="J18" s="74">
        <v>341.13257296527769</v>
      </c>
      <c r="K18" s="74">
        <v>172.94090907638011</v>
      </c>
      <c r="L18" s="74">
        <v>162.34240341890475</v>
      </c>
      <c r="M18" s="74">
        <v>408.53010180056617</v>
      </c>
      <c r="N18" s="74">
        <v>169.27740419811789</v>
      </c>
      <c r="O18" s="74">
        <v>181.14112288551419</v>
      </c>
    </row>
    <row r="19" spans="1:15" ht="15" customHeight="1">
      <c r="A19" s="2030"/>
      <c r="B19" s="763">
        <v>2009</v>
      </c>
      <c r="C19" s="74">
        <v>149.02556618546339</v>
      </c>
      <c r="D19" s="74">
        <v>207.83699739214933</v>
      </c>
      <c r="E19" s="74">
        <v>233.07444670052379</v>
      </c>
      <c r="F19" s="74">
        <v>295.577</v>
      </c>
      <c r="G19" s="74">
        <v>145.63999999999999</v>
      </c>
      <c r="H19" s="74">
        <v>129.279</v>
      </c>
      <c r="I19" s="74">
        <v>142.685</v>
      </c>
      <c r="J19" s="74">
        <v>340.59852094985331</v>
      </c>
      <c r="K19" s="74">
        <v>163.32011822472813</v>
      </c>
      <c r="L19" s="74">
        <v>157.6102061456759</v>
      </c>
      <c r="M19" s="74">
        <v>459.52745225798725</v>
      </c>
      <c r="N19" s="74">
        <v>168.35646163001599</v>
      </c>
      <c r="O19" s="74">
        <v>175.76186241354381</v>
      </c>
    </row>
    <row r="20" spans="1:15" ht="15" customHeight="1">
      <c r="A20" s="2030"/>
      <c r="B20" s="763">
        <v>2010</v>
      </c>
      <c r="C20" s="74">
        <v>160.95270524483428</v>
      </c>
      <c r="D20" s="74">
        <v>212.29511953163473</v>
      </c>
      <c r="E20" s="74">
        <v>262.16812753372773</v>
      </c>
      <c r="F20" s="74">
        <v>306.38400000000001</v>
      </c>
      <c r="G20" s="74">
        <v>152.155</v>
      </c>
      <c r="H20" s="74">
        <v>151.97</v>
      </c>
      <c r="I20" s="74">
        <v>162.886</v>
      </c>
      <c r="J20" s="74">
        <v>360.73443347983022</v>
      </c>
      <c r="K20" s="74">
        <v>170.91786375510412</v>
      </c>
      <c r="L20" s="74">
        <v>168.44483972745761</v>
      </c>
      <c r="M20" s="74">
        <v>446.29253183252143</v>
      </c>
      <c r="N20" s="74">
        <v>187.05678744385744</v>
      </c>
      <c r="O20" s="74">
        <v>191.27294815542928</v>
      </c>
    </row>
    <row r="21" spans="1:15" ht="15" customHeight="1">
      <c r="A21" s="2030"/>
      <c r="B21" s="763">
        <v>2011</v>
      </c>
      <c r="C21" s="74">
        <v>164.59006799444253</v>
      </c>
      <c r="D21" s="74">
        <v>229.67692184727812</v>
      </c>
      <c r="E21" s="74">
        <v>289.12999534079813</v>
      </c>
      <c r="F21" s="74">
        <v>360.95</v>
      </c>
      <c r="G21" s="74">
        <v>151.52500000000001</v>
      </c>
      <c r="H21" s="74">
        <v>168.18700000000001</v>
      </c>
      <c r="I21" s="74">
        <v>164.065</v>
      </c>
      <c r="J21" s="74">
        <v>366.36800862932006</v>
      </c>
      <c r="K21" s="74">
        <v>182.69191835143317</v>
      </c>
      <c r="L21" s="74">
        <v>165.75925212509776</v>
      </c>
      <c r="M21" s="74">
        <v>535.72171838181703</v>
      </c>
      <c r="N21" s="74">
        <v>198.83701424370099</v>
      </c>
      <c r="O21" s="74">
        <v>200.64904369324015</v>
      </c>
    </row>
    <row r="22" spans="1:15" ht="15" customHeight="1">
      <c r="A22" s="2030"/>
      <c r="B22" s="763">
        <v>2012</v>
      </c>
      <c r="C22" s="74">
        <v>168.43156781114533</v>
      </c>
      <c r="D22" s="74">
        <v>228.92069982660047</v>
      </c>
      <c r="E22" s="74">
        <v>303.90566263317288</v>
      </c>
      <c r="F22" s="74">
        <v>357.202</v>
      </c>
      <c r="G22" s="74">
        <v>152.46799999999999</v>
      </c>
      <c r="H22" s="74">
        <v>199.81700000000001</v>
      </c>
      <c r="I22" s="74">
        <v>180.53</v>
      </c>
      <c r="J22" s="74">
        <v>373.39294767203802</v>
      </c>
      <c r="K22" s="74">
        <v>197.01173700152793</v>
      </c>
      <c r="L22" s="74">
        <v>164.8178626988452</v>
      </c>
      <c r="M22" s="74">
        <v>505.29165094672715</v>
      </c>
      <c r="N22" s="74">
        <v>207.10775704859211</v>
      </c>
      <c r="O22" s="74">
        <v>207.16558841881871</v>
      </c>
    </row>
    <row r="23" spans="1:15" ht="15" customHeight="1">
      <c r="A23" s="2030"/>
      <c r="B23" s="763">
        <v>2013</v>
      </c>
      <c r="C23" s="74">
        <v>184.52019315317776</v>
      </c>
      <c r="D23" s="74">
        <v>258.61610123820049</v>
      </c>
      <c r="E23" s="74">
        <v>310.79866901260158</v>
      </c>
      <c r="F23" s="74">
        <v>388.59500000000003</v>
      </c>
      <c r="G23" s="74">
        <v>165.529</v>
      </c>
      <c r="H23" s="74">
        <v>182.089</v>
      </c>
      <c r="I23" s="74">
        <v>193.642</v>
      </c>
      <c r="J23" s="74">
        <v>394.42239275291757</v>
      </c>
      <c r="K23" s="74">
        <v>195.42477112427994</v>
      </c>
      <c r="L23" s="74">
        <v>188.53972463540674</v>
      </c>
      <c r="M23" s="74">
        <v>560.04554466288914</v>
      </c>
      <c r="N23" s="74">
        <v>230.67269693682323</v>
      </c>
      <c r="O23" s="74">
        <v>230.18950956664892</v>
      </c>
    </row>
    <row r="24" spans="1:15" ht="15.75" customHeight="1">
      <c r="A24" s="2030"/>
      <c r="B24" s="763">
        <v>2014</v>
      </c>
      <c r="C24" s="74">
        <v>201.56476011718163</v>
      </c>
      <c r="D24" s="74">
        <v>310.37261601816454</v>
      </c>
      <c r="E24" s="74">
        <v>347.69983646385697</v>
      </c>
      <c r="F24" s="74">
        <v>410.334</v>
      </c>
      <c r="G24" s="74">
        <v>175.11500000000001</v>
      </c>
      <c r="H24" s="74">
        <v>231.13499999999999</v>
      </c>
      <c r="I24" s="74">
        <v>217.85400000000001</v>
      </c>
      <c r="J24" s="74">
        <v>429.24945887630702</v>
      </c>
      <c r="K24" s="74">
        <v>237.03545801783281</v>
      </c>
      <c r="L24" s="74">
        <v>194.96768472183743</v>
      </c>
      <c r="M24" s="74">
        <v>618.85915474073306</v>
      </c>
      <c r="N24" s="74">
        <v>268.29911135214473</v>
      </c>
      <c r="O24" s="74">
        <v>262.94557791936182</v>
      </c>
    </row>
    <row r="25" spans="1:15" s="59" customFormat="1" ht="11.25">
      <c r="A25" s="59" t="s">
        <v>132</v>
      </c>
      <c r="B25" s="1344"/>
      <c r="C25" s="1345"/>
      <c r="D25" s="1345"/>
      <c r="E25" s="1345"/>
      <c r="F25" s="1345"/>
      <c r="G25" s="1345"/>
      <c r="H25" s="1345"/>
      <c r="I25" s="1345"/>
      <c r="J25" s="1345"/>
      <c r="K25" s="1346"/>
      <c r="L25" s="1346"/>
      <c r="M25" s="1345"/>
      <c r="N25" s="1345"/>
    </row>
    <row r="26" spans="1:15" s="59" customFormat="1" ht="11.25">
      <c r="A26" s="60" t="s">
        <v>2278</v>
      </c>
      <c r="B26" s="1344"/>
      <c r="C26" s="1345"/>
      <c r="D26" s="1345"/>
      <c r="E26" s="1345"/>
      <c r="F26" s="1345"/>
      <c r="G26" s="1345"/>
      <c r="H26" s="1345"/>
      <c r="I26" s="1345"/>
      <c r="J26" s="1345"/>
      <c r="K26" s="1346"/>
      <c r="L26" s="1346"/>
      <c r="M26" s="1345"/>
      <c r="N26" s="1345"/>
    </row>
    <row r="27" spans="1:15" s="59" customFormat="1" ht="11.25">
      <c r="A27" s="61" t="s">
        <v>2246</v>
      </c>
      <c r="B27" s="1344"/>
      <c r="C27" s="1345"/>
      <c r="D27" s="1345"/>
      <c r="E27" s="1345"/>
      <c r="F27" s="1345"/>
      <c r="G27" s="1345"/>
      <c r="H27" s="1345"/>
      <c r="I27" s="1345"/>
      <c r="J27" s="1345"/>
      <c r="K27" s="1346"/>
      <c r="L27" s="1346"/>
      <c r="M27" s="1345"/>
      <c r="N27" s="1345"/>
    </row>
    <row r="28" spans="1:15" s="59" customFormat="1" ht="11.25">
      <c r="A28" s="61" t="s">
        <v>2247</v>
      </c>
      <c r="B28" s="1344"/>
      <c r="C28" s="1345"/>
      <c r="D28" s="1345"/>
      <c r="E28" s="1345"/>
      <c r="F28" s="1345"/>
      <c r="G28" s="1345"/>
      <c r="H28" s="1345"/>
      <c r="I28" s="1345"/>
      <c r="J28" s="1345"/>
      <c r="K28" s="1346"/>
      <c r="L28" s="1346"/>
      <c r="M28" s="1345"/>
      <c r="N28" s="1345"/>
    </row>
    <row r="29" spans="1:15" s="59" customFormat="1" ht="11.25">
      <c r="A29" s="61" t="s">
        <v>2279</v>
      </c>
      <c r="B29" s="1344"/>
      <c r="C29" s="1337"/>
      <c r="D29" s="1337"/>
      <c r="E29" s="1337"/>
      <c r="F29" s="1337"/>
      <c r="G29" s="1337"/>
      <c r="H29" s="1337"/>
      <c r="I29" s="1337"/>
      <c r="J29" s="1337"/>
      <c r="K29" s="1347"/>
      <c r="L29" s="1347"/>
      <c r="M29" s="1337"/>
      <c r="N29" s="1337"/>
    </row>
    <row r="30" spans="1:15" s="59" customFormat="1" ht="11.25">
      <c r="A30" s="61" t="s">
        <v>2249</v>
      </c>
      <c r="B30" s="1344"/>
      <c r="C30" s="1337"/>
      <c r="D30" s="1337"/>
      <c r="E30" s="1337"/>
      <c r="F30" s="1337"/>
      <c r="G30" s="1337"/>
      <c r="H30" s="1337"/>
      <c r="I30" s="1337"/>
      <c r="J30" s="1337"/>
      <c r="K30" s="1347"/>
      <c r="L30" s="1347"/>
      <c r="M30" s="1337"/>
      <c r="N30" s="1337"/>
    </row>
    <row r="31" spans="1:15" s="59" customFormat="1" ht="11.25">
      <c r="A31" s="61" t="s">
        <v>2250</v>
      </c>
      <c r="B31" s="1344"/>
      <c r="C31" s="1337"/>
      <c r="D31" s="1337"/>
      <c r="E31" s="1337"/>
      <c r="F31" s="1337"/>
      <c r="G31" s="1337"/>
      <c r="H31" s="1337"/>
      <c r="I31" s="1337"/>
      <c r="J31" s="1337"/>
      <c r="K31" s="1347"/>
      <c r="L31" s="1347"/>
      <c r="M31" s="1337"/>
      <c r="N31" s="1337"/>
    </row>
    <row r="32" spans="1:15" s="59" customFormat="1" ht="11.25">
      <c r="A32" s="61" t="s">
        <v>2251</v>
      </c>
      <c r="B32" s="1344"/>
      <c r="C32" s="1337"/>
      <c r="D32" s="1337"/>
      <c r="E32" s="1337"/>
      <c r="F32" s="1337"/>
      <c r="G32" s="1337"/>
      <c r="H32" s="1337"/>
      <c r="I32" s="1337"/>
      <c r="J32" s="1337"/>
      <c r="K32" s="1347"/>
      <c r="L32" s="1347"/>
      <c r="M32" s="1337"/>
      <c r="N32" s="1337"/>
    </row>
    <row r="33" spans="1:14" s="59" customFormat="1" ht="11.25">
      <c r="A33" s="61" t="s">
        <v>2495</v>
      </c>
      <c r="B33" s="1344"/>
      <c r="C33" s="1337"/>
      <c r="D33" s="1337"/>
      <c r="E33" s="1337"/>
      <c r="F33" s="1337"/>
      <c r="G33" s="1337"/>
      <c r="H33" s="1337"/>
      <c r="I33" s="1337"/>
      <c r="J33" s="1337"/>
      <c r="K33" s="1347"/>
      <c r="L33" s="1347"/>
      <c r="M33" s="1337"/>
      <c r="N33" s="1337"/>
    </row>
    <row r="34" spans="1:14" s="59" customFormat="1" ht="11.25">
      <c r="A34" s="62" t="s">
        <v>2252</v>
      </c>
      <c r="B34" s="1344"/>
      <c r="C34" s="1337"/>
      <c r="D34" s="1337"/>
      <c r="E34" s="1337"/>
      <c r="F34" s="1337"/>
      <c r="G34" s="1337"/>
      <c r="H34" s="1337"/>
      <c r="I34" s="1337"/>
      <c r="J34" s="1337"/>
      <c r="K34" s="1347"/>
      <c r="L34" s="1347"/>
      <c r="M34" s="1337"/>
      <c r="N34" s="1337"/>
    </row>
    <row r="35" spans="1:14" s="59" customFormat="1" ht="11.25">
      <c r="A35" s="62" t="s">
        <v>2253</v>
      </c>
      <c r="B35" s="1344"/>
      <c r="C35" s="1337"/>
      <c r="D35" s="1337"/>
      <c r="E35" s="1337"/>
      <c r="F35" s="1337"/>
      <c r="G35" s="1337"/>
      <c r="H35" s="1337"/>
      <c r="I35" s="1337"/>
      <c r="J35" s="1337"/>
      <c r="K35" s="1347"/>
      <c r="L35" s="1347"/>
      <c r="M35" s="1337"/>
      <c r="N35" s="1337"/>
    </row>
    <row r="36" spans="1:14" s="59" customFormat="1" ht="11.25">
      <c r="A36" s="62" t="s">
        <v>2254</v>
      </c>
      <c r="B36" s="1344"/>
      <c r="C36" s="1337"/>
      <c r="D36" s="1337"/>
      <c r="E36" s="1337"/>
      <c r="F36" s="1337"/>
      <c r="G36" s="1337"/>
      <c r="H36" s="1337"/>
      <c r="I36" s="1337"/>
      <c r="J36" s="1337"/>
      <c r="K36" s="1347"/>
      <c r="L36" s="1347"/>
      <c r="M36" s="1337"/>
      <c r="N36" s="1337"/>
    </row>
    <row r="37" spans="1:14" s="59" customFormat="1" ht="11.25">
      <c r="A37" s="62" t="s">
        <v>2255</v>
      </c>
      <c r="B37" s="1344"/>
      <c r="C37" s="1337"/>
      <c r="D37" s="1337"/>
      <c r="E37" s="1337"/>
      <c r="F37" s="1337"/>
      <c r="G37" s="1337"/>
      <c r="H37" s="1337"/>
      <c r="I37" s="1337"/>
      <c r="J37" s="1337"/>
      <c r="K37" s="1347"/>
      <c r="L37" s="1347"/>
      <c r="M37" s="1337"/>
      <c r="N37" s="1337"/>
    </row>
    <row r="38" spans="1:14" s="59" customFormat="1" ht="11.25">
      <c r="A38" s="62" t="s">
        <v>2256</v>
      </c>
      <c r="B38" s="1344"/>
      <c r="C38" s="1337"/>
      <c r="D38" s="1337"/>
      <c r="E38" s="1337"/>
      <c r="F38" s="1337"/>
      <c r="G38" s="1337"/>
      <c r="H38" s="1337"/>
      <c r="I38" s="1337"/>
      <c r="J38" s="1337"/>
      <c r="K38" s="1347"/>
      <c r="L38" s="1347"/>
      <c r="M38" s="1337"/>
      <c r="N38" s="1337"/>
    </row>
    <row r="39" spans="1:14">
      <c r="A39" s="1333"/>
      <c r="B39" s="1339"/>
      <c r="C39" s="77"/>
      <c r="D39" s="77"/>
      <c r="E39" s="77"/>
      <c r="F39" s="77"/>
      <c r="G39" s="77"/>
      <c r="H39" s="77"/>
      <c r="I39" s="77"/>
      <c r="J39" s="77"/>
      <c r="K39" s="1342"/>
      <c r="L39" s="1342"/>
      <c r="M39" s="77"/>
      <c r="N39" s="77"/>
    </row>
    <row r="40" spans="1:14">
      <c r="A40" s="1333"/>
      <c r="B40" s="1339"/>
      <c r="C40" s="77"/>
      <c r="D40" s="77"/>
      <c r="E40" s="77"/>
      <c r="F40" s="77"/>
      <c r="G40" s="77"/>
      <c r="H40" s="77"/>
      <c r="I40" s="77"/>
      <c r="J40" s="77"/>
      <c r="K40" s="1342"/>
      <c r="L40" s="1342"/>
      <c r="M40" s="77"/>
      <c r="N40" s="77"/>
    </row>
    <row r="41" spans="1:14">
      <c r="A41" s="1333"/>
      <c r="B41" s="1339"/>
      <c r="C41" s="77"/>
      <c r="D41" s="77"/>
      <c r="E41" s="77"/>
      <c r="F41" s="77"/>
      <c r="G41" s="77"/>
      <c r="H41" s="77"/>
      <c r="I41" s="77"/>
      <c r="J41" s="77"/>
      <c r="K41" s="1342"/>
      <c r="L41" s="1342"/>
      <c r="M41" s="77"/>
      <c r="N41" s="77"/>
    </row>
    <row r="42" spans="1:14">
      <c r="A42" s="1333"/>
      <c r="B42" s="1339"/>
      <c r="C42" s="77"/>
      <c r="D42" s="77"/>
      <c r="E42" s="77"/>
      <c r="F42" s="77"/>
      <c r="G42" s="77"/>
      <c r="H42" s="77"/>
      <c r="I42" s="77"/>
      <c r="J42" s="77"/>
      <c r="K42" s="1342"/>
      <c r="L42" s="1342"/>
      <c r="M42" s="77"/>
      <c r="N42" s="77"/>
    </row>
    <row r="43" spans="1:14">
      <c r="A43" s="1333"/>
      <c r="B43" s="1339"/>
      <c r="C43" s="77"/>
      <c r="D43" s="77"/>
      <c r="E43" s="77"/>
      <c r="F43" s="77"/>
      <c r="G43" s="77"/>
      <c r="H43" s="77"/>
      <c r="I43" s="77"/>
      <c r="J43" s="77"/>
      <c r="K43" s="1342"/>
      <c r="L43" s="1342"/>
      <c r="M43" s="77"/>
      <c r="N43" s="77"/>
    </row>
    <row r="44" spans="1:14">
      <c r="A44" s="1333"/>
      <c r="B44" s="1339"/>
      <c r="C44" s="77"/>
      <c r="D44" s="77"/>
      <c r="E44" s="77"/>
      <c r="F44" s="77"/>
      <c r="G44" s="77"/>
      <c r="H44" s="77"/>
      <c r="I44" s="77"/>
      <c r="J44" s="77"/>
      <c r="K44" s="1342"/>
      <c r="L44" s="1342"/>
      <c r="M44" s="77"/>
      <c r="N44" s="77"/>
    </row>
    <row r="45" spans="1:14">
      <c r="A45" s="1333"/>
      <c r="B45" s="1339"/>
      <c r="C45" s="77"/>
      <c r="D45" s="77"/>
      <c r="E45" s="77"/>
      <c r="F45" s="77"/>
      <c r="G45" s="77"/>
      <c r="H45" s="77"/>
      <c r="I45" s="77"/>
      <c r="J45" s="77"/>
      <c r="K45" s="1342"/>
      <c r="L45" s="1342"/>
      <c r="M45" s="77"/>
      <c r="N45" s="77"/>
    </row>
    <row r="46" spans="1:14">
      <c r="A46" s="1333"/>
      <c r="B46" s="1339"/>
      <c r="C46" s="77"/>
      <c r="D46" s="77"/>
      <c r="E46" s="77"/>
      <c r="F46" s="77"/>
      <c r="G46" s="77"/>
      <c r="H46" s="77"/>
      <c r="I46" s="77"/>
      <c r="J46" s="77"/>
      <c r="K46" s="1342"/>
      <c r="L46" s="1342"/>
      <c r="M46" s="77"/>
      <c r="N46" s="77"/>
    </row>
    <row r="47" spans="1:14">
      <c r="A47" s="1333"/>
      <c r="B47" s="1339"/>
      <c r="C47" s="77"/>
      <c r="D47" s="77"/>
      <c r="E47" s="77"/>
      <c r="F47" s="77"/>
      <c r="G47" s="77"/>
      <c r="H47" s="77"/>
      <c r="I47" s="77"/>
      <c r="J47" s="77"/>
      <c r="K47" s="1342"/>
      <c r="L47" s="1342"/>
      <c r="M47" s="77"/>
      <c r="N47" s="77"/>
    </row>
    <row r="48" spans="1:14">
      <c r="A48" s="1333"/>
      <c r="B48" s="1339"/>
      <c r="C48" s="77"/>
      <c r="D48" s="77"/>
      <c r="E48" s="77"/>
      <c r="F48" s="77"/>
      <c r="G48" s="77"/>
      <c r="H48" s="77"/>
      <c r="I48" s="77"/>
      <c r="J48" s="77"/>
      <c r="K48" s="1342"/>
      <c r="L48" s="1342"/>
      <c r="M48" s="77"/>
      <c r="N48" s="77"/>
    </row>
    <row r="49" spans="1:14">
      <c r="A49" s="1333"/>
      <c r="B49" s="1339"/>
      <c r="C49" s="77"/>
      <c r="D49" s="77"/>
      <c r="E49" s="77"/>
      <c r="F49" s="77"/>
      <c r="G49" s="77"/>
      <c r="H49" s="77"/>
      <c r="I49" s="77"/>
      <c r="J49" s="77"/>
      <c r="K49" s="1342"/>
      <c r="L49" s="1342"/>
      <c r="M49" s="77"/>
      <c r="N49" s="77"/>
    </row>
    <row r="50" spans="1:14">
      <c r="A50" s="1333"/>
      <c r="B50" s="1339"/>
      <c r="C50" s="77"/>
      <c r="D50" s="77"/>
      <c r="E50" s="77"/>
      <c r="F50" s="77"/>
      <c r="G50" s="77"/>
      <c r="H50" s="77"/>
      <c r="I50" s="77"/>
      <c r="J50" s="77"/>
      <c r="K50" s="1342"/>
      <c r="L50" s="1342"/>
      <c r="M50" s="77"/>
      <c r="N50" s="77"/>
    </row>
    <row r="53" spans="1:14" ht="25.5" customHeight="1"/>
  </sheetData>
  <mergeCells count="11">
    <mergeCell ref="A9:A16"/>
    <mergeCell ref="A17:A24"/>
    <mergeCell ref="A3:O3"/>
    <mergeCell ref="A5:O5"/>
    <mergeCell ref="A7:B8"/>
    <mergeCell ref="C7:E7"/>
    <mergeCell ref="F7:I7"/>
    <mergeCell ref="J7:L7"/>
    <mergeCell ref="M7:N7"/>
    <mergeCell ref="O7:O8"/>
    <mergeCell ref="A4:O4"/>
  </mergeCells>
  <conditionalFormatting sqref="K9:L9">
    <cfRule type="cellIs" dxfId="0" priority="2" operator="lessThan">
      <formula>300</formula>
    </cfRule>
  </conditionalFormatting>
  <hyperlinks>
    <hyperlink ref="Q7" location="ÍNDICE!A68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4.5703125" style="1332" customWidth="1"/>
    <col min="2" max="2" width="11.42578125" style="1332"/>
    <col min="3" max="5" width="16.42578125" style="1332" customWidth="1"/>
    <col min="6" max="10" width="18.85546875" style="1332" customWidth="1"/>
    <col min="11" max="15" width="16.42578125" style="1332" customWidth="1"/>
    <col min="16" max="16384" width="11.42578125" style="1332"/>
  </cols>
  <sheetData>
    <row r="1" spans="1:17" ht="6" customHeight="1"/>
    <row r="2" spans="1:17" ht="14.25">
      <c r="A2" s="1312" t="s">
        <v>136</v>
      </c>
    </row>
    <row r="3" spans="1:17" ht="15.75" customHeight="1">
      <c r="A3" s="1994" t="s">
        <v>1509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.75" customHeight="1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  <c r="O4" s="2005"/>
    </row>
    <row r="5" spans="1:17">
      <c r="A5" s="1995" t="s">
        <v>461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5">
      <c r="A6" s="35"/>
    </row>
    <row r="7" spans="1:17" ht="37.5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7" t="s">
        <v>139</v>
      </c>
      <c r="Q7" s="1113" t="s">
        <v>675</v>
      </c>
    </row>
    <row r="8" spans="1:17" ht="47.25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1615</v>
      </c>
      <c r="G8" s="1799" t="s">
        <v>1616</v>
      </c>
      <c r="H8" s="1799" t="s">
        <v>1617</v>
      </c>
      <c r="I8" s="1799" t="s">
        <v>1618</v>
      </c>
      <c r="J8" s="1799" t="s">
        <v>490</v>
      </c>
      <c r="K8" s="1811" t="s">
        <v>500</v>
      </c>
      <c r="L8" s="1811" t="s">
        <v>501</v>
      </c>
      <c r="M8" s="1800" t="s">
        <v>99</v>
      </c>
      <c r="N8" s="1800" t="s">
        <v>494</v>
      </c>
      <c r="O8" s="1997"/>
    </row>
    <row r="9" spans="1:17" ht="16.5">
      <c r="A9" s="2030" t="s">
        <v>100</v>
      </c>
      <c r="B9" s="760" t="s">
        <v>140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 t="s">
        <v>4</v>
      </c>
      <c r="I9" s="74" t="s">
        <v>4</v>
      </c>
      <c r="J9" s="74" t="s">
        <v>4</v>
      </c>
      <c r="K9" s="74" t="s">
        <v>4</v>
      </c>
      <c r="L9" s="74" t="s">
        <v>4</v>
      </c>
      <c r="M9" s="74" t="s">
        <v>4</v>
      </c>
      <c r="N9" s="74" t="s">
        <v>4</v>
      </c>
      <c r="O9" s="74" t="s">
        <v>4</v>
      </c>
    </row>
    <row r="10" spans="1:17" ht="14.25">
      <c r="A10" s="2030"/>
      <c r="B10" s="760">
        <v>2008</v>
      </c>
      <c r="C10" s="74">
        <v>1.1970577859322786</v>
      </c>
      <c r="D10" s="74">
        <v>1.6993533132925245</v>
      </c>
      <c r="E10" s="74">
        <v>2.1735994967844077</v>
      </c>
      <c r="F10" s="74">
        <v>2.6385018670800324</v>
      </c>
      <c r="G10" s="74">
        <v>1.2384184353350687</v>
      </c>
      <c r="H10" s="74">
        <v>1.0323732194799347</v>
      </c>
      <c r="I10" s="74">
        <v>0.95270640841879495</v>
      </c>
      <c r="J10" s="74">
        <v>2.9552736268656732</v>
      </c>
      <c r="K10" s="74">
        <v>2.4216216695593604</v>
      </c>
      <c r="L10" s="74">
        <v>1.359405203290718</v>
      </c>
      <c r="M10" s="74">
        <v>3.6440746938605613</v>
      </c>
      <c r="N10" s="74">
        <v>1.5601904216024625</v>
      </c>
      <c r="O10" s="74">
        <v>1.8435052605982787</v>
      </c>
    </row>
    <row r="11" spans="1:17" ht="16.5">
      <c r="A11" s="2030"/>
      <c r="B11" s="760" t="s">
        <v>141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 t="s">
        <v>4</v>
      </c>
      <c r="I11" s="74" t="s">
        <v>4</v>
      </c>
      <c r="J11" s="74" t="s">
        <v>4</v>
      </c>
      <c r="K11" s="74" t="s">
        <v>4</v>
      </c>
      <c r="L11" s="74" t="s">
        <v>4</v>
      </c>
      <c r="M11" s="74" t="s">
        <v>4</v>
      </c>
      <c r="N11" s="74" t="s">
        <v>4</v>
      </c>
      <c r="O11" s="74" t="s">
        <v>4</v>
      </c>
    </row>
    <row r="12" spans="1:17" ht="14.25">
      <c r="A12" s="2030"/>
      <c r="B12" s="760">
        <v>2010</v>
      </c>
      <c r="C12" s="74">
        <v>1.217300188331691</v>
      </c>
      <c r="D12" s="74">
        <v>1.7630151865725445</v>
      </c>
      <c r="E12" s="74">
        <v>2.3252327383649902</v>
      </c>
      <c r="F12" s="74">
        <v>2.7440264379869199</v>
      </c>
      <c r="G12" s="74">
        <v>1.2448315594467216</v>
      </c>
      <c r="H12" s="74">
        <v>1.1318564630337875</v>
      </c>
      <c r="I12" s="74">
        <v>1.1418457960525559</v>
      </c>
      <c r="J12" s="74">
        <v>3.0894614323059213</v>
      </c>
      <c r="K12" s="74">
        <v>2.0326329159963334</v>
      </c>
      <c r="L12" s="74">
        <v>1.4092250908620283</v>
      </c>
      <c r="M12" s="74">
        <v>4.0189066111861607</v>
      </c>
      <c r="N12" s="74">
        <v>1.6994295773500272</v>
      </c>
      <c r="O12" s="74">
        <v>1.9443212813848039</v>
      </c>
    </row>
    <row r="13" spans="1:17" ht="14.25">
      <c r="A13" s="2030"/>
      <c r="B13" s="760">
        <v>2011</v>
      </c>
      <c r="C13" s="74">
        <v>1.2803062229624227</v>
      </c>
      <c r="D13" s="74">
        <v>1.889674513061383</v>
      </c>
      <c r="E13" s="74">
        <v>2.3105545591839465</v>
      </c>
      <c r="F13" s="74">
        <v>2.7643447255494378</v>
      </c>
      <c r="G13" s="74">
        <v>1.2308861396642945</v>
      </c>
      <c r="H13" s="74">
        <v>1.2726958520056875</v>
      </c>
      <c r="I13" s="74">
        <v>1.233707385154752</v>
      </c>
      <c r="J13" s="74">
        <v>3.0153095486401922</v>
      </c>
      <c r="K13" s="74">
        <v>1.8960687132713805</v>
      </c>
      <c r="L13" s="74">
        <v>1.4107302792497547</v>
      </c>
      <c r="M13" s="74">
        <v>4.1617628491613656</v>
      </c>
      <c r="N13" s="74">
        <v>1.7372617025461317</v>
      </c>
      <c r="O13" s="74">
        <v>1.9782439673724066</v>
      </c>
    </row>
    <row r="14" spans="1:17" ht="14.25">
      <c r="A14" s="2030"/>
      <c r="B14" s="760">
        <v>2012</v>
      </c>
      <c r="C14" s="74">
        <v>1.4708919625832324</v>
      </c>
      <c r="D14" s="74">
        <v>1.820331071949677</v>
      </c>
      <c r="E14" s="74">
        <v>2.2856826402656933</v>
      </c>
      <c r="F14" s="74">
        <v>2.6417028181737634</v>
      </c>
      <c r="G14" s="74">
        <v>1.3550532194540061</v>
      </c>
      <c r="H14" s="74">
        <v>1.5764695217061611</v>
      </c>
      <c r="I14" s="74">
        <v>1.2996828364957393</v>
      </c>
      <c r="J14" s="74">
        <v>2.7492019082646353</v>
      </c>
      <c r="K14" s="74">
        <v>2.0906728530477729</v>
      </c>
      <c r="L14" s="74">
        <v>1.4853250192229206</v>
      </c>
      <c r="M14" s="74">
        <v>3.9719482684337191</v>
      </c>
      <c r="N14" s="74">
        <v>1.7779825794161626</v>
      </c>
      <c r="O14" s="74">
        <v>1.9988875885606858</v>
      </c>
    </row>
    <row r="15" spans="1:17" ht="14.25">
      <c r="A15" s="2030"/>
      <c r="B15" s="760">
        <v>2013</v>
      </c>
      <c r="C15" s="74">
        <v>1.453258945865693</v>
      </c>
      <c r="D15" s="74">
        <v>1.9690652577406775</v>
      </c>
      <c r="E15" s="74">
        <v>2.3658322791349491</v>
      </c>
      <c r="F15" s="74">
        <v>2.7500615746861938</v>
      </c>
      <c r="G15" s="74">
        <v>1.3616721127498288</v>
      </c>
      <c r="H15" s="74">
        <v>1.577792946195796</v>
      </c>
      <c r="I15" s="74">
        <v>1.3363303121068784</v>
      </c>
      <c r="J15" s="74">
        <v>2.9409356786898471</v>
      </c>
      <c r="K15" s="74">
        <v>1.6337656927005244</v>
      </c>
      <c r="L15" s="74">
        <v>1.5295071115160828</v>
      </c>
      <c r="M15" s="74">
        <v>4.0050425193156123</v>
      </c>
      <c r="N15" s="74">
        <v>1.9492409079408741</v>
      </c>
      <c r="O15" s="74">
        <v>2.0664224304310426</v>
      </c>
    </row>
    <row r="16" spans="1:17" ht="14.25">
      <c r="A16" s="2030"/>
      <c r="B16" s="760">
        <v>2014</v>
      </c>
      <c r="C16" s="74">
        <v>1.5128674466542111</v>
      </c>
      <c r="D16" s="74">
        <v>2.0913269658876223</v>
      </c>
      <c r="E16" s="74">
        <v>2.5504721621483828</v>
      </c>
      <c r="F16" s="74">
        <v>2.9425430158918133</v>
      </c>
      <c r="G16" s="74">
        <v>1.3759134304436649</v>
      </c>
      <c r="H16" s="74">
        <v>1.6911142920001536</v>
      </c>
      <c r="I16" s="74">
        <v>1.4371669587319378</v>
      </c>
      <c r="J16" s="74">
        <v>3.080050078009076</v>
      </c>
      <c r="K16" s="74">
        <v>2.2881048823944581</v>
      </c>
      <c r="L16" s="74">
        <v>1.5470874370104573</v>
      </c>
      <c r="M16" s="74">
        <v>4.3625869122514693</v>
      </c>
      <c r="N16" s="74">
        <v>2.0811407937901847</v>
      </c>
      <c r="O16" s="74">
        <v>2.2208683696885383</v>
      </c>
    </row>
    <row r="17" spans="1:15" ht="14.25">
      <c r="A17" s="2031" t="s">
        <v>101</v>
      </c>
      <c r="B17" s="760">
        <v>2007</v>
      </c>
      <c r="C17" s="74">
        <v>1.2500588034778595</v>
      </c>
      <c r="D17" s="74">
        <v>1.8899283418512836</v>
      </c>
      <c r="E17" s="74">
        <v>2.2664159853788526</v>
      </c>
      <c r="F17" s="74">
        <v>2.826297586721898</v>
      </c>
      <c r="G17" s="74">
        <v>1.2951713715793729</v>
      </c>
      <c r="H17" s="74">
        <v>1.0755105339706541</v>
      </c>
      <c r="I17" s="74">
        <v>1.1259648798101234</v>
      </c>
      <c r="J17" s="74">
        <v>3.1569035396235847</v>
      </c>
      <c r="K17" s="74">
        <v>2.4562389623206866</v>
      </c>
      <c r="L17" s="74">
        <v>1.4746873865027128</v>
      </c>
      <c r="M17" s="74">
        <v>3.7823677014053065</v>
      </c>
      <c r="N17" s="74">
        <v>1.6281966692629719</v>
      </c>
      <c r="O17" s="74">
        <v>1.9371703269024474</v>
      </c>
    </row>
    <row r="18" spans="1:15" ht="14.25">
      <c r="A18" s="2031"/>
      <c r="B18" s="760">
        <v>2008</v>
      </c>
      <c r="C18" s="74">
        <v>1.2564670125387805</v>
      </c>
      <c r="D18" s="74">
        <v>1.7821467341720683</v>
      </c>
      <c r="E18" s="74">
        <v>2.1093638664586045</v>
      </c>
      <c r="F18" s="74">
        <v>2.5446421190713919</v>
      </c>
      <c r="G18" s="74">
        <v>1.2442532649081097</v>
      </c>
      <c r="H18" s="74">
        <v>1.0419038250640182</v>
      </c>
      <c r="I18" s="74">
        <v>1.1322236856152303</v>
      </c>
      <c r="J18" s="74">
        <v>2.9291491990383243</v>
      </c>
      <c r="K18" s="74">
        <v>2.0923329966419244</v>
      </c>
      <c r="L18" s="74">
        <v>1.4040911937261344</v>
      </c>
      <c r="M18" s="74">
        <v>3.6951041042286801</v>
      </c>
      <c r="N18" s="74">
        <v>1.5381478523483934</v>
      </c>
      <c r="O18" s="74">
        <v>1.8317007910015881</v>
      </c>
    </row>
    <row r="19" spans="1:15" ht="14.25">
      <c r="A19" s="2031"/>
      <c r="B19" s="760">
        <v>2009</v>
      </c>
      <c r="C19" s="74">
        <v>1.1994390891409692</v>
      </c>
      <c r="D19" s="74">
        <v>1.7224889677377317</v>
      </c>
      <c r="E19" s="74">
        <v>2.074175228759406</v>
      </c>
      <c r="F19" s="74">
        <v>2.4627086338065562</v>
      </c>
      <c r="G19" s="74">
        <v>1.2470767438468264</v>
      </c>
      <c r="H19" s="74">
        <v>1.104564799646325</v>
      </c>
      <c r="I19" s="74">
        <v>1.1116491911239788</v>
      </c>
      <c r="J19" s="74">
        <v>2.7825958356649574</v>
      </c>
      <c r="K19" s="74">
        <v>2.0189785148783841</v>
      </c>
      <c r="L19" s="74">
        <v>1.3587370421726184</v>
      </c>
      <c r="M19" s="74">
        <v>3.874459295808081</v>
      </c>
      <c r="N19" s="74">
        <v>1.5638968054575526</v>
      </c>
      <c r="O19" s="74">
        <v>1.7848850783270191</v>
      </c>
    </row>
    <row r="20" spans="1:15" ht="14.25">
      <c r="A20" s="2031"/>
      <c r="B20" s="760">
        <v>2010</v>
      </c>
      <c r="C20" s="74">
        <v>1.2481359715761688</v>
      </c>
      <c r="D20" s="74">
        <v>1.8491082213245393</v>
      </c>
      <c r="E20" s="74">
        <v>2.2147165494488341</v>
      </c>
      <c r="F20" s="74">
        <v>2.5690903754544436</v>
      </c>
      <c r="G20" s="74">
        <v>1.2644361977625931</v>
      </c>
      <c r="H20" s="74">
        <v>1.2305713667290332</v>
      </c>
      <c r="I20" s="74">
        <v>1.1879037246841482</v>
      </c>
      <c r="J20" s="74">
        <v>2.8998089437058612</v>
      </c>
      <c r="K20" s="74">
        <v>1.9160051954146033</v>
      </c>
      <c r="L20" s="74">
        <v>1.4014074380386756</v>
      </c>
      <c r="M20" s="74">
        <v>3.8537088529427419</v>
      </c>
      <c r="N20" s="74">
        <v>1.6551220872235191</v>
      </c>
      <c r="O20" s="74">
        <v>1.9090976904409374</v>
      </c>
    </row>
    <row r="21" spans="1:15" ht="14.25">
      <c r="A21" s="2031"/>
      <c r="B21" s="760">
        <v>2011</v>
      </c>
      <c r="C21" s="74">
        <v>1.32104526322955</v>
      </c>
      <c r="D21" s="74">
        <v>1.7660485474810181</v>
      </c>
      <c r="E21" s="74">
        <v>2.211289351935454</v>
      </c>
      <c r="F21" s="74">
        <v>2.5771899952516515</v>
      </c>
      <c r="G21" s="74">
        <v>1.2764564916812404</v>
      </c>
      <c r="H21" s="74">
        <v>1.2383739802620533</v>
      </c>
      <c r="I21" s="74">
        <v>1.1971986475886967</v>
      </c>
      <c r="J21" s="74">
        <v>2.7265234501318547</v>
      </c>
      <c r="K21" s="74">
        <v>1.847795774338405</v>
      </c>
      <c r="L21" s="74">
        <v>1.4090895349097816</v>
      </c>
      <c r="M21" s="74">
        <v>4.0006270544547933</v>
      </c>
      <c r="N21" s="74">
        <v>1.6906611706382901</v>
      </c>
      <c r="O21" s="74">
        <v>1.9022594399809312</v>
      </c>
    </row>
    <row r="22" spans="1:15" ht="14.25">
      <c r="A22" s="2031"/>
      <c r="B22" s="760">
        <v>2012</v>
      </c>
      <c r="C22" s="74">
        <v>1.3965418767677786</v>
      </c>
      <c r="D22" s="74">
        <v>1.9160144361686904</v>
      </c>
      <c r="E22" s="74">
        <v>2.2922087276224796</v>
      </c>
      <c r="F22" s="74">
        <v>2.6428456861353742</v>
      </c>
      <c r="G22" s="74">
        <v>1.3212771936057375</v>
      </c>
      <c r="H22" s="74">
        <v>1.4469591417474594</v>
      </c>
      <c r="I22" s="74">
        <v>1.420004086367991</v>
      </c>
      <c r="J22" s="74">
        <v>2.7653842984930495</v>
      </c>
      <c r="K22" s="74">
        <v>1.865289494130824</v>
      </c>
      <c r="L22" s="74">
        <v>1.5036375605777361</v>
      </c>
      <c r="M22" s="74">
        <v>3.9222027394072736</v>
      </c>
      <c r="N22" s="74">
        <v>1.799181487534441</v>
      </c>
      <c r="O22" s="74">
        <v>1.9981117840407947</v>
      </c>
    </row>
    <row r="23" spans="1:15" ht="14.25">
      <c r="A23" s="2031"/>
      <c r="B23" s="760">
        <v>2013</v>
      </c>
      <c r="C23" s="74">
        <v>1.5402953425370434</v>
      </c>
      <c r="D23" s="74">
        <v>2.0127383364985656</v>
      </c>
      <c r="E23" s="74">
        <v>2.4827074511545177</v>
      </c>
      <c r="F23" s="74">
        <v>2.9318541688057107</v>
      </c>
      <c r="G23" s="74">
        <v>1.342436508993238</v>
      </c>
      <c r="H23" s="74">
        <v>1.4569488185290245</v>
      </c>
      <c r="I23" s="74">
        <v>1.4184479366359102</v>
      </c>
      <c r="J23" s="78">
        <v>3.079339433531818</v>
      </c>
      <c r="K23" s="78">
        <v>2.3426990004383836</v>
      </c>
      <c r="L23" s="78">
        <v>1.4997878851392801</v>
      </c>
      <c r="M23" s="74">
        <v>4.1549302677847137</v>
      </c>
      <c r="N23" s="74">
        <v>2.0147550746176641</v>
      </c>
      <c r="O23" s="74">
        <v>2.1725934873427102</v>
      </c>
    </row>
    <row r="24" spans="1:15" ht="14.25">
      <c r="A24" s="2031"/>
      <c r="B24" s="760">
        <v>2014</v>
      </c>
      <c r="C24" s="74">
        <v>1.6998121749357671</v>
      </c>
      <c r="D24" s="74">
        <v>2.0560554823692301</v>
      </c>
      <c r="E24" s="74">
        <v>2.5125106250329794</v>
      </c>
      <c r="F24" s="74">
        <v>2.9007836786749475</v>
      </c>
      <c r="G24" s="74">
        <v>1.4464874335281881</v>
      </c>
      <c r="H24" s="74">
        <v>1.7568312700025541</v>
      </c>
      <c r="I24" s="74">
        <v>1.5639434123647868</v>
      </c>
      <c r="J24" s="78">
        <v>3.0531761493976051</v>
      </c>
      <c r="K24" s="78">
        <v>2.5225951038406751</v>
      </c>
      <c r="L24" s="78">
        <v>1.5804013054676627</v>
      </c>
      <c r="M24" s="74">
        <v>4.2813039862813236</v>
      </c>
      <c r="N24" s="74">
        <v>2.0770909805422049</v>
      </c>
      <c r="O24" s="74">
        <v>2.238304977312306</v>
      </c>
    </row>
    <row r="25" spans="1:15" s="25" customFormat="1" ht="11.25">
      <c r="A25" s="25" t="s">
        <v>132</v>
      </c>
      <c r="B25" s="1336"/>
      <c r="C25" s="1337"/>
      <c r="D25" s="1337"/>
      <c r="E25" s="1337"/>
      <c r="F25" s="1337"/>
      <c r="G25" s="1337"/>
      <c r="H25" s="1337"/>
      <c r="I25" s="1337"/>
      <c r="J25" s="1337"/>
      <c r="K25" s="1337"/>
      <c r="L25" s="1337"/>
      <c r="M25" s="1337"/>
      <c r="N25" s="1337"/>
    </row>
    <row r="26" spans="1:15" s="25" customFormat="1" ht="11.25">
      <c r="A26" s="1801" t="s">
        <v>2278</v>
      </c>
      <c r="B26" s="1336"/>
      <c r="C26" s="1337"/>
      <c r="D26" s="1337"/>
      <c r="E26" s="1337"/>
      <c r="F26" s="1337"/>
      <c r="G26" s="1337"/>
      <c r="H26" s="1337"/>
      <c r="I26" s="1337"/>
      <c r="J26" s="1337"/>
      <c r="K26" s="1337"/>
      <c r="L26" s="1337"/>
      <c r="M26" s="1337"/>
      <c r="N26" s="1337"/>
    </row>
    <row r="27" spans="1:15" s="25" customFormat="1" ht="11.25">
      <c r="A27" s="50" t="s">
        <v>2246</v>
      </c>
      <c r="B27" s="1336"/>
      <c r="C27" s="1337"/>
      <c r="D27" s="133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</row>
    <row r="28" spans="1:15" s="25" customFormat="1" ht="11.25">
      <c r="A28" s="50" t="s">
        <v>2247</v>
      </c>
      <c r="B28" s="1336"/>
      <c r="C28" s="1337"/>
      <c r="D28" s="1337"/>
      <c r="E28" s="1337"/>
      <c r="F28" s="1337"/>
      <c r="G28" s="1337"/>
      <c r="H28" s="1337"/>
      <c r="I28" s="1337"/>
      <c r="J28" s="1337"/>
      <c r="K28" s="1337"/>
      <c r="L28" s="1337"/>
      <c r="M28" s="1337"/>
      <c r="N28" s="1337"/>
    </row>
    <row r="29" spans="1:15" s="25" customFormat="1" ht="11.25">
      <c r="A29" s="50" t="s">
        <v>2279</v>
      </c>
      <c r="B29" s="1336"/>
      <c r="C29" s="1337"/>
      <c r="D29" s="1337"/>
      <c r="E29" s="1337"/>
      <c r="F29" s="1337"/>
      <c r="G29" s="1337"/>
      <c r="H29" s="1337"/>
      <c r="I29" s="1337"/>
      <c r="J29" s="1337"/>
      <c r="K29" s="1337"/>
      <c r="L29" s="1337"/>
      <c r="M29" s="1337"/>
      <c r="N29" s="1337"/>
    </row>
    <row r="30" spans="1:15" s="25" customFormat="1" ht="11.25">
      <c r="A30" s="50" t="s">
        <v>2249</v>
      </c>
      <c r="B30" s="1336"/>
      <c r="C30" s="1337"/>
      <c r="D30" s="1337"/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</row>
    <row r="31" spans="1:15" s="25" customFormat="1" ht="11.25">
      <c r="A31" s="50" t="s">
        <v>2250</v>
      </c>
      <c r="B31" s="1336"/>
      <c r="C31" s="1337"/>
      <c r="D31" s="1337"/>
      <c r="E31" s="1337"/>
      <c r="F31" s="1337"/>
      <c r="G31" s="1337"/>
      <c r="H31" s="1337"/>
      <c r="I31" s="1337"/>
      <c r="J31" s="1337"/>
      <c r="K31" s="1337"/>
      <c r="L31" s="1337"/>
      <c r="M31" s="1337"/>
      <c r="N31" s="1337"/>
    </row>
    <row r="32" spans="1:15" s="25" customFormat="1" ht="11.25">
      <c r="A32" s="50" t="s">
        <v>2251</v>
      </c>
      <c r="B32" s="1336"/>
      <c r="C32" s="1337"/>
      <c r="D32" s="1337"/>
      <c r="E32" s="1337"/>
      <c r="F32" s="1337"/>
      <c r="G32" s="1337"/>
      <c r="H32" s="1337"/>
      <c r="I32" s="1337"/>
      <c r="J32" s="1337"/>
      <c r="K32" s="1337"/>
      <c r="L32" s="1337"/>
      <c r="M32" s="1337"/>
      <c r="N32" s="1337"/>
    </row>
    <row r="33" spans="1:14" s="25" customFormat="1" ht="11.25">
      <c r="A33" s="50" t="s">
        <v>2495</v>
      </c>
      <c r="B33" s="1336"/>
      <c r="C33" s="1337"/>
      <c r="D33" s="1337"/>
      <c r="E33" s="1337"/>
      <c r="F33" s="1337"/>
      <c r="G33" s="1337"/>
      <c r="H33" s="1337"/>
      <c r="I33" s="1337"/>
      <c r="J33" s="1337"/>
      <c r="K33" s="1337"/>
      <c r="L33" s="1337"/>
      <c r="M33" s="1337"/>
      <c r="N33" s="1337"/>
    </row>
    <row r="34" spans="1:14" s="25" customFormat="1" ht="11.25">
      <c r="A34" s="62" t="s">
        <v>2252</v>
      </c>
      <c r="B34" s="1336"/>
      <c r="C34" s="1337"/>
      <c r="D34" s="1337"/>
      <c r="E34" s="1337"/>
      <c r="F34" s="1337"/>
      <c r="G34" s="1337"/>
      <c r="H34" s="1337"/>
      <c r="I34" s="1337"/>
      <c r="J34" s="1337"/>
      <c r="K34" s="1337"/>
      <c r="L34" s="1337"/>
      <c r="M34" s="1337"/>
      <c r="N34" s="1337"/>
    </row>
    <row r="35" spans="1:14" s="25" customFormat="1" ht="11.25">
      <c r="A35" s="62" t="s">
        <v>2281</v>
      </c>
      <c r="B35" s="62"/>
      <c r="C35" s="62"/>
      <c r="D35" s="62"/>
      <c r="E35" s="62"/>
      <c r="F35" s="62"/>
      <c r="G35" s="62"/>
      <c r="H35" s="62"/>
      <c r="I35" s="62"/>
      <c r="J35" s="1337"/>
      <c r="K35" s="1337"/>
      <c r="L35" s="1337"/>
      <c r="M35" s="1337"/>
      <c r="N35" s="1337"/>
    </row>
    <row r="36" spans="1:14" s="25" customFormat="1" ht="11.25">
      <c r="A36" s="62" t="s">
        <v>2282</v>
      </c>
      <c r="B36" s="62"/>
      <c r="C36" s="62"/>
      <c r="D36" s="62"/>
      <c r="E36" s="62"/>
      <c r="F36" s="62"/>
      <c r="G36" s="62"/>
      <c r="H36" s="62"/>
      <c r="I36" s="62"/>
      <c r="J36" s="1337"/>
      <c r="K36" s="1337"/>
      <c r="L36" s="1337"/>
      <c r="M36" s="1337"/>
      <c r="N36" s="1337"/>
    </row>
    <row r="37" spans="1:14" s="25" customFormat="1" ht="11.25">
      <c r="A37" s="62" t="s">
        <v>2283</v>
      </c>
      <c r="B37" s="62"/>
      <c r="C37" s="62"/>
      <c r="D37" s="62"/>
      <c r="E37" s="62"/>
      <c r="F37" s="62"/>
      <c r="G37" s="62"/>
      <c r="H37" s="62"/>
      <c r="I37" s="62"/>
      <c r="J37" s="1337"/>
      <c r="K37" s="1337"/>
      <c r="L37" s="1337"/>
      <c r="M37" s="1337"/>
      <c r="N37" s="1337"/>
    </row>
    <row r="38" spans="1:14" s="25" customFormat="1" ht="11.25">
      <c r="A38" s="62" t="s">
        <v>2284</v>
      </c>
      <c r="B38" s="62"/>
      <c r="C38" s="62"/>
      <c r="D38" s="62"/>
      <c r="E38" s="62"/>
      <c r="F38" s="62"/>
      <c r="G38" s="62"/>
      <c r="H38" s="62"/>
      <c r="I38" s="62"/>
      <c r="J38" s="1337"/>
      <c r="K38" s="1337"/>
      <c r="L38" s="1337"/>
      <c r="M38" s="1337"/>
      <c r="N38" s="1337"/>
    </row>
    <row r="39" spans="1:14" s="25" customFormat="1" ht="11.25">
      <c r="A39" s="62" t="s">
        <v>2285</v>
      </c>
      <c r="B39" s="62"/>
      <c r="C39" s="62"/>
      <c r="D39" s="62"/>
      <c r="E39" s="62"/>
      <c r="F39" s="62"/>
      <c r="G39" s="62"/>
      <c r="H39" s="62"/>
      <c r="I39" s="62"/>
      <c r="J39" s="1337"/>
      <c r="K39" s="1337"/>
      <c r="L39" s="1337"/>
      <c r="M39" s="1337"/>
      <c r="N39" s="1337"/>
    </row>
    <row r="40" spans="1:14">
      <c r="A40" s="62"/>
      <c r="B40" s="130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>
      <c r="A41" s="62"/>
      <c r="B41" s="130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>
      <c r="A42" s="1333"/>
      <c r="B42" s="130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>
      <c r="A43" s="1333"/>
      <c r="B43" s="130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>
      <c r="A44" s="1333"/>
      <c r="B44" s="130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>
      <c r="A45" s="1333"/>
      <c r="B45" s="130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</sheetData>
  <mergeCells count="11">
    <mergeCell ref="A9:A16"/>
    <mergeCell ref="A17:A24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69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4.5703125" style="1332" customWidth="1"/>
    <col min="2" max="2" width="11.42578125" style="1332"/>
    <col min="3" max="5" width="16.42578125" style="1332" customWidth="1"/>
    <col min="6" max="10" width="18.85546875" style="1332" customWidth="1"/>
    <col min="11" max="15" width="16.42578125" style="1332" customWidth="1"/>
    <col min="16" max="16384" width="11.42578125" style="1332"/>
  </cols>
  <sheetData>
    <row r="1" spans="1:17" ht="6" customHeight="1"/>
    <row r="2" spans="1:17" ht="14.25">
      <c r="A2" s="1312" t="s">
        <v>137</v>
      </c>
      <c r="B2" s="130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7" ht="15">
      <c r="A3" s="1994" t="s">
        <v>1510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  <c r="O4" s="2005"/>
    </row>
    <row r="5" spans="1:17">
      <c r="A5" s="1995" t="s">
        <v>461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4.25">
      <c r="A6" s="6"/>
      <c r="M6" s="1309"/>
      <c r="N6" s="1309"/>
    </row>
    <row r="7" spans="1:17" ht="31.5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7" t="s">
        <v>139</v>
      </c>
      <c r="Q7" s="1113" t="s">
        <v>675</v>
      </c>
    </row>
    <row r="8" spans="1:17" ht="47.25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1615</v>
      </c>
      <c r="G8" s="1799" t="s">
        <v>1616</v>
      </c>
      <c r="H8" s="1799" t="s">
        <v>1617</v>
      </c>
      <c r="I8" s="1799" t="s">
        <v>1618</v>
      </c>
      <c r="J8" s="1799" t="s">
        <v>490</v>
      </c>
      <c r="K8" s="1811" t="s">
        <v>500</v>
      </c>
      <c r="L8" s="1811" t="s">
        <v>501</v>
      </c>
      <c r="M8" s="1800" t="s">
        <v>99</v>
      </c>
      <c r="N8" s="1800" t="s">
        <v>494</v>
      </c>
      <c r="O8" s="1997"/>
    </row>
    <row r="9" spans="1:17" ht="16.5">
      <c r="A9" s="2030" t="s">
        <v>102</v>
      </c>
      <c r="B9" s="760" t="s">
        <v>140</v>
      </c>
      <c r="C9" s="30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4</v>
      </c>
      <c r="N9" s="30" t="s">
        <v>4</v>
      </c>
      <c r="O9" s="30" t="s">
        <v>4</v>
      </c>
    </row>
    <row r="10" spans="1:17" ht="14.25">
      <c r="A10" s="2030"/>
      <c r="B10" s="760">
        <v>2008</v>
      </c>
      <c r="C10" s="74">
        <v>1.7219378849277172</v>
      </c>
      <c r="D10" s="74">
        <v>1.7705540711662207</v>
      </c>
      <c r="E10" s="79">
        <v>2.1225475854398126</v>
      </c>
      <c r="F10" s="74">
        <v>2.5816543175774465</v>
      </c>
      <c r="G10" s="74">
        <v>1.3407728843732414</v>
      </c>
      <c r="H10" s="74">
        <v>1.0451193825941165</v>
      </c>
      <c r="I10" s="74">
        <v>1.3694045290693526</v>
      </c>
      <c r="J10" s="74">
        <v>2.9372525047408802</v>
      </c>
      <c r="K10" s="74">
        <v>3.2696034471555775</v>
      </c>
      <c r="L10" s="74">
        <v>1.480908489185164</v>
      </c>
      <c r="M10" s="74">
        <v>3.6048118738689614</v>
      </c>
      <c r="N10" s="74">
        <v>1.8075315524709228</v>
      </c>
      <c r="O10" s="74">
        <v>2.0160207967793107</v>
      </c>
    </row>
    <row r="11" spans="1:17" ht="14.25">
      <c r="A11" s="2030"/>
      <c r="B11" s="760">
        <v>2009</v>
      </c>
      <c r="C11" s="74">
        <v>1.721634669620834</v>
      </c>
      <c r="D11" s="74">
        <v>1.9462422674969428</v>
      </c>
      <c r="E11" s="79">
        <v>2.2478344334651061</v>
      </c>
      <c r="F11" s="74">
        <v>2.6754827230244316</v>
      </c>
      <c r="G11" s="74">
        <v>1.455364018813929</v>
      </c>
      <c r="H11" s="74">
        <v>1.1667518291255989</v>
      </c>
      <c r="I11" s="74">
        <v>1.2217391738170793</v>
      </c>
      <c r="J11" s="74">
        <v>3.0578936129522449</v>
      </c>
      <c r="K11" s="74">
        <v>3.0086144907732688</v>
      </c>
      <c r="L11" s="74">
        <v>1.567449249886149</v>
      </c>
      <c r="M11" s="74">
        <v>4.0417055865331548</v>
      </c>
      <c r="N11" s="74">
        <v>1.7759226438575093</v>
      </c>
      <c r="O11" s="74">
        <v>2.1417151711711662</v>
      </c>
    </row>
    <row r="12" spans="1:17" ht="14.25">
      <c r="A12" s="2030"/>
      <c r="B12" s="760">
        <v>2010</v>
      </c>
      <c r="C12" s="74">
        <v>1.6025861261974872</v>
      </c>
      <c r="D12" s="74">
        <v>1.8141299607660626</v>
      </c>
      <c r="E12" s="79">
        <v>2.3843412215577677</v>
      </c>
      <c r="F12" s="74">
        <v>2.8672609565614247</v>
      </c>
      <c r="G12" s="74">
        <v>1.3252024065180303</v>
      </c>
      <c r="H12" s="74">
        <v>1.2037501454573885</v>
      </c>
      <c r="I12" s="74">
        <v>1.2671883869204783</v>
      </c>
      <c r="J12" s="74">
        <v>3.0176788325071371</v>
      </c>
      <c r="K12" s="74">
        <v>2.7141020841110861</v>
      </c>
      <c r="L12" s="74">
        <v>1.662240831140005</v>
      </c>
      <c r="M12" s="74">
        <v>4.1045861595756259</v>
      </c>
      <c r="N12" s="74">
        <v>1.8048950980390965</v>
      </c>
      <c r="O12" s="74">
        <v>2.2019607111293338</v>
      </c>
    </row>
    <row r="13" spans="1:17" ht="14.25">
      <c r="A13" s="2030"/>
      <c r="B13" s="760">
        <v>2011</v>
      </c>
      <c r="C13" s="74">
        <v>1.7350938917967125</v>
      </c>
      <c r="D13" s="74">
        <v>1.9701452915356144</v>
      </c>
      <c r="E13" s="79">
        <v>2.3854562376987056</v>
      </c>
      <c r="F13" s="74">
        <v>2.8350893634003658</v>
      </c>
      <c r="G13" s="74">
        <v>1.4012111676875567</v>
      </c>
      <c r="H13" s="74">
        <v>1.3396803617473061</v>
      </c>
      <c r="I13" s="74">
        <v>1.2529736707755201</v>
      </c>
      <c r="J13" s="74">
        <v>3.1943982156573592</v>
      </c>
      <c r="K13" s="74">
        <v>2.1094757496772556</v>
      </c>
      <c r="L13" s="74">
        <v>1.5860761410589788</v>
      </c>
      <c r="M13" s="74">
        <v>4.369175805616214</v>
      </c>
      <c r="N13" s="74">
        <v>1.959407719102598</v>
      </c>
      <c r="O13" s="74">
        <v>2.2514337812707503</v>
      </c>
    </row>
    <row r="14" spans="1:17" ht="14.25">
      <c r="A14" s="2030"/>
      <c r="B14" s="760">
        <v>2012</v>
      </c>
      <c r="C14" s="74">
        <v>1.9798350579771329</v>
      </c>
      <c r="D14" s="74">
        <v>2.0225708676314635</v>
      </c>
      <c r="E14" s="79">
        <v>2.4036459146976785</v>
      </c>
      <c r="F14" s="74">
        <v>2.7363207486472234</v>
      </c>
      <c r="G14" s="74">
        <v>1.5262932726967224</v>
      </c>
      <c r="H14" s="74">
        <v>1.5494986139493359</v>
      </c>
      <c r="I14" s="74">
        <v>1.3784068478512512</v>
      </c>
      <c r="J14" s="74">
        <v>2.993828482127685</v>
      </c>
      <c r="K14" s="74">
        <v>2.8193504920329153</v>
      </c>
      <c r="L14" s="74">
        <v>1.625503486907252</v>
      </c>
      <c r="M14" s="74">
        <v>4.2320025758602613</v>
      </c>
      <c r="N14" s="74">
        <v>2.0377592181100406</v>
      </c>
      <c r="O14" s="74">
        <v>2.2903751213201966</v>
      </c>
    </row>
    <row r="15" spans="1:17" ht="14.25">
      <c r="A15" s="2030"/>
      <c r="B15" s="760">
        <v>2013</v>
      </c>
      <c r="C15" s="74">
        <v>1.957427542472969</v>
      </c>
      <c r="D15" s="74">
        <v>1.9314753755998815</v>
      </c>
      <c r="E15" s="79">
        <v>2.4509952442508323</v>
      </c>
      <c r="F15" s="74">
        <v>2.8041072498478652</v>
      </c>
      <c r="G15" s="74">
        <v>1.4950299799101152</v>
      </c>
      <c r="H15" s="74">
        <v>1.5065210927808472</v>
      </c>
      <c r="I15" s="74">
        <v>1.4484382220164844</v>
      </c>
      <c r="J15" s="74">
        <v>2.9517321892694182</v>
      </c>
      <c r="K15" s="74">
        <v>2.7225794809280939</v>
      </c>
      <c r="L15" s="74">
        <v>1.5892002208980758</v>
      </c>
      <c r="M15" s="74">
        <v>4.1247185234642787</v>
      </c>
      <c r="N15" s="74">
        <v>2.0681381367358562</v>
      </c>
      <c r="O15" s="74">
        <v>2.2971752943509491</v>
      </c>
    </row>
    <row r="16" spans="1:17" ht="14.25">
      <c r="A16" s="2030"/>
      <c r="B16" s="760">
        <v>2014</v>
      </c>
      <c r="C16" s="74">
        <v>1.8047216582672938</v>
      </c>
      <c r="D16" s="74">
        <v>2.2793734230390403</v>
      </c>
      <c r="E16" s="79">
        <v>2.5787271965138068</v>
      </c>
      <c r="F16" s="74">
        <v>3.0610231562258114</v>
      </c>
      <c r="G16" s="74">
        <v>1.4326255936291759</v>
      </c>
      <c r="H16" s="74">
        <v>1.6748996614613363</v>
      </c>
      <c r="I16" s="74">
        <v>1.5408129225810325</v>
      </c>
      <c r="J16" s="74">
        <v>3.2337358770471787</v>
      </c>
      <c r="K16" s="74">
        <v>3.3552554681892266</v>
      </c>
      <c r="L16" s="74">
        <v>1.616699431298273</v>
      </c>
      <c r="M16" s="74">
        <v>4.5035304580993705</v>
      </c>
      <c r="N16" s="74">
        <v>2.2005981357741473</v>
      </c>
      <c r="O16" s="74">
        <v>2.4463040029914915</v>
      </c>
    </row>
    <row r="17" spans="1:15" ht="14.25">
      <c r="A17" s="2030" t="s">
        <v>100</v>
      </c>
      <c r="B17" s="760">
        <v>2007</v>
      </c>
      <c r="C17" s="74">
        <v>1.8526292790153511</v>
      </c>
      <c r="D17" s="74">
        <v>2.1134313504294844</v>
      </c>
      <c r="E17" s="79">
        <v>2.5720073984997511</v>
      </c>
      <c r="F17" s="74">
        <v>2.8893868179393949</v>
      </c>
      <c r="G17" s="74">
        <v>1.9964161054543366</v>
      </c>
      <c r="H17" s="74">
        <v>1.0859668872492354</v>
      </c>
      <c r="I17" s="74">
        <v>1.201401222740641</v>
      </c>
      <c r="J17" s="74">
        <v>3.1875783087092837</v>
      </c>
      <c r="K17" s="74">
        <v>3.8165965516092659</v>
      </c>
      <c r="L17" s="74">
        <v>1.9368309282239424</v>
      </c>
      <c r="M17" s="74">
        <v>3.5797578957102005</v>
      </c>
      <c r="N17" s="74">
        <v>1.888828540170757</v>
      </c>
      <c r="O17" s="74">
        <v>2.4228970535358729</v>
      </c>
    </row>
    <row r="18" spans="1:15" ht="14.25">
      <c r="A18" s="2030"/>
      <c r="B18" s="760">
        <v>2008</v>
      </c>
      <c r="C18" s="74">
        <v>1.7643517785831218</v>
      </c>
      <c r="D18" s="74">
        <v>1.8475359832266016</v>
      </c>
      <c r="E18" s="79">
        <v>2.2150681376481867</v>
      </c>
      <c r="F18" s="74">
        <v>2.7183131750964158</v>
      </c>
      <c r="G18" s="74">
        <v>1.3763614216215383</v>
      </c>
      <c r="H18" s="74">
        <v>1.051802926509078</v>
      </c>
      <c r="I18" s="74">
        <v>1.0374471344071359</v>
      </c>
      <c r="J18" s="74">
        <v>3.0672170783470811</v>
      </c>
      <c r="K18" s="74">
        <v>3.4214654090417214</v>
      </c>
      <c r="L18" s="74">
        <v>1.4651876799889241</v>
      </c>
      <c r="M18" s="74">
        <v>3.8315502399421657</v>
      </c>
      <c r="N18" s="74">
        <v>1.763233254221936</v>
      </c>
      <c r="O18" s="74">
        <v>2.097881054943874</v>
      </c>
    </row>
    <row r="19" spans="1:15" ht="14.25">
      <c r="A19" s="2030"/>
      <c r="B19" s="760">
        <v>2009</v>
      </c>
      <c r="C19" s="74">
        <v>1.720295749867117</v>
      </c>
      <c r="D19" s="74">
        <v>1.8795691548216245</v>
      </c>
      <c r="E19" s="79">
        <v>2.2647938135759307</v>
      </c>
      <c r="F19" s="74">
        <v>2.706549145914102</v>
      </c>
      <c r="G19" s="74">
        <v>1.3838224369578096</v>
      </c>
      <c r="H19" s="74">
        <v>1.1830196572096656</v>
      </c>
      <c r="I19" s="74">
        <v>1.2875107173431442</v>
      </c>
      <c r="J19" s="74">
        <v>3.1143013510823905</v>
      </c>
      <c r="K19" s="74">
        <v>2.9768435453435305</v>
      </c>
      <c r="L19" s="74">
        <v>1.5293130164576894</v>
      </c>
      <c r="M19" s="74">
        <v>3.9454797835456867</v>
      </c>
      <c r="N19" s="74">
        <v>1.8132607033718811</v>
      </c>
      <c r="O19" s="74">
        <v>2.1375295670979098</v>
      </c>
    </row>
    <row r="20" spans="1:15" ht="14.25">
      <c r="A20" s="2030"/>
      <c r="B20" s="760">
        <v>2010</v>
      </c>
      <c r="C20" s="74">
        <v>1.6900136765074831</v>
      </c>
      <c r="D20" s="74">
        <v>1.8794761934142146</v>
      </c>
      <c r="E20" s="79">
        <v>2.4235071011081941</v>
      </c>
      <c r="F20" s="74">
        <v>2.8726753841388755</v>
      </c>
      <c r="G20" s="74">
        <v>1.4055295211020711</v>
      </c>
      <c r="H20" s="74">
        <v>1.1873578583910076</v>
      </c>
      <c r="I20" s="74">
        <v>1.3169455032136443</v>
      </c>
      <c r="J20" s="74">
        <v>3.2307153742145829</v>
      </c>
      <c r="K20" s="74">
        <v>2.9730977224058477</v>
      </c>
      <c r="L20" s="74">
        <v>1.5669458824367879</v>
      </c>
      <c r="M20" s="74">
        <v>4.2162089506559761</v>
      </c>
      <c r="N20" s="74">
        <v>1.9365116589479936</v>
      </c>
      <c r="O20" s="74">
        <v>2.2527951747090431</v>
      </c>
    </row>
    <row r="21" spans="1:15" ht="14.25">
      <c r="A21" s="2030"/>
      <c r="B21" s="760">
        <v>2011</v>
      </c>
      <c r="C21" s="74">
        <v>1.6942765095966059</v>
      </c>
      <c r="D21" s="74">
        <v>2.0231359214378628</v>
      </c>
      <c r="E21" s="79">
        <v>2.3759684980871625</v>
      </c>
      <c r="F21" s="74">
        <v>2.8642847786192291</v>
      </c>
      <c r="G21" s="74">
        <v>1.3218877501742659</v>
      </c>
      <c r="H21" s="74">
        <v>1.3053110820084715</v>
      </c>
      <c r="I21" s="74">
        <v>1.3638554160497405</v>
      </c>
      <c r="J21" s="74">
        <v>3.13212576566296</v>
      </c>
      <c r="K21" s="74">
        <v>2.520870719237954</v>
      </c>
      <c r="L21" s="74">
        <v>1.5420744878987351</v>
      </c>
      <c r="M21" s="74">
        <v>4.3546461107907772</v>
      </c>
      <c r="N21" s="74">
        <v>1.9404433994566703</v>
      </c>
      <c r="O21" s="74">
        <v>2.2522748051238968</v>
      </c>
    </row>
    <row r="22" spans="1:15" ht="14.25">
      <c r="A22" s="2030"/>
      <c r="B22" s="760">
        <v>2012</v>
      </c>
      <c r="C22" s="74">
        <v>2.205794600218459</v>
      </c>
      <c r="D22" s="74">
        <v>1.9470835032439995</v>
      </c>
      <c r="E22" s="79">
        <v>2.3517670018215777</v>
      </c>
      <c r="F22" s="74">
        <v>2.7450983812480669</v>
      </c>
      <c r="G22" s="74">
        <v>1.5009243138418056</v>
      </c>
      <c r="H22" s="74">
        <v>1.6504120518692358</v>
      </c>
      <c r="I22" s="74">
        <v>1.3790304511564835</v>
      </c>
      <c r="J22" s="74">
        <v>2.8536591615995319</v>
      </c>
      <c r="K22" s="74">
        <v>2.9051644514671731</v>
      </c>
      <c r="L22" s="74">
        <v>1.6448991655340224</v>
      </c>
      <c r="M22" s="74">
        <v>4.1374602403485596</v>
      </c>
      <c r="N22" s="74">
        <v>1.9597127531722187</v>
      </c>
      <c r="O22" s="74">
        <v>2.2591575182008272</v>
      </c>
    </row>
    <row r="23" spans="1:15" ht="14.25">
      <c r="A23" s="2030"/>
      <c r="B23" s="760">
        <v>2013</v>
      </c>
      <c r="C23" s="74">
        <v>2.1615591215687795</v>
      </c>
      <c r="D23" s="74">
        <v>2.0924470845171093</v>
      </c>
      <c r="E23" s="79">
        <v>2.4465513170255835</v>
      </c>
      <c r="F23" s="74">
        <v>2.8630411971406504</v>
      </c>
      <c r="G23" s="74">
        <v>1.5081202958047002</v>
      </c>
      <c r="H23" s="74">
        <v>1.6549019937659486</v>
      </c>
      <c r="I23" s="74">
        <v>1.4698918609024565</v>
      </c>
      <c r="J23" s="74">
        <v>3.051583485677686</v>
      </c>
      <c r="K23" s="74">
        <v>2.3320263416924774</v>
      </c>
      <c r="L23" s="74">
        <v>1.652014732693023</v>
      </c>
      <c r="M23" s="74">
        <v>4.1295088124596315</v>
      </c>
      <c r="N23" s="74">
        <v>2.1795820229380083</v>
      </c>
      <c r="O23" s="74">
        <v>2.350412754962631</v>
      </c>
    </row>
    <row r="24" spans="1:15" ht="14.25">
      <c r="A24" s="2030"/>
      <c r="B24" s="760">
        <v>2014</v>
      </c>
      <c r="C24" s="74">
        <v>2.0729622863744375</v>
      </c>
      <c r="D24" s="74">
        <v>2.2130746196385971</v>
      </c>
      <c r="E24" s="79">
        <v>2.60447253838506</v>
      </c>
      <c r="F24" s="74">
        <v>3.0217956876947611</v>
      </c>
      <c r="G24" s="74">
        <v>1.5080386407479294</v>
      </c>
      <c r="H24" s="74">
        <v>1.7169501839582824</v>
      </c>
      <c r="I24" s="74">
        <v>1.5488153419128023</v>
      </c>
      <c r="J24" s="74">
        <v>3.1650559335818791</v>
      </c>
      <c r="K24" s="74">
        <v>3.405454288326065</v>
      </c>
      <c r="L24" s="74">
        <v>1.665504110313591</v>
      </c>
      <c r="M24" s="74">
        <v>4.5044710857792731</v>
      </c>
      <c r="N24" s="74">
        <v>2.2849197043700298</v>
      </c>
      <c r="O24" s="74">
        <v>2.475924138485448</v>
      </c>
    </row>
    <row r="25" spans="1:15" ht="14.25">
      <c r="A25" s="2030" t="s">
        <v>103</v>
      </c>
      <c r="B25" s="760">
        <v>2007</v>
      </c>
      <c r="C25" s="74">
        <v>1.9138859088127895</v>
      </c>
      <c r="D25" s="74">
        <v>2.0989257551238927</v>
      </c>
      <c r="E25" s="79">
        <v>2.35544164222999</v>
      </c>
      <c r="F25" s="74">
        <v>2.8497490649649309</v>
      </c>
      <c r="G25" s="74">
        <v>1.5605594505218896</v>
      </c>
      <c r="H25" s="74">
        <v>1.0698414760255561</v>
      </c>
      <c r="I25" s="74">
        <v>1.3541539205916875</v>
      </c>
      <c r="J25" s="74">
        <v>3.3316176013810384</v>
      </c>
      <c r="K25" s="74">
        <v>3.3101050624174291</v>
      </c>
      <c r="L25" s="74">
        <v>1.692435133614864</v>
      </c>
      <c r="M25" s="74">
        <v>3.8561417150248385</v>
      </c>
      <c r="N25" s="74">
        <v>1.9396481174221551</v>
      </c>
      <c r="O25" s="74">
        <v>2.2675108644314714</v>
      </c>
    </row>
    <row r="26" spans="1:15" ht="14.25">
      <c r="A26" s="2030"/>
      <c r="B26" s="760">
        <v>2008</v>
      </c>
      <c r="C26" s="74">
        <v>2.2646404938092228</v>
      </c>
      <c r="D26" s="74">
        <v>1.9303402975645105</v>
      </c>
      <c r="E26" s="79">
        <v>2.169567053232349</v>
      </c>
      <c r="F26" s="74">
        <v>2.7131222052529989</v>
      </c>
      <c r="G26" s="74">
        <v>1.4135940310913075</v>
      </c>
      <c r="H26" s="74">
        <v>1.0600630322898301</v>
      </c>
      <c r="I26" s="74">
        <v>1.2023430651343157</v>
      </c>
      <c r="J26" s="74">
        <v>3.0046212345155565</v>
      </c>
      <c r="K26" s="74">
        <v>3.2577907617226241</v>
      </c>
      <c r="L26" s="74">
        <v>1.6020716130380541</v>
      </c>
      <c r="M26" s="74">
        <v>3.7747224948903613</v>
      </c>
      <c r="N26" s="74">
        <v>1.7295508566863513</v>
      </c>
      <c r="O26" s="74">
        <v>2.1246189369943242</v>
      </c>
    </row>
    <row r="27" spans="1:15" ht="14.25">
      <c r="A27" s="2030"/>
      <c r="B27" s="760">
        <v>2009</v>
      </c>
      <c r="C27" s="74">
        <v>1.8435494832886292</v>
      </c>
      <c r="D27" s="74">
        <v>1.8207904822373695</v>
      </c>
      <c r="E27" s="79">
        <v>2.2635381998092932</v>
      </c>
      <c r="F27" s="74">
        <v>2.7075566221643959</v>
      </c>
      <c r="G27" s="74">
        <v>1.3428474190830093</v>
      </c>
      <c r="H27" s="74">
        <v>1.0850644161899632</v>
      </c>
      <c r="I27" s="74">
        <v>1.1357051507173657</v>
      </c>
      <c r="J27" s="74">
        <v>2.9653626684706378</v>
      </c>
      <c r="K27" s="74">
        <v>3.3556007988824961</v>
      </c>
      <c r="L27" s="74">
        <v>1.5049524754499493</v>
      </c>
      <c r="M27" s="74">
        <v>4.1020725859184317</v>
      </c>
      <c r="N27" s="74">
        <v>1.7993737319242715</v>
      </c>
      <c r="O27" s="74">
        <v>2.1315218576972828</v>
      </c>
    </row>
    <row r="28" spans="1:15" ht="14.25">
      <c r="A28" s="2030"/>
      <c r="B28" s="760">
        <v>2010</v>
      </c>
      <c r="C28" s="74">
        <v>1.6263573779741523</v>
      </c>
      <c r="D28" s="74">
        <v>1.9645440440838196</v>
      </c>
      <c r="E28" s="79">
        <v>2.2318207643546355</v>
      </c>
      <c r="F28" s="74">
        <v>2.7047614375432301</v>
      </c>
      <c r="G28" s="74">
        <v>1.287399388416369</v>
      </c>
      <c r="H28" s="74">
        <v>1.2524890522912424</v>
      </c>
      <c r="I28" s="74">
        <v>1.133211025257838</v>
      </c>
      <c r="J28" s="74">
        <v>3.0081253876442262</v>
      </c>
      <c r="K28" s="74">
        <v>2.4164573464048753</v>
      </c>
      <c r="L28" s="74">
        <v>1.4863996952233736</v>
      </c>
      <c r="M28" s="74">
        <v>3.9543913541655193</v>
      </c>
      <c r="N28" s="74">
        <v>1.9048438081939643</v>
      </c>
      <c r="O28" s="74">
        <v>2.1289071182614787</v>
      </c>
    </row>
    <row r="29" spans="1:15" ht="14.25">
      <c r="A29" s="2030"/>
      <c r="B29" s="760">
        <v>2011</v>
      </c>
      <c r="C29" s="74">
        <v>1.7514035139450821</v>
      </c>
      <c r="D29" s="74">
        <v>1.945833346999609</v>
      </c>
      <c r="E29" s="79">
        <v>2.3185820460834385</v>
      </c>
      <c r="F29" s="74">
        <v>2.7156186329208909</v>
      </c>
      <c r="G29" s="74">
        <v>1.4101242212597189</v>
      </c>
      <c r="H29" s="74">
        <v>1.320743678933356</v>
      </c>
      <c r="I29" s="74">
        <v>1.2730254269386607</v>
      </c>
      <c r="J29" s="74">
        <v>2.9797775970444156</v>
      </c>
      <c r="K29" s="74">
        <v>2.2841099514027547</v>
      </c>
      <c r="L29" s="74">
        <v>1.5684163747581015</v>
      </c>
      <c r="M29" s="74">
        <v>4.1374734674233373</v>
      </c>
      <c r="N29" s="74">
        <v>1.8901790091884505</v>
      </c>
      <c r="O29" s="74">
        <v>2.1973789807510808</v>
      </c>
    </row>
    <row r="30" spans="1:15" ht="14.25">
      <c r="A30" s="2030"/>
      <c r="B30" s="760">
        <v>2012</v>
      </c>
      <c r="C30" s="74">
        <v>1.7462851891682254</v>
      </c>
      <c r="D30" s="74">
        <v>2.0548679524399018</v>
      </c>
      <c r="E30" s="79">
        <v>2.3844193169312917</v>
      </c>
      <c r="F30" s="74">
        <v>2.7356919009366956</v>
      </c>
      <c r="G30" s="74">
        <v>1.5151968985040003</v>
      </c>
      <c r="H30" s="74">
        <v>1.4200281832907269</v>
      </c>
      <c r="I30" s="74">
        <v>1.4569006005109113</v>
      </c>
      <c r="J30" s="74">
        <v>2.9725510739516432</v>
      </c>
      <c r="K30" s="74">
        <v>2.3011009895597776</v>
      </c>
      <c r="L30" s="74">
        <v>1.6180741212387524</v>
      </c>
      <c r="M30" s="74">
        <v>4.1727808470311221</v>
      </c>
      <c r="N30" s="74">
        <v>2.0388646837978261</v>
      </c>
      <c r="O30" s="74">
        <v>2.2610863872574112</v>
      </c>
    </row>
    <row r="31" spans="1:15" ht="14.25">
      <c r="A31" s="2030"/>
      <c r="B31" s="760">
        <v>2013</v>
      </c>
      <c r="C31" s="74">
        <v>2.1439460126518197</v>
      </c>
      <c r="D31" s="74">
        <v>2.1746426331196469</v>
      </c>
      <c r="E31" s="79">
        <v>2.5653681921833118</v>
      </c>
      <c r="F31" s="74">
        <v>3.0761783120033552</v>
      </c>
      <c r="G31" s="74">
        <v>1.4231077954188147</v>
      </c>
      <c r="H31" s="74">
        <v>1.5751007551727065</v>
      </c>
      <c r="I31" s="74">
        <v>1.4378842604191395</v>
      </c>
      <c r="J31" s="74">
        <v>3.2476986261777614</v>
      </c>
      <c r="K31" s="74">
        <v>3.8741586971973754</v>
      </c>
      <c r="L31" s="74">
        <v>1.5970261485171302</v>
      </c>
      <c r="M31" s="74">
        <v>4.403355631245236</v>
      </c>
      <c r="N31" s="74">
        <v>2.3048437525229524</v>
      </c>
      <c r="O31" s="74">
        <v>2.4508905370446499</v>
      </c>
    </row>
    <row r="32" spans="1:15" ht="14.25">
      <c r="A32" s="2030"/>
      <c r="B32" s="760">
        <v>2014</v>
      </c>
      <c r="C32" s="74">
        <v>2.0337929226871574</v>
      </c>
      <c r="D32" s="74">
        <v>2.3300696557153557</v>
      </c>
      <c r="E32" s="79">
        <v>2.7496303458373688</v>
      </c>
      <c r="F32" s="74">
        <v>3.2151853525988074</v>
      </c>
      <c r="G32" s="74">
        <v>1.4642218484108904</v>
      </c>
      <c r="H32" s="74">
        <v>1.8360213158599683</v>
      </c>
      <c r="I32" s="74">
        <v>1.6250419992131799</v>
      </c>
      <c r="J32" s="74">
        <v>3.5494178755384063</v>
      </c>
      <c r="K32" s="74">
        <v>3.2891283818488262</v>
      </c>
      <c r="L32" s="74">
        <v>1.6263960650818148</v>
      </c>
      <c r="M32" s="74">
        <v>4.8511895347478395</v>
      </c>
      <c r="N32" s="74">
        <v>2.4039246936509184</v>
      </c>
      <c r="O32" s="74">
        <v>2.6003287642192734</v>
      </c>
    </row>
    <row r="33" spans="1:15" ht="14.25">
      <c r="A33" s="2030" t="s">
        <v>101</v>
      </c>
      <c r="B33" s="760">
        <v>2007</v>
      </c>
      <c r="C33" s="74">
        <v>1.7642806095607857</v>
      </c>
      <c r="D33" s="74">
        <v>2.0905581486986304</v>
      </c>
      <c r="E33" s="79">
        <v>2.3604300868133654</v>
      </c>
      <c r="F33" s="74">
        <v>2.9740859574891352</v>
      </c>
      <c r="G33" s="74">
        <v>1.4540984746115799</v>
      </c>
      <c r="H33" s="74">
        <v>1.1052783915267039</v>
      </c>
      <c r="I33" s="74">
        <v>1.2972182719833325</v>
      </c>
      <c r="J33" s="74">
        <v>3.305375938935402</v>
      </c>
      <c r="K33" s="74">
        <v>3.4535597807599228</v>
      </c>
      <c r="L33" s="74">
        <v>1.6650960531961105</v>
      </c>
      <c r="M33" s="74">
        <v>3.9545961799465674</v>
      </c>
      <c r="N33" s="74">
        <v>1.89033530125774</v>
      </c>
      <c r="O33" s="74">
        <v>2.2553762138443902</v>
      </c>
    </row>
    <row r="34" spans="1:15" ht="14.25">
      <c r="A34" s="2030"/>
      <c r="B34" s="760">
        <v>2008</v>
      </c>
      <c r="C34" s="74">
        <v>1.9136424439800226</v>
      </c>
      <c r="D34" s="74">
        <v>1.8936372451608854</v>
      </c>
      <c r="E34" s="79">
        <v>2.1705672057609915</v>
      </c>
      <c r="F34" s="74">
        <v>2.6611606782702881</v>
      </c>
      <c r="G34" s="74">
        <v>1.3774192187636367</v>
      </c>
      <c r="H34" s="74">
        <v>1.0695535914248462</v>
      </c>
      <c r="I34" s="74">
        <v>1.2872331169129934</v>
      </c>
      <c r="J34" s="74">
        <v>3.0604297237164499</v>
      </c>
      <c r="K34" s="74">
        <v>2.7843688233123722</v>
      </c>
      <c r="L34" s="74">
        <v>1.5401436352835454</v>
      </c>
      <c r="M34" s="74">
        <v>3.8599504941279119</v>
      </c>
      <c r="N34" s="74">
        <v>1.7324408029248159</v>
      </c>
      <c r="O34" s="74">
        <v>2.0891976595866182</v>
      </c>
    </row>
    <row r="35" spans="1:15" ht="14.25">
      <c r="A35" s="2030"/>
      <c r="B35" s="760">
        <v>2009</v>
      </c>
      <c r="C35" s="74">
        <v>1.6931215239712989</v>
      </c>
      <c r="D35" s="74">
        <v>1.8414557371336562</v>
      </c>
      <c r="E35" s="79">
        <v>2.1497655836708396</v>
      </c>
      <c r="F35" s="74">
        <v>2.581003272070852</v>
      </c>
      <c r="G35" s="74">
        <v>1.3859989463978122</v>
      </c>
      <c r="H35" s="74">
        <v>1.1566999163004743</v>
      </c>
      <c r="I35" s="74">
        <v>1.2233702228559671</v>
      </c>
      <c r="J35" s="74">
        <v>2.8819335871141463</v>
      </c>
      <c r="K35" s="74">
        <v>3.0441568500823206</v>
      </c>
      <c r="L35" s="74">
        <v>1.4965706226189845</v>
      </c>
      <c r="M35" s="74">
        <v>4.0494520283896733</v>
      </c>
      <c r="N35" s="74">
        <v>1.7619532348354217</v>
      </c>
      <c r="O35" s="74">
        <v>2.0447408691532933</v>
      </c>
    </row>
    <row r="36" spans="1:15" ht="14.25">
      <c r="A36" s="2030"/>
      <c r="B36" s="760">
        <v>2010</v>
      </c>
      <c r="C36" s="74">
        <v>1.6871173443357992</v>
      </c>
      <c r="D36" s="74">
        <v>1.9976054365393705</v>
      </c>
      <c r="E36" s="79">
        <v>2.2921528873695323</v>
      </c>
      <c r="F36" s="74">
        <v>2.7012882144290815</v>
      </c>
      <c r="G36" s="74">
        <v>1.3968183571781294</v>
      </c>
      <c r="H36" s="74">
        <v>1.2788624426304787</v>
      </c>
      <c r="I36" s="74">
        <v>1.2940158953921406</v>
      </c>
      <c r="J36" s="74">
        <v>3.0000518411405817</v>
      </c>
      <c r="K36" s="74">
        <v>2.6485829265238432</v>
      </c>
      <c r="L36" s="74">
        <v>1.5466168171717181</v>
      </c>
      <c r="M36" s="74">
        <v>4.0447720546655281</v>
      </c>
      <c r="N36" s="74">
        <v>1.8498644060928584</v>
      </c>
      <c r="O36" s="74">
        <v>2.1836716507486846</v>
      </c>
    </row>
    <row r="37" spans="1:15" ht="14.25">
      <c r="A37" s="2030"/>
      <c r="B37" s="760">
        <v>2011</v>
      </c>
      <c r="C37" s="74">
        <v>1.9110062078787948</v>
      </c>
      <c r="D37" s="74">
        <v>1.8638821353411279</v>
      </c>
      <c r="E37" s="79">
        <v>2.2635003694124052</v>
      </c>
      <c r="F37" s="74">
        <v>2.6456535805210715</v>
      </c>
      <c r="G37" s="74">
        <v>1.4198086664896743</v>
      </c>
      <c r="H37" s="74">
        <v>1.2635144849904554</v>
      </c>
      <c r="I37" s="74">
        <v>1.3338996880683138</v>
      </c>
      <c r="J37" s="74">
        <v>2.8182694437272846</v>
      </c>
      <c r="K37" s="74">
        <v>2.498088197820417</v>
      </c>
      <c r="L37" s="74">
        <v>1.5578077608547389</v>
      </c>
      <c r="M37" s="74">
        <v>4.1365355355104061</v>
      </c>
      <c r="N37" s="74">
        <v>1.8625924045915707</v>
      </c>
      <c r="O37" s="74">
        <v>2.151750782237849</v>
      </c>
    </row>
    <row r="38" spans="1:15" ht="14.25">
      <c r="A38" s="2030"/>
      <c r="B38" s="760">
        <v>2012</v>
      </c>
      <c r="C38" s="74">
        <v>1.9111451493919152</v>
      </c>
      <c r="D38" s="74">
        <v>2.0586584874849043</v>
      </c>
      <c r="E38" s="79">
        <v>2.3439719939350416</v>
      </c>
      <c r="F38" s="74">
        <v>2.7263184464270318</v>
      </c>
      <c r="G38" s="74">
        <v>1.4940294975087487</v>
      </c>
      <c r="H38" s="74">
        <v>1.4649605781431609</v>
      </c>
      <c r="I38" s="74">
        <v>1.3680329740969448</v>
      </c>
      <c r="J38" s="74">
        <v>2.8523701621447324</v>
      </c>
      <c r="K38" s="74">
        <v>2.3979146279810144</v>
      </c>
      <c r="L38" s="74">
        <v>1.6783609407167068</v>
      </c>
      <c r="M38" s="74">
        <v>4.086599819269785</v>
      </c>
      <c r="N38" s="74">
        <v>2.0032802223523243</v>
      </c>
      <c r="O38" s="74">
        <v>2.2520559760169725</v>
      </c>
    </row>
    <row r="39" spans="1:15" ht="14.25">
      <c r="A39" s="2030"/>
      <c r="B39" s="760">
        <v>2013</v>
      </c>
      <c r="C39" s="74">
        <v>2.3807956988408163</v>
      </c>
      <c r="D39" s="74">
        <v>2.1498571838133866</v>
      </c>
      <c r="E39" s="79">
        <v>2.5665579951303958</v>
      </c>
      <c r="F39" s="74">
        <v>3.0541824644541267</v>
      </c>
      <c r="G39" s="74">
        <v>1.4570150676207585</v>
      </c>
      <c r="H39" s="74">
        <v>1.4747585086702573</v>
      </c>
      <c r="I39" s="74">
        <v>1.5631298501897231</v>
      </c>
      <c r="J39" s="74">
        <v>3.221289681761899</v>
      </c>
      <c r="K39" s="74">
        <v>3.8990501575335119</v>
      </c>
      <c r="L39" s="74">
        <v>1.6007609370846054</v>
      </c>
      <c r="M39" s="74">
        <v>4.3153508887807508</v>
      </c>
      <c r="N39" s="74">
        <v>2.2416446760407602</v>
      </c>
      <c r="O39" s="74">
        <v>2.457186568027879</v>
      </c>
    </row>
    <row r="40" spans="1:15" ht="14.25">
      <c r="A40" s="2030"/>
      <c r="B40" s="760">
        <v>2014</v>
      </c>
      <c r="C40" s="74">
        <v>2.225738154541963</v>
      </c>
      <c r="D40" s="74">
        <v>2.1371355014926445</v>
      </c>
      <c r="E40" s="79">
        <v>2.5540793944877476</v>
      </c>
      <c r="F40" s="74">
        <v>3.0093315767254705</v>
      </c>
      <c r="G40" s="74">
        <v>1.4966848302341509</v>
      </c>
      <c r="H40" s="74">
        <v>1.7432449323137458</v>
      </c>
      <c r="I40" s="74">
        <v>1.5960388088743813</v>
      </c>
      <c r="J40" s="74">
        <v>3.1907118490598507</v>
      </c>
      <c r="K40" s="74">
        <v>3.4303096146981225</v>
      </c>
      <c r="L40" s="74">
        <v>1.6483562839134844</v>
      </c>
      <c r="M40" s="74">
        <v>4.4088181888582563</v>
      </c>
      <c r="N40" s="74">
        <v>2.2408432381182082</v>
      </c>
      <c r="O40" s="74">
        <v>2.4352459363828154</v>
      </c>
    </row>
    <row r="41" spans="1:15" s="25" customFormat="1" ht="11.25">
      <c r="A41" s="25" t="s">
        <v>132</v>
      </c>
    </row>
    <row r="42" spans="1:15" s="25" customFormat="1" ht="11.25">
      <c r="A42" s="1801" t="s">
        <v>2278</v>
      </c>
    </row>
    <row r="43" spans="1:15" s="25" customFormat="1" ht="11.25">
      <c r="A43" s="50" t="s">
        <v>2246</v>
      </c>
    </row>
    <row r="44" spans="1:15" s="25" customFormat="1" ht="11.25">
      <c r="A44" s="50" t="s">
        <v>2247</v>
      </c>
    </row>
    <row r="45" spans="1:15" s="25" customFormat="1" ht="11.25">
      <c r="A45" s="50" t="s">
        <v>2279</v>
      </c>
    </row>
    <row r="46" spans="1:15" s="25" customFormat="1" ht="11.25">
      <c r="A46" s="50" t="s">
        <v>2249</v>
      </c>
    </row>
    <row r="47" spans="1:15" s="25" customFormat="1" ht="11.25">
      <c r="A47" s="50" t="s">
        <v>2250</v>
      </c>
    </row>
    <row r="48" spans="1:15" s="25" customFormat="1" ht="11.25">
      <c r="A48" s="50" t="s">
        <v>2251</v>
      </c>
    </row>
    <row r="49" spans="1:1" s="25" customFormat="1" ht="11.25">
      <c r="A49" s="50" t="s">
        <v>2495</v>
      </c>
    </row>
    <row r="50" spans="1:1" s="25" customFormat="1" ht="11.25">
      <c r="A50" s="62" t="s">
        <v>2252</v>
      </c>
    </row>
    <row r="51" spans="1:1" s="25" customFormat="1" ht="11.25">
      <c r="A51" s="62" t="s">
        <v>2281</v>
      </c>
    </row>
    <row r="52" spans="1:1" s="25" customFormat="1" ht="11.25">
      <c r="A52" s="62" t="s">
        <v>2282</v>
      </c>
    </row>
    <row r="53" spans="1:1" s="25" customFormat="1" ht="11.25">
      <c r="A53" s="62" t="s">
        <v>2283</v>
      </c>
    </row>
    <row r="54" spans="1:1" s="25" customFormat="1" ht="11.25">
      <c r="A54" s="62" t="s">
        <v>2284</v>
      </c>
    </row>
    <row r="55" spans="1:1" s="25" customFormat="1" ht="11.25">
      <c r="A55" s="62" t="s">
        <v>2285</v>
      </c>
    </row>
    <row r="56" spans="1:1">
      <c r="A56" s="62"/>
    </row>
    <row r="57" spans="1:1">
      <c r="A57" s="62"/>
    </row>
    <row r="58" spans="1:1">
      <c r="A58" s="62"/>
    </row>
  </sheetData>
  <mergeCells count="13">
    <mergeCell ref="A9:A16"/>
    <mergeCell ref="A17:A24"/>
    <mergeCell ref="A25:A32"/>
    <mergeCell ref="A33:A40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70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4.5703125" style="1332" customWidth="1"/>
    <col min="2" max="2" width="11.42578125" style="1332"/>
    <col min="3" max="5" width="16.42578125" style="1332" customWidth="1"/>
    <col min="6" max="10" width="18.85546875" style="1332" customWidth="1"/>
    <col min="11" max="15" width="16.42578125" style="1332" customWidth="1"/>
    <col min="16" max="16384" width="11.42578125" style="1332"/>
  </cols>
  <sheetData>
    <row r="1" spans="1:17" ht="6" customHeight="1"/>
    <row r="2" spans="1:17" ht="14.25">
      <c r="A2" s="1312" t="s">
        <v>138</v>
      </c>
    </row>
    <row r="3" spans="1:17" ht="15">
      <c r="A3" s="1994" t="s">
        <v>1768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  <c r="O4" s="2005"/>
    </row>
    <row r="5" spans="1:17">
      <c r="A5" s="1995" t="s">
        <v>461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4.25">
      <c r="A6" s="6"/>
    </row>
    <row r="7" spans="1:17" ht="36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7" t="s">
        <v>139</v>
      </c>
      <c r="Q7" s="1113" t="s">
        <v>675</v>
      </c>
    </row>
    <row r="8" spans="1:17" ht="47.25">
      <c r="A8" s="1999"/>
      <c r="B8" s="1999"/>
      <c r="C8" s="1297" t="s">
        <v>96</v>
      </c>
      <c r="D8" s="1297" t="s">
        <v>97</v>
      </c>
      <c r="E8" s="1297" t="s">
        <v>98</v>
      </c>
      <c r="F8" s="1297" t="s">
        <v>1615</v>
      </c>
      <c r="G8" s="1297" t="s">
        <v>1616</v>
      </c>
      <c r="H8" s="1297" t="s">
        <v>1617</v>
      </c>
      <c r="I8" s="1297" t="s">
        <v>1618</v>
      </c>
      <c r="J8" s="1297" t="s">
        <v>490</v>
      </c>
      <c r="K8" s="1299" t="s">
        <v>500</v>
      </c>
      <c r="L8" s="1299" t="s">
        <v>501</v>
      </c>
      <c r="M8" s="1298" t="s">
        <v>99</v>
      </c>
      <c r="N8" s="1298" t="s">
        <v>494</v>
      </c>
      <c r="O8" s="1997"/>
    </row>
    <row r="9" spans="1:17" ht="16.5">
      <c r="A9" s="2030" t="s">
        <v>100</v>
      </c>
      <c r="B9" s="760" t="s">
        <v>140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 t="s">
        <v>4</v>
      </c>
      <c r="I9" s="74" t="s">
        <v>4</v>
      </c>
      <c r="J9" s="74" t="s">
        <v>4</v>
      </c>
      <c r="K9" s="74" t="s">
        <v>4</v>
      </c>
      <c r="L9" s="74" t="s">
        <v>4</v>
      </c>
      <c r="M9" s="74" t="s">
        <v>4</v>
      </c>
      <c r="N9" s="74" t="s">
        <v>4</v>
      </c>
      <c r="O9" s="74" t="s">
        <v>4</v>
      </c>
    </row>
    <row r="10" spans="1:17" ht="14.25">
      <c r="A10" s="2030"/>
      <c r="B10" s="760">
        <v>2008</v>
      </c>
      <c r="C10" s="74">
        <v>1.0236881338205648</v>
      </c>
      <c r="D10" s="74">
        <v>1.1476020404776834</v>
      </c>
      <c r="E10" s="74">
        <v>1.8810039544835513</v>
      </c>
      <c r="F10" s="74">
        <v>2.1082278785705948</v>
      </c>
      <c r="G10" s="74">
        <v>1.0664773208150642</v>
      </c>
      <c r="H10" s="74">
        <v>0.94746623348289227</v>
      </c>
      <c r="I10" s="74">
        <v>0.86948103751788697</v>
      </c>
      <c r="J10" s="74">
        <v>2.0494490613336045</v>
      </c>
      <c r="K10" s="74">
        <v>1.2215234063724976</v>
      </c>
      <c r="L10" s="74">
        <v>1.1533174589099124</v>
      </c>
      <c r="M10" s="74">
        <v>2.4274000617116136</v>
      </c>
      <c r="N10" s="74">
        <v>1.0534975933168298</v>
      </c>
      <c r="O10" s="74">
        <v>1.2419537366747284</v>
      </c>
    </row>
    <row r="11" spans="1:17" ht="16.5">
      <c r="A11" s="2030"/>
      <c r="B11" s="760" t="s">
        <v>141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 t="s">
        <v>4</v>
      </c>
      <c r="I11" s="74" t="s">
        <v>4</v>
      </c>
      <c r="J11" s="74" t="s">
        <v>4</v>
      </c>
      <c r="K11" s="74" t="s">
        <v>4</v>
      </c>
      <c r="L11" s="74" t="s">
        <v>4</v>
      </c>
      <c r="M11" s="74" t="s">
        <v>4</v>
      </c>
      <c r="N11" s="74" t="s">
        <v>4</v>
      </c>
      <c r="O11" s="74" t="s">
        <v>4</v>
      </c>
    </row>
    <row r="12" spans="1:17" ht="14.25">
      <c r="A12" s="2030"/>
      <c r="B12" s="760">
        <v>2010</v>
      </c>
      <c r="C12" s="74">
        <v>1.1025790780243785</v>
      </c>
      <c r="D12" s="74">
        <v>1.2840838811963067</v>
      </c>
      <c r="E12" s="74">
        <v>1.6112146584966178</v>
      </c>
      <c r="F12" s="74">
        <v>1.9581748391290672</v>
      </c>
      <c r="G12" s="74">
        <v>1.0530008776458579</v>
      </c>
      <c r="H12" s="74">
        <v>0.89390386917737208</v>
      </c>
      <c r="I12" s="74">
        <v>0.99603646998936912</v>
      </c>
      <c r="J12" s="74">
        <v>2.0854787682375076</v>
      </c>
      <c r="K12" s="74">
        <v>1.1500083725615604</v>
      </c>
      <c r="L12" s="74">
        <v>1.1234589972505047</v>
      </c>
      <c r="M12" s="74">
        <v>2.731036357020701</v>
      </c>
      <c r="N12" s="74">
        <v>1.1653070435035358</v>
      </c>
      <c r="O12" s="74">
        <v>1.2385945713791933</v>
      </c>
    </row>
    <row r="13" spans="1:17" ht="14.25">
      <c r="A13" s="2030"/>
      <c r="B13" s="760">
        <v>2011</v>
      </c>
      <c r="C13" s="74">
        <v>1.1779792499155486</v>
      </c>
      <c r="D13" s="74">
        <v>1.3951600513171794</v>
      </c>
      <c r="E13" s="74">
        <v>1.8428272740760734</v>
      </c>
      <c r="F13" s="74">
        <v>2.1541747634328567</v>
      </c>
      <c r="G13" s="74">
        <v>1.1234035008762919</v>
      </c>
      <c r="H13" s="74">
        <v>1.1159243232241873</v>
      </c>
      <c r="I13" s="74">
        <v>1.1436109138460653</v>
      </c>
      <c r="J13" s="74">
        <v>2.2311494284318307</v>
      </c>
      <c r="K13" s="74">
        <v>1.3721308789926889</v>
      </c>
      <c r="L13" s="74">
        <v>1.1725889215873899</v>
      </c>
      <c r="M13" s="74">
        <v>3.0206017460824945</v>
      </c>
      <c r="N13" s="74">
        <v>1.2582600073361925</v>
      </c>
      <c r="O13" s="74">
        <v>1.3571881572147591</v>
      </c>
    </row>
    <row r="14" spans="1:17" ht="14.25">
      <c r="A14" s="2030"/>
      <c r="B14" s="760">
        <v>2012</v>
      </c>
      <c r="C14" s="74">
        <v>1.2524015969685482</v>
      </c>
      <c r="D14" s="74">
        <v>1.4086847745019997</v>
      </c>
      <c r="E14" s="74">
        <v>1.8105874437639737</v>
      </c>
      <c r="F14" s="74">
        <v>2.0426206111714036</v>
      </c>
      <c r="G14" s="74">
        <v>1.1856374996978063</v>
      </c>
      <c r="H14" s="74">
        <v>1.2850027346501107</v>
      </c>
      <c r="I14" s="74">
        <v>1.2308173174827268</v>
      </c>
      <c r="J14" s="74">
        <v>2.1430827689028829</v>
      </c>
      <c r="K14" s="74">
        <v>1.4282513384991298</v>
      </c>
      <c r="L14" s="74">
        <v>1.1885257669309559</v>
      </c>
      <c r="M14" s="74">
        <v>3.0315471090680992</v>
      </c>
      <c r="N14" s="74">
        <v>1.347747222024851</v>
      </c>
      <c r="O14" s="74">
        <v>1.4023290303114313</v>
      </c>
    </row>
    <row r="15" spans="1:17" ht="14.25">
      <c r="A15" s="2030"/>
      <c r="B15" s="760">
        <v>2013</v>
      </c>
      <c r="C15" s="74">
        <v>1.2505815054610714</v>
      </c>
      <c r="D15" s="74">
        <v>1.5718260551880172</v>
      </c>
      <c r="E15" s="74">
        <v>1.8420959976395577</v>
      </c>
      <c r="F15" s="74">
        <v>2.1330681667038416</v>
      </c>
      <c r="G15" s="74">
        <v>1.1973185291124089</v>
      </c>
      <c r="H15" s="74">
        <v>1.3109544883237367</v>
      </c>
      <c r="I15" s="74">
        <v>1.2379590161052088</v>
      </c>
      <c r="J15" s="74">
        <v>2.3027296375248199</v>
      </c>
      <c r="K15" s="74">
        <v>1.214342927242527</v>
      </c>
      <c r="L15" s="74">
        <v>1.2840061663767599</v>
      </c>
      <c r="M15" s="74">
        <v>3.2557965082055111</v>
      </c>
      <c r="N15" s="74">
        <v>1.4271636078932866</v>
      </c>
      <c r="O15" s="74">
        <v>1.4394192521931208</v>
      </c>
    </row>
    <row r="16" spans="1:17" ht="14.25">
      <c r="A16" s="2030"/>
      <c r="B16" s="760">
        <v>2014</v>
      </c>
      <c r="C16" s="74">
        <v>1.323410725525046</v>
      </c>
      <c r="D16" s="74">
        <v>1.6930184038256648</v>
      </c>
      <c r="E16" s="74">
        <v>2.2036183455851464</v>
      </c>
      <c r="F16" s="74">
        <v>2.5191040642068567</v>
      </c>
      <c r="G16" s="74">
        <v>1.207011582725418</v>
      </c>
      <c r="H16" s="74">
        <v>1.6010616350332023</v>
      </c>
      <c r="I16" s="74">
        <v>1.3595311391005409</v>
      </c>
      <c r="J16" s="74">
        <v>2.604717449815741</v>
      </c>
      <c r="K16" s="74">
        <v>1.4582856953252761</v>
      </c>
      <c r="L16" s="74">
        <v>1.3297656017772783</v>
      </c>
      <c r="M16" s="74">
        <v>3.6218403959588437</v>
      </c>
      <c r="N16" s="74">
        <v>1.5900865613053567</v>
      </c>
      <c r="O16" s="74">
        <v>1.6114494521318441</v>
      </c>
    </row>
    <row r="17" spans="1:15" ht="14.25">
      <c r="A17" s="2030" t="s">
        <v>101</v>
      </c>
      <c r="B17" s="760">
        <v>2007</v>
      </c>
      <c r="C17" s="74">
        <v>1.1061199974902338</v>
      </c>
      <c r="D17" s="74">
        <v>1.2028419528122525</v>
      </c>
      <c r="E17" s="74">
        <v>1.5349451451062992</v>
      </c>
      <c r="F17" s="74">
        <v>1.8487719303598753</v>
      </c>
      <c r="G17" s="74">
        <v>1.0954718001172905</v>
      </c>
      <c r="H17" s="74">
        <v>0.91558952156741413</v>
      </c>
      <c r="I17" s="74">
        <v>0.96546190008066524</v>
      </c>
      <c r="J17" s="74">
        <v>2.0236638494603825</v>
      </c>
      <c r="K17" s="74">
        <v>1.2621681597038776</v>
      </c>
      <c r="L17" s="74">
        <v>1.1113886444739884</v>
      </c>
      <c r="M17" s="74">
        <v>2.5888906657729449</v>
      </c>
      <c r="N17" s="74">
        <v>1.0468289655736831</v>
      </c>
      <c r="O17" s="74">
        <v>1.2090687818844785</v>
      </c>
    </row>
    <row r="18" spans="1:15" ht="14.25">
      <c r="A18" s="2030"/>
      <c r="B18" s="760">
        <v>2008</v>
      </c>
      <c r="C18" s="74">
        <v>1.0620277197533592</v>
      </c>
      <c r="D18" s="74">
        <v>1.39138836433004</v>
      </c>
      <c r="E18" s="74">
        <v>1.6428050060475332</v>
      </c>
      <c r="F18" s="74">
        <v>1.8596932552540935</v>
      </c>
      <c r="G18" s="74">
        <v>1.0741775889005301</v>
      </c>
      <c r="H18" s="74">
        <v>0.92104151297338743</v>
      </c>
      <c r="I18" s="74">
        <v>0.99305290873901542</v>
      </c>
      <c r="J18" s="74">
        <v>1.9947373013423348</v>
      </c>
      <c r="K18" s="74">
        <v>1.1825315217965398</v>
      </c>
      <c r="L18" s="74">
        <v>1.1461478071294895</v>
      </c>
      <c r="M18" s="74">
        <v>2.5460534879260175</v>
      </c>
      <c r="N18" s="74">
        <v>1.1129087489935705</v>
      </c>
      <c r="O18" s="74">
        <v>1.2335381095973577</v>
      </c>
    </row>
    <row r="19" spans="1:15" ht="14.25">
      <c r="A19" s="2030"/>
      <c r="B19" s="760">
        <v>2009</v>
      </c>
      <c r="C19" s="74">
        <v>1.0602242539216733</v>
      </c>
      <c r="D19" s="74">
        <v>1.2888046851673554</v>
      </c>
      <c r="E19" s="74">
        <v>1.5354939503879099</v>
      </c>
      <c r="F19" s="74">
        <v>1.7276698168175268</v>
      </c>
      <c r="G19" s="74">
        <v>1.0771497888528194</v>
      </c>
      <c r="H19" s="74">
        <v>0.89101429321265813</v>
      </c>
      <c r="I19" s="74">
        <v>1.0181454351757599</v>
      </c>
      <c r="J19" s="74">
        <v>1.9944161366524154</v>
      </c>
      <c r="K19" s="74">
        <v>1.1631047258743841</v>
      </c>
      <c r="L19" s="74">
        <v>1.1037173351882221</v>
      </c>
      <c r="M19" s="74">
        <v>2.862637898685279</v>
      </c>
      <c r="N19" s="74">
        <v>1.0949238619908255</v>
      </c>
      <c r="O19" s="74">
        <v>1.1970227577628194</v>
      </c>
    </row>
    <row r="20" spans="1:15" ht="14.25">
      <c r="A20" s="2030"/>
      <c r="B20" s="760">
        <v>2010</v>
      </c>
      <c r="C20" s="74">
        <v>1.130745147425209</v>
      </c>
      <c r="D20" s="74">
        <v>1.3102872291302976</v>
      </c>
      <c r="E20" s="74">
        <v>1.6660565366888458</v>
      </c>
      <c r="F20" s="74">
        <v>1.8108904776923513</v>
      </c>
      <c r="G20" s="74">
        <v>1.1096498116037696</v>
      </c>
      <c r="H20" s="74">
        <v>1.049722055034205</v>
      </c>
      <c r="I20" s="74">
        <v>1.1010764409811336</v>
      </c>
      <c r="J20" s="74">
        <v>2.1464157679775457</v>
      </c>
      <c r="K20" s="74">
        <v>1.2554089969186957</v>
      </c>
      <c r="L20" s="74">
        <v>1.1386747253387381</v>
      </c>
      <c r="M20" s="74">
        <v>2.7591865883783928</v>
      </c>
      <c r="N20" s="74">
        <v>1.2000268796410853</v>
      </c>
      <c r="O20" s="74">
        <v>1.2785138607718918</v>
      </c>
    </row>
    <row r="21" spans="1:15" ht="14.25">
      <c r="A21" s="2030"/>
      <c r="B21" s="760">
        <v>2011</v>
      </c>
      <c r="C21" s="74">
        <v>1.1554945649897814</v>
      </c>
      <c r="D21" s="74">
        <v>1.3879075027377936</v>
      </c>
      <c r="E21" s="74">
        <v>1.840239609542518</v>
      </c>
      <c r="F21" s="74">
        <v>2.1572409273825208</v>
      </c>
      <c r="G21" s="74">
        <v>1.1017245494140471</v>
      </c>
      <c r="H21" s="74">
        <v>1.1487589680079884</v>
      </c>
      <c r="I21" s="74">
        <v>1.1070081770737445</v>
      </c>
      <c r="J21" s="74">
        <v>2.1761008894384943</v>
      </c>
      <c r="K21" s="74">
        <v>1.3209978641679492</v>
      </c>
      <c r="L21" s="74">
        <v>1.1370820674141571</v>
      </c>
      <c r="M21" s="74">
        <v>3.2227432195215906</v>
      </c>
      <c r="N21" s="74">
        <v>1.266746417099035</v>
      </c>
      <c r="O21" s="74">
        <v>1.3385282213755045</v>
      </c>
    </row>
    <row r="22" spans="1:15" ht="14.25">
      <c r="A22" s="2030"/>
      <c r="B22" s="760">
        <v>2012</v>
      </c>
      <c r="C22" s="74">
        <v>1.2584407497774783</v>
      </c>
      <c r="D22" s="74">
        <v>1.4267980828526563</v>
      </c>
      <c r="E22" s="74">
        <v>1.9262068474563869</v>
      </c>
      <c r="F22" s="74">
        <v>2.160693938241752</v>
      </c>
      <c r="G22" s="74">
        <v>1.1225247889853729</v>
      </c>
      <c r="H22" s="74">
        <v>1.3860327358191105</v>
      </c>
      <c r="I22" s="74">
        <v>1.4559192668494536</v>
      </c>
      <c r="J22" s="74">
        <v>2.2534182872315474</v>
      </c>
      <c r="K22" s="74">
        <v>1.4638238515560558</v>
      </c>
      <c r="L22" s="74">
        <v>1.1904536322079324</v>
      </c>
      <c r="M22" s="74">
        <v>3.0632396465278364</v>
      </c>
      <c r="N22" s="74">
        <v>1.3256829489358892</v>
      </c>
      <c r="O22" s="74">
        <v>1.431997027862004</v>
      </c>
    </row>
    <row r="23" spans="1:15" ht="14.25">
      <c r="A23" s="2030"/>
      <c r="B23" s="760">
        <v>2013</v>
      </c>
      <c r="C23" s="74">
        <v>1.2820248246217922</v>
      </c>
      <c r="D23" s="74">
        <v>1.5676744443522681</v>
      </c>
      <c r="E23" s="74">
        <v>1.9748204785633383</v>
      </c>
      <c r="F23" s="74">
        <v>2.2772763795392548</v>
      </c>
      <c r="G23" s="74">
        <v>1.2042454047344577</v>
      </c>
      <c r="H23" s="74">
        <v>1.3938393627487329</v>
      </c>
      <c r="I23" s="74">
        <v>1.3079210771657517</v>
      </c>
      <c r="J23" s="74">
        <v>2.3187898587237989</v>
      </c>
      <c r="K23" s="74">
        <v>1.3344044225877847</v>
      </c>
      <c r="L23" s="74">
        <v>1.3118001999814231</v>
      </c>
      <c r="M23" s="74">
        <v>3.328537929429249</v>
      </c>
      <c r="N23" s="74">
        <v>1.474166309047221</v>
      </c>
      <c r="O23" s="74">
        <v>1.5133850609532848</v>
      </c>
    </row>
    <row r="24" spans="1:15" ht="14.25">
      <c r="A24" s="2030"/>
      <c r="B24" s="760">
        <v>2014</v>
      </c>
      <c r="C24" s="74">
        <v>1.5015574836450498</v>
      </c>
      <c r="D24" s="74">
        <v>1.8337595027097178</v>
      </c>
      <c r="E24" s="74">
        <v>2.2765632074281275</v>
      </c>
      <c r="F24" s="74">
        <v>2.4598817662201262</v>
      </c>
      <c r="G24" s="74">
        <v>1.3794920243497992</v>
      </c>
      <c r="H24" s="74">
        <v>1.8055957543524164</v>
      </c>
      <c r="I24" s="74">
        <v>1.5293863922515352</v>
      </c>
      <c r="J24" s="74">
        <v>2.5113391364824675</v>
      </c>
      <c r="K24" s="74">
        <v>1.8048680440348943</v>
      </c>
      <c r="L24" s="74">
        <v>1.4404172393408512</v>
      </c>
      <c r="M24" s="74">
        <v>3.6883031707687746</v>
      </c>
      <c r="N24" s="74">
        <v>1.7086841024799693</v>
      </c>
      <c r="O24" s="74">
        <v>1.7824539158611239</v>
      </c>
    </row>
    <row r="25" spans="1:15" s="25" customFormat="1" ht="11.25">
      <c r="A25" s="25" t="s">
        <v>132</v>
      </c>
      <c r="B25" s="1336"/>
      <c r="C25" s="1337"/>
      <c r="D25" s="1337"/>
      <c r="E25" s="1337"/>
      <c r="F25" s="1337"/>
      <c r="G25" s="1337"/>
      <c r="H25" s="1337"/>
      <c r="I25" s="1337"/>
      <c r="J25" s="1337"/>
      <c r="K25" s="1337"/>
      <c r="L25" s="1337"/>
      <c r="M25" s="1337"/>
      <c r="N25" s="1337"/>
    </row>
    <row r="26" spans="1:15" s="25" customFormat="1" ht="11.25">
      <c r="A26" s="26" t="s">
        <v>2278</v>
      </c>
      <c r="B26" s="1336"/>
      <c r="C26" s="1337"/>
      <c r="D26" s="1337"/>
      <c r="E26" s="1337"/>
      <c r="F26" s="1337"/>
      <c r="G26" s="1337"/>
      <c r="H26" s="1337"/>
      <c r="I26" s="1337"/>
      <c r="J26" s="1337"/>
      <c r="K26" s="1337"/>
      <c r="L26" s="1337"/>
      <c r="M26" s="1337"/>
      <c r="N26" s="1337"/>
    </row>
    <row r="27" spans="1:15" s="25" customFormat="1" ht="11.25">
      <c r="A27" s="50" t="s">
        <v>2246</v>
      </c>
      <c r="B27" s="1336"/>
      <c r="C27" s="1337"/>
      <c r="D27" s="133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</row>
    <row r="28" spans="1:15" s="25" customFormat="1" ht="11.25">
      <c r="A28" s="50" t="s">
        <v>2247</v>
      </c>
      <c r="B28" s="1336"/>
      <c r="C28" s="1337"/>
      <c r="D28" s="1337"/>
      <c r="E28" s="1337"/>
      <c r="F28" s="1337"/>
      <c r="G28" s="1337"/>
      <c r="H28" s="1337"/>
      <c r="I28" s="1337"/>
      <c r="J28" s="1337"/>
      <c r="K28" s="1337"/>
      <c r="L28" s="1337"/>
      <c r="M28" s="1337"/>
      <c r="N28" s="1337"/>
    </row>
    <row r="29" spans="1:15" s="25" customFormat="1" ht="11.25">
      <c r="A29" s="50" t="s">
        <v>2279</v>
      </c>
      <c r="B29" s="1336"/>
      <c r="C29" s="1337"/>
      <c r="D29" s="1337"/>
      <c r="E29" s="1337"/>
      <c r="F29" s="1337"/>
      <c r="G29" s="1337"/>
      <c r="H29" s="1337"/>
      <c r="I29" s="1337"/>
      <c r="J29" s="1337"/>
      <c r="K29" s="1337"/>
      <c r="L29" s="1337"/>
      <c r="M29" s="1337"/>
      <c r="N29" s="1337"/>
    </row>
    <row r="30" spans="1:15" s="25" customFormat="1" ht="11.25">
      <c r="A30" s="50" t="s">
        <v>2249</v>
      </c>
      <c r="B30" s="1336"/>
      <c r="C30" s="1337"/>
      <c r="D30" s="1337"/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</row>
    <row r="31" spans="1:15" s="25" customFormat="1" ht="11.25">
      <c r="A31" s="50" t="s">
        <v>2250</v>
      </c>
      <c r="B31" s="1336"/>
      <c r="C31" s="1337"/>
      <c r="D31" s="1337"/>
      <c r="E31" s="1337"/>
      <c r="F31" s="1337"/>
      <c r="G31" s="1337"/>
      <c r="H31" s="1337"/>
      <c r="I31" s="1337"/>
      <c r="J31" s="1337"/>
      <c r="K31" s="1337"/>
      <c r="L31" s="1337"/>
      <c r="M31" s="1337"/>
      <c r="N31" s="1337"/>
    </row>
    <row r="32" spans="1:15" s="25" customFormat="1" ht="11.25">
      <c r="A32" s="50" t="s">
        <v>2251</v>
      </c>
      <c r="B32" s="1336"/>
      <c r="C32" s="1337"/>
      <c r="D32" s="1337"/>
      <c r="E32" s="1337"/>
      <c r="F32" s="1337"/>
      <c r="G32" s="1337"/>
      <c r="H32" s="1337"/>
      <c r="I32" s="1337"/>
      <c r="J32" s="1337"/>
      <c r="K32" s="1337"/>
      <c r="L32" s="1337"/>
      <c r="M32" s="1337"/>
      <c r="N32" s="1337"/>
    </row>
    <row r="33" spans="1:14" s="25" customFormat="1" ht="11.25">
      <c r="A33" s="50" t="s">
        <v>2495</v>
      </c>
      <c r="B33" s="1336"/>
      <c r="C33" s="1337"/>
      <c r="D33" s="1337"/>
      <c r="E33" s="1337"/>
      <c r="F33" s="1337"/>
      <c r="G33" s="1337"/>
      <c r="H33" s="1337"/>
      <c r="I33" s="1337"/>
      <c r="J33" s="1337"/>
      <c r="K33" s="1337"/>
      <c r="L33" s="1337"/>
      <c r="M33" s="1337"/>
      <c r="N33" s="1337"/>
    </row>
    <row r="34" spans="1:14" s="25" customFormat="1" ht="11.25">
      <c r="A34" s="62" t="s">
        <v>2252</v>
      </c>
      <c r="B34" s="1336"/>
      <c r="C34" s="1337"/>
      <c r="D34" s="1337"/>
      <c r="E34" s="1337"/>
      <c r="F34" s="1337"/>
      <c r="G34" s="1337"/>
      <c r="H34" s="1337"/>
      <c r="I34" s="1337"/>
      <c r="J34" s="1337"/>
      <c r="K34" s="1337"/>
      <c r="L34" s="1337"/>
      <c r="M34" s="1337"/>
      <c r="N34" s="1337"/>
    </row>
    <row r="35" spans="1:14" s="25" customFormat="1" ht="11.25">
      <c r="A35" s="62" t="s">
        <v>2281</v>
      </c>
      <c r="B35" s="1336"/>
      <c r="C35" s="1337"/>
      <c r="D35" s="1337"/>
      <c r="E35" s="1337"/>
      <c r="F35" s="1337"/>
      <c r="G35" s="1337"/>
      <c r="H35" s="1337"/>
      <c r="I35" s="1337"/>
      <c r="J35" s="1337"/>
      <c r="K35" s="1337"/>
      <c r="L35" s="1337"/>
      <c r="M35" s="1337"/>
      <c r="N35" s="1337"/>
    </row>
    <row r="36" spans="1:14" s="25" customFormat="1" ht="11.25">
      <c r="A36" s="62" t="s">
        <v>2282</v>
      </c>
      <c r="B36" s="1336"/>
      <c r="C36" s="1337"/>
      <c r="D36" s="1337"/>
      <c r="E36" s="1337"/>
      <c r="F36" s="1337"/>
      <c r="G36" s="1337"/>
      <c r="H36" s="1337"/>
      <c r="I36" s="1337"/>
      <c r="J36" s="1337"/>
      <c r="K36" s="1337"/>
      <c r="L36" s="1337"/>
      <c r="M36" s="1337"/>
      <c r="N36" s="1337"/>
    </row>
    <row r="37" spans="1:14" s="25" customFormat="1" ht="11.25">
      <c r="A37" s="62" t="s">
        <v>2283</v>
      </c>
      <c r="B37" s="1336"/>
      <c r="C37" s="1337"/>
      <c r="D37" s="1337"/>
      <c r="E37" s="1337"/>
      <c r="F37" s="1337"/>
      <c r="G37" s="1337"/>
      <c r="H37" s="1337"/>
      <c r="I37" s="1337"/>
      <c r="J37" s="1337"/>
      <c r="K37" s="1337"/>
      <c r="L37" s="1337"/>
      <c r="M37" s="1337"/>
      <c r="N37" s="1337"/>
    </row>
    <row r="38" spans="1:14" s="25" customFormat="1" ht="11.25">
      <c r="A38" s="62" t="s">
        <v>2284</v>
      </c>
      <c r="B38" s="1336"/>
      <c r="C38" s="1337"/>
      <c r="D38" s="1337"/>
      <c r="E38" s="1337"/>
      <c r="F38" s="1337"/>
      <c r="G38" s="1337"/>
      <c r="H38" s="1337"/>
      <c r="I38" s="1337"/>
      <c r="J38" s="1337"/>
      <c r="K38" s="1337"/>
      <c r="L38" s="1337"/>
      <c r="M38" s="1337"/>
      <c r="N38" s="1337"/>
    </row>
    <row r="39" spans="1:14" s="25" customFormat="1" ht="11.25">
      <c r="A39" s="62" t="s">
        <v>2285</v>
      </c>
      <c r="B39" s="1336"/>
      <c r="C39" s="1337"/>
      <c r="D39" s="1337"/>
      <c r="E39" s="1337"/>
      <c r="F39" s="1337"/>
      <c r="G39" s="1337"/>
      <c r="H39" s="1337"/>
      <c r="I39" s="1337"/>
      <c r="J39" s="1337"/>
      <c r="K39" s="1337"/>
      <c r="L39" s="1337"/>
      <c r="M39" s="1337"/>
      <c r="N39" s="1337"/>
    </row>
    <row r="40" spans="1:14">
      <c r="A40" s="1333"/>
      <c r="B40" s="130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>
      <c r="A41" s="1333"/>
      <c r="B41" s="130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>
      <c r="A42" s="1333"/>
      <c r="B42" s="130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>
      <c r="A43" s="1333"/>
      <c r="B43" s="130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>
      <c r="A44" s="1333"/>
      <c r="B44" s="130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>
      <c r="A45" s="1333"/>
      <c r="B45" s="130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>
      <c r="A46" s="1333"/>
      <c r="B46" s="130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</row>
    <row r="47" spans="1:14">
      <c r="A47" s="1333"/>
      <c r="B47" s="130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>
      <c r="A48" s="1333"/>
      <c r="B48" s="130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1:14">
      <c r="A49" s="1333"/>
      <c r="B49" s="130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4">
      <c r="A50" s="1333"/>
      <c r="B50" s="130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</sheetData>
  <mergeCells count="11">
    <mergeCell ref="A9:A16"/>
    <mergeCell ref="A17:A24"/>
    <mergeCell ref="A3:O3"/>
    <mergeCell ref="A5:O5"/>
    <mergeCell ref="A7:B8"/>
    <mergeCell ref="C7:E7"/>
    <mergeCell ref="F7:I7"/>
    <mergeCell ref="J7:L7"/>
    <mergeCell ref="M7:N7"/>
    <mergeCell ref="O7:O8"/>
    <mergeCell ref="A4:O4"/>
  </mergeCells>
  <hyperlinks>
    <hyperlink ref="Q7" location="ÍNDICE!A71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opLeftCell="H1" zoomScaleNormal="100" zoomScalePageLayoutView="85" workbookViewId="0">
      <selection activeCell="Q7" sqref="Q7"/>
    </sheetView>
  </sheetViews>
  <sheetFormatPr baseColWidth="10" defaultRowHeight="12.75"/>
  <cols>
    <col min="1" max="1" width="14.5703125" style="1332" customWidth="1"/>
    <col min="2" max="2" width="11.42578125" style="1332"/>
    <col min="3" max="12" width="19.7109375" style="1332" customWidth="1"/>
    <col min="13" max="14" width="20.28515625" style="1332" customWidth="1"/>
    <col min="15" max="15" width="16.28515625" style="1332" customWidth="1"/>
    <col min="16" max="16384" width="11.42578125" style="1332"/>
  </cols>
  <sheetData>
    <row r="1" spans="1:17" ht="6" customHeight="1"/>
    <row r="2" spans="1:17" ht="14.25">
      <c r="A2" s="1312" t="s">
        <v>142</v>
      </c>
    </row>
    <row r="3" spans="1:17" ht="15.75" customHeight="1">
      <c r="A3" s="1994" t="s">
        <v>1511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.75" customHeight="1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  <c r="O4" s="2005"/>
    </row>
    <row r="5" spans="1:17">
      <c r="A5" s="1995" t="s">
        <v>462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5">
      <c r="A6" s="35"/>
    </row>
    <row r="7" spans="1:17" ht="30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7" t="s">
        <v>145</v>
      </c>
      <c r="Q7" s="1113" t="s">
        <v>675</v>
      </c>
    </row>
    <row r="8" spans="1:17" ht="47.25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1611</v>
      </c>
      <c r="G8" s="1799" t="s">
        <v>1612</v>
      </c>
      <c r="H8" s="1799" t="s">
        <v>1613</v>
      </c>
      <c r="I8" s="1799" t="s">
        <v>1614</v>
      </c>
      <c r="J8" s="1799" t="s">
        <v>490</v>
      </c>
      <c r="K8" s="1811" t="s">
        <v>500</v>
      </c>
      <c r="L8" s="1811" t="s">
        <v>501</v>
      </c>
      <c r="M8" s="1800" t="s">
        <v>99</v>
      </c>
      <c r="N8" s="1800" t="s">
        <v>494</v>
      </c>
      <c r="O8" s="1997"/>
    </row>
    <row r="9" spans="1:17" ht="16.5">
      <c r="A9" s="2030" t="s">
        <v>100</v>
      </c>
      <c r="B9" s="760" t="s">
        <v>135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 t="s">
        <v>4</v>
      </c>
      <c r="I9" s="74" t="s">
        <v>4</v>
      </c>
      <c r="J9" s="74" t="s">
        <v>4</v>
      </c>
      <c r="K9" s="74" t="s">
        <v>4</v>
      </c>
      <c r="L9" s="74" t="s">
        <v>4</v>
      </c>
      <c r="M9" s="74" t="s">
        <v>4</v>
      </c>
      <c r="N9" s="74" t="s">
        <v>4</v>
      </c>
      <c r="O9" s="74" t="s">
        <v>4</v>
      </c>
    </row>
    <row r="10" spans="1:17" ht="14.25">
      <c r="A10" s="2030"/>
      <c r="B10" s="760">
        <v>2008</v>
      </c>
      <c r="C10" s="74">
        <v>38.247528595568639</v>
      </c>
      <c r="D10" s="74">
        <v>43.271548625538614</v>
      </c>
      <c r="E10" s="74">
        <v>43.538627061880902</v>
      </c>
      <c r="F10" s="74">
        <v>47.034354886918543</v>
      </c>
      <c r="G10" s="74">
        <v>37.234963341332197</v>
      </c>
      <c r="H10" s="74">
        <v>42.005132519801137</v>
      </c>
      <c r="I10" s="74">
        <v>42.119842423867716</v>
      </c>
      <c r="J10" s="74">
        <v>46.89181451700545</v>
      </c>
      <c r="K10" s="74">
        <v>39.613908264811322</v>
      </c>
      <c r="L10" s="74">
        <v>40.8823485416221</v>
      </c>
      <c r="M10" s="74">
        <v>43.74696237592692</v>
      </c>
      <c r="N10" s="74">
        <v>45.93394467253087</v>
      </c>
      <c r="O10" s="74">
        <v>41.986479685298846</v>
      </c>
    </row>
    <row r="11" spans="1:17" ht="16.5">
      <c r="A11" s="2030"/>
      <c r="B11" s="760" t="s">
        <v>105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 t="s">
        <v>4</v>
      </c>
      <c r="I11" s="74" t="s">
        <v>4</v>
      </c>
      <c r="J11" s="74" t="s">
        <v>4</v>
      </c>
      <c r="K11" s="74" t="s">
        <v>4</v>
      </c>
      <c r="L11" s="74" t="s">
        <v>4</v>
      </c>
      <c r="M11" s="74" t="s">
        <v>4</v>
      </c>
      <c r="N11" s="74" t="s">
        <v>4</v>
      </c>
      <c r="O11" s="74" t="s">
        <v>4</v>
      </c>
    </row>
    <row r="12" spans="1:17" ht="14.25">
      <c r="A12" s="2030"/>
      <c r="B12" s="760">
        <v>2010</v>
      </c>
      <c r="C12" s="74">
        <v>37.860422898858111</v>
      </c>
      <c r="D12" s="74">
        <v>42.398318873289156</v>
      </c>
      <c r="E12" s="74">
        <v>41.756789420237347</v>
      </c>
      <c r="F12" s="74">
        <v>45.128597473462193</v>
      </c>
      <c r="G12" s="74">
        <v>36.442899357005601</v>
      </c>
      <c r="H12" s="74">
        <v>39.704050004374494</v>
      </c>
      <c r="I12" s="74">
        <v>39.603465205289403</v>
      </c>
      <c r="J12" s="74">
        <v>45.187974187047644</v>
      </c>
      <c r="K12" s="74">
        <v>38.340386553958403</v>
      </c>
      <c r="L12" s="74">
        <v>39.327243248280389</v>
      </c>
      <c r="M12" s="74">
        <v>42.486085427570607</v>
      </c>
      <c r="N12" s="74">
        <v>43.724750296380321</v>
      </c>
      <c r="O12" s="74">
        <v>40.751966742162033</v>
      </c>
    </row>
    <row r="13" spans="1:17" ht="14.25">
      <c r="A13" s="2030"/>
      <c r="B13" s="760">
        <v>2011</v>
      </c>
      <c r="C13" s="74">
        <v>38.57777236181699</v>
      </c>
      <c r="D13" s="74">
        <v>42.380673724672917</v>
      </c>
      <c r="E13" s="74">
        <v>42.294584527606538</v>
      </c>
      <c r="F13" s="74">
        <v>44.699101437607816</v>
      </c>
      <c r="G13" s="74">
        <v>37.804556562124233</v>
      </c>
      <c r="H13" s="74">
        <v>40.795999530632521</v>
      </c>
      <c r="I13" s="74">
        <v>39.737517897355872</v>
      </c>
      <c r="J13" s="74">
        <v>44.531097676656465</v>
      </c>
      <c r="K13" s="74">
        <v>37.900516368796424</v>
      </c>
      <c r="L13" s="74">
        <v>40.329976777658146</v>
      </c>
      <c r="M13" s="74">
        <v>42.184055287640199</v>
      </c>
      <c r="N13" s="74">
        <v>43.417937925247742</v>
      </c>
      <c r="O13" s="74">
        <v>41.250910922079512</v>
      </c>
    </row>
    <row r="14" spans="1:17" ht="14.25">
      <c r="A14" s="2030"/>
      <c r="B14" s="760">
        <v>2012</v>
      </c>
      <c r="C14" s="74">
        <v>37.109410172795243</v>
      </c>
      <c r="D14" s="74">
        <v>41.606173459754693</v>
      </c>
      <c r="E14" s="74">
        <v>40.979740266798224</v>
      </c>
      <c r="F14" s="74">
        <v>43.564807503807259</v>
      </c>
      <c r="G14" s="74">
        <v>35.986836289380754</v>
      </c>
      <c r="H14" s="74">
        <v>39.495307585053538</v>
      </c>
      <c r="I14" s="74">
        <v>39.362321401882859</v>
      </c>
      <c r="J14" s="74">
        <v>43.590125102788605</v>
      </c>
      <c r="K14" s="74">
        <v>36.728979146565507</v>
      </c>
      <c r="L14" s="74">
        <v>38.668313593427015</v>
      </c>
      <c r="M14" s="74">
        <v>41.514545398489133</v>
      </c>
      <c r="N14" s="74">
        <v>42.494146121091603</v>
      </c>
      <c r="O14" s="74">
        <v>39.959030728441341</v>
      </c>
    </row>
    <row r="15" spans="1:17" ht="14.25">
      <c r="A15" s="2030"/>
      <c r="B15" s="760">
        <v>2013</v>
      </c>
      <c r="C15" s="74">
        <v>36.348848754691581</v>
      </c>
      <c r="D15" s="74">
        <v>41.327616701696897</v>
      </c>
      <c r="E15" s="74">
        <v>40.52634870474953</v>
      </c>
      <c r="F15" s="74">
        <v>43.470641986393524</v>
      </c>
      <c r="G15" s="74">
        <v>35.170078901639222</v>
      </c>
      <c r="H15" s="74">
        <v>37.541397539405523</v>
      </c>
      <c r="I15" s="74">
        <v>39.284677669142191</v>
      </c>
      <c r="J15" s="74">
        <v>43.444748572777648</v>
      </c>
      <c r="K15" s="74">
        <v>35.244133037125422</v>
      </c>
      <c r="L15" s="74">
        <v>38.288050482663557</v>
      </c>
      <c r="M15" s="74">
        <v>42.071330521984173</v>
      </c>
      <c r="N15" s="74">
        <v>42.108020267285063</v>
      </c>
      <c r="O15" s="74">
        <v>39.454294820721465</v>
      </c>
    </row>
    <row r="16" spans="1:17" ht="14.25">
      <c r="A16" s="2030"/>
      <c r="B16" s="760">
        <v>2014</v>
      </c>
      <c r="C16" s="74">
        <v>36.933355156667389</v>
      </c>
      <c r="D16" s="74">
        <v>41.50525150592906</v>
      </c>
      <c r="E16" s="74">
        <v>41.173339229066634</v>
      </c>
      <c r="F16" s="74">
        <v>43.558305179762371</v>
      </c>
      <c r="G16" s="74">
        <v>36.254061697746195</v>
      </c>
      <c r="H16" s="74">
        <v>37.482229412845911</v>
      </c>
      <c r="I16" s="74">
        <v>38.225323058192501</v>
      </c>
      <c r="J16" s="74">
        <v>43.475845728221422</v>
      </c>
      <c r="K16" s="74">
        <v>38.100134243323559</v>
      </c>
      <c r="L16" s="74">
        <v>38.254314532675593</v>
      </c>
      <c r="M16" s="74">
        <v>41.503320737811748</v>
      </c>
      <c r="N16" s="74">
        <v>41.97036546366806</v>
      </c>
      <c r="O16" s="74">
        <v>40.155044051344404</v>
      </c>
    </row>
    <row r="17" spans="1:15" ht="14.25">
      <c r="A17" s="2030" t="s">
        <v>101</v>
      </c>
      <c r="B17" s="760">
        <v>2007</v>
      </c>
      <c r="C17" s="74">
        <v>37.681182913014844</v>
      </c>
      <c r="D17" s="74">
        <v>43.985051216148065</v>
      </c>
      <c r="E17" s="74">
        <v>43.426097023484417</v>
      </c>
      <c r="F17" s="74">
        <v>47.217676021670954</v>
      </c>
      <c r="G17" s="74">
        <v>37.183205552704706</v>
      </c>
      <c r="H17" s="74">
        <v>41.369284512640967</v>
      </c>
      <c r="I17" s="74">
        <v>41.207092631856682</v>
      </c>
      <c r="J17" s="74">
        <v>46.892891033065041</v>
      </c>
      <c r="K17" s="74">
        <v>39.013191622485458</v>
      </c>
      <c r="L17" s="74">
        <v>40.839148087158421</v>
      </c>
      <c r="M17" s="74">
        <v>43.562410595812011</v>
      </c>
      <c r="N17" s="74">
        <v>45.211935220853384</v>
      </c>
      <c r="O17" s="74">
        <v>41.858029671641681</v>
      </c>
    </row>
    <row r="18" spans="1:15" ht="14.25">
      <c r="A18" s="2030"/>
      <c r="B18" s="760">
        <v>2008</v>
      </c>
      <c r="C18" s="74">
        <v>38.936071888862564</v>
      </c>
      <c r="D18" s="74">
        <v>43.898112954449516</v>
      </c>
      <c r="E18" s="74">
        <v>43.671650067287047</v>
      </c>
      <c r="F18" s="74">
        <v>46.847372997284573</v>
      </c>
      <c r="G18" s="74">
        <v>38.334599726552653</v>
      </c>
      <c r="H18" s="74">
        <v>40.658273905492841</v>
      </c>
      <c r="I18" s="74">
        <v>40.653895778072801</v>
      </c>
      <c r="J18" s="74">
        <v>46.054213030433786</v>
      </c>
      <c r="K18" s="74">
        <v>40.255351993166023</v>
      </c>
      <c r="L18" s="74">
        <v>41.522902189488455</v>
      </c>
      <c r="M18" s="74">
        <v>43.142249201496988</v>
      </c>
      <c r="N18" s="74">
        <v>45.037471580817396</v>
      </c>
      <c r="O18" s="74">
        <v>42.365512160161671</v>
      </c>
    </row>
    <row r="19" spans="1:15" ht="14.25">
      <c r="A19" s="2030"/>
      <c r="B19" s="760">
        <v>2009</v>
      </c>
      <c r="C19" s="74">
        <v>37.873191582169817</v>
      </c>
      <c r="D19" s="74">
        <v>43.761289477511873</v>
      </c>
      <c r="E19" s="74">
        <v>42.993915237665327</v>
      </c>
      <c r="F19" s="74">
        <v>46.156124093111373</v>
      </c>
      <c r="G19" s="74">
        <v>37.482987633674163</v>
      </c>
      <c r="H19" s="74">
        <v>41.229084957496134</v>
      </c>
      <c r="I19" s="74">
        <v>40.15374669202091</v>
      </c>
      <c r="J19" s="74">
        <v>45.852757618978146</v>
      </c>
      <c r="K19" s="74">
        <v>38.669404319861265</v>
      </c>
      <c r="L19" s="74">
        <v>40.573768339368691</v>
      </c>
      <c r="M19" s="74">
        <v>41.97137146736646</v>
      </c>
      <c r="N19" s="74">
        <v>44.518478321650598</v>
      </c>
      <c r="O19" s="74">
        <v>41.644332644534188</v>
      </c>
    </row>
    <row r="20" spans="1:15" ht="14.25">
      <c r="A20" s="2030"/>
      <c r="B20" s="760">
        <v>2010</v>
      </c>
      <c r="C20" s="74">
        <v>38.237771226844572</v>
      </c>
      <c r="D20" s="74">
        <v>43.169353266111301</v>
      </c>
      <c r="E20" s="74">
        <v>42.876328712944826</v>
      </c>
      <c r="F20" s="74">
        <v>45.450061428682119</v>
      </c>
      <c r="G20" s="74">
        <v>37.695298307074928</v>
      </c>
      <c r="H20" s="74">
        <v>40.300749172482966</v>
      </c>
      <c r="I20" s="74">
        <v>40.415101451263425</v>
      </c>
      <c r="J20" s="74">
        <v>45.216968963895077</v>
      </c>
      <c r="K20" s="74">
        <v>37.522564152520964</v>
      </c>
      <c r="L20" s="74">
        <v>40.784489388962498</v>
      </c>
      <c r="M20" s="74">
        <v>42.402563931060087</v>
      </c>
      <c r="N20" s="74">
        <v>44.303422485114957</v>
      </c>
      <c r="O20" s="74">
        <v>41.623720676758431</v>
      </c>
    </row>
    <row r="21" spans="1:15" ht="14.25">
      <c r="A21" s="2030"/>
      <c r="B21" s="760">
        <v>2011</v>
      </c>
      <c r="C21" s="74">
        <v>37.653586057176149</v>
      </c>
      <c r="D21" s="74">
        <v>42.731787719893269</v>
      </c>
      <c r="E21" s="74">
        <v>42.412501110583889</v>
      </c>
      <c r="F21" s="74">
        <v>44.616559742253109</v>
      </c>
      <c r="G21" s="74">
        <v>37.457412516904739</v>
      </c>
      <c r="H21" s="74">
        <v>41.181243411563614</v>
      </c>
      <c r="I21" s="74">
        <v>40.351415224988799</v>
      </c>
      <c r="J21" s="74">
        <v>44.557495547506733</v>
      </c>
      <c r="K21" s="74">
        <v>37.817505479944501</v>
      </c>
      <c r="L21" s="74">
        <v>39.989923475942753</v>
      </c>
      <c r="M21" s="74">
        <v>41.990473448344765</v>
      </c>
      <c r="N21" s="74">
        <v>43.649641258961623</v>
      </c>
      <c r="O21" s="74">
        <v>41.117578031225698</v>
      </c>
    </row>
    <row r="22" spans="1:15" ht="14.25">
      <c r="A22" s="2030"/>
      <c r="B22" s="760">
        <v>2012</v>
      </c>
      <c r="C22" s="74">
        <v>37.426103701915714</v>
      </c>
      <c r="D22" s="74">
        <v>42.02429213402452</v>
      </c>
      <c r="E22" s="74">
        <v>41.793560339003598</v>
      </c>
      <c r="F22" s="74">
        <v>43.811007245295208</v>
      </c>
      <c r="G22" s="74">
        <v>37.207591729426262</v>
      </c>
      <c r="H22" s="74">
        <v>38.330840311184282</v>
      </c>
      <c r="I22" s="74">
        <v>39.278479787859425</v>
      </c>
      <c r="J22" s="74">
        <v>43.419853487391279</v>
      </c>
      <c r="K22" s="74">
        <v>37.625781627396904</v>
      </c>
      <c r="L22" s="74">
        <v>39.630227923998085</v>
      </c>
      <c r="M22" s="74">
        <v>41.670858038691193</v>
      </c>
      <c r="N22" s="74">
        <v>42.546235180658059</v>
      </c>
      <c r="O22" s="74">
        <v>40.617173684054833</v>
      </c>
    </row>
    <row r="23" spans="1:15" ht="14.25">
      <c r="A23" s="2030"/>
      <c r="B23" s="760">
        <v>2013</v>
      </c>
      <c r="C23" s="74">
        <v>37.016674842812463</v>
      </c>
      <c r="D23" s="74">
        <v>42.222570755690064</v>
      </c>
      <c r="E23" s="74">
        <v>41.694849165784426</v>
      </c>
      <c r="F23" s="74">
        <v>44.163459694007443</v>
      </c>
      <c r="G23" s="74">
        <v>36.762419349716957</v>
      </c>
      <c r="H23" s="74">
        <v>37.547399714023449</v>
      </c>
      <c r="I23" s="74">
        <v>39.035070493492633</v>
      </c>
      <c r="J23" s="74">
        <v>43.996669677176349</v>
      </c>
      <c r="K23" s="74">
        <v>38.452871981026924</v>
      </c>
      <c r="L23" s="74">
        <v>38.86853497068698</v>
      </c>
      <c r="M23" s="74">
        <v>42.239508812587474</v>
      </c>
      <c r="N23" s="74">
        <v>42.735854574377527</v>
      </c>
      <c r="O23" s="74">
        <v>40.609413371458665</v>
      </c>
    </row>
    <row r="24" spans="1:15" ht="14.25">
      <c r="A24" s="2030"/>
      <c r="B24" s="760">
        <v>2014</v>
      </c>
      <c r="C24" s="74">
        <v>35.482612872019601</v>
      </c>
      <c r="D24" s="74">
        <v>41.590861180208329</v>
      </c>
      <c r="E24" s="74">
        <v>40.537574161291985</v>
      </c>
      <c r="F24" s="74">
        <v>43.569863347581297</v>
      </c>
      <c r="G24" s="74">
        <v>34.621216103031522</v>
      </c>
      <c r="H24" s="74">
        <v>35.879292882282826</v>
      </c>
      <c r="I24" s="74">
        <v>38.731627849760422</v>
      </c>
      <c r="J24" s="74">
        <v>43.347508454524785</v>
      </c>
      <c r="K24" s="74">
        <v>37.133420157406213</v>
      </c>
      <c r="L24" s="74">
        <v>37.377024122779588</v>
      </c>
      <c r="M24" s="74">
        <v>41.533270416935999</v>
      </c>
      <c r="N24" s="74">
        <v>41.94639389927773</v>
      </c>
      <c r="O24" s="74">
        <v>39.470773289739022</v>
      </c>
    </row>
    <row r="25" spans="1:15" s="25" customFormat="1" ht="11.25">
      <c r="A25" s="25" t="s">
        <v>76</v>
      </c>
      <c r="B25" s="1336"/>
      <c r="C25" s="1345"/>
      <c r="D25" s="1345"/>
      <c r="E25" s="1345"/>
      <c r="F25" s="1345"/>
      <c r="G25" s="1345"/>
      <c r="H25" s="1345"/>
      <c r="I25" s="1345"/>
      <c r="J25" s="1345"/>
      <c r="K25" s="1345"/>
      <c r="L25" s="1345"/>
      <c r="M25" s="1345"/>
      <c r="N25" s="1345"/>
    </row>
    <row r="26" spans="1:15" s="25" customFormat="1" ht="11.25">
      <c r="A26" s="1801" t="s">
        <v>2286</v>
      </c>
      <c r="B26" s="1336"/>
      <c r="C26" s="1345"/>
      <c r="D26" s="1345"/>
      <c r="E26" s="1345"/>
      <c r="F26" s="1345"/>
      <c r="G26" s="1345"/>
      <c r="H26" s="1345"/>
      <c r="I26" s="1345"/>
      <c r="J26" s="1345"/>
      <c r="K26" s="1345"/>
      <c r="L26" s="1345"/>
      <c r="M26" s="1345"/>
      <c r="N26" s="1345"/>
    </row>
    <row r="27" spans="1:15" s="25" customFormat="1" ht="11.25">
      <c r="A27" s="50" t="s">
        <v>2246</v>
      </c>
      <c r="B27" s="1352"/>
      <c r="C27" s="1345"/>
      <c r="D27" s="1345"/>
      <c r="E27" s="1345"/>
      <c r="F27" s="1345"/>
      <c r="G27" s="1345"/>
      <c r="H27" s="1345"/>
      <c r="I27" s="1345"/>
      <c r="J27" s="1345"/>
      <c r="K27" s="1345"/>
      <c r="L27" s="1345"/>
      <c r="M27" s="1345"/>
      <c r="N27" s="1345"/>
    </row>
    <row r="28" spans="1:15" s="25" customFormat="1" ht="11.25">
      <c r="A28" s="50" t="s">
        <v>2247</v>
      </c>
      <c r="B28" s="1352"/>
      <c r="C28" s="1345"/>
      <c r="D28" s="1345"/>
      <c r="E28" s="1345"/>
      <c r="F28" s="1345"/>
      <c r="G28" s="1345"/>
      <c r="H28" s="1345"/>
      <c r="I28" s="1345"/>
      <c r="J28" s="1345"/>
      <c r="K28" s="1345"/>
      <c r="L28" s="1345"/>
      <c r="M28" s="1345"/>
      <c r="N28" s="1345"/>
    </row>
    <row r="29" spans="1:15" s="25" customFormat="1" ht="11.25">
      <c r="A29" s="50" t="s">
        <v>2279</v>
      </c>
      <c r="B29" s="1352"/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</row>
    <row r="30" spans="1:15" s="25" customFormat="1" ht="11.25">
      <c r="A30" s="50" t="s">
        <v>2249</v>
      </c>
      <c r="B30" s="1352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</row>
    <row r="31" spans="1:15" s="25" customFormat="1" ht="11.25">
      <c r="A31" s="50" t="s">
        <v>2250</v>
      </c>
      <c r="B31" s="1352"/>
      <c r="C31" s="1337"/>
      <c r="D31" s="1337"/>
      <c r="E31" s="1337"/>
      <c r="F31" s="1337"/>
      <c r="G31" s="1337"/>
      <c r="H31" s="1337"/>
      <c r="I31" s="1337"/>
      <c r="J31" s="1337"/>
      <c r="K31" s="1337"/>
      <c r="L31" s="1337"/>
      <c r="M31" s="1337"/>
      <c r="N31" s="1337"/>
    </row>
    <row r="32" spans="1:15" s="25" customFormat="1" ht="11.25">
      <c r="A32" s="50" t="s">
        <v>2287</v>
      </c>
      <c r="B32" s="1352"/>
      <c r="C32" s="1337"/>
      <c r="D32" s="1337"/>
      <c r="E32" s="1337"/>
      <c r="F32" s="1337"/>
      <c r="G32" s="1337"/>
      <c r="H32" s="1337"/>
      <c r="I32" s="1337"/>
      <c r="J32" s="1337"/>
      <c r="K32" s="1337"/>
      <c r="L32" s="1337"/>
      <c r="M32" s="1337"/>
      <c r="N32" s="1337"/>
    </row>
    <row r="33" spans="1:14" s="25" customFormat="1" ht="11.25">
      <c r="A33" s="50" t="s">
        <v>2495</v>
      </c>
      <c r="B33" s="1352"/>
      <c r="C33" s="1337"/>
      <c r="D33" s="1337"/>
      <c r="E33" s="1337"/>
      <c r="F33" s="1337"/>
      <c r="G33" s="1337"/>
      <c r="H33" s="1337"/>
      <c r="I33" s="1337"/>
      <c r="J33" s="1337"/>
      <c r="K33" s="1337"/>
      <c r="L33" s="1337"/>
      <c r="M33" s="1337"/>
      <c r="N33" s="1337"/>
    </row>
    <row r="34" spans="1:14" s="25" customFormat="1" ht="11.25">
      <c r="A34" s="62" t="s">
        <v>2252</v>
      </c>
      <c r="B34" s="1352"/>
      <c r="C34" s="1337"/>
      <c r="D34" s="1337"/>
      <c r="E34" s="1337"/>
      <c r="F34" s="1337"/>
      <c r="G34" s="1337"/>
      <c r="H34" s="1337"/>
      <c r="I34" s="1337"/>
      <c r="J34" s="1337"/>
      <c r="K34" s="1337"/>
      <c r="L34" s="1337"/>
      <c r="M34" s="1337"/>
      <c r="N34" s="1337"/>
    </row>
    <row r="35" spans="1:14" s="25" customFormat="1" ht="11.25">
      <c r="A35" s="62" t="s">
        <v>2253</v>
      </c>
      <c r="B35" s="1352"/>
      <c r="C35" s="1337"/>
      <c r="D35" s="1337"/>
      <c r="E35" s="1337"/>
      <c r="F35" s="1337"/>
      <c r="G35" s="1337"/>
      <c r="H35" s="1337"/>
      <c r="I35" s="1337"/>
      <c r="J35" s="1337"/>
      <c r="K35" s="1337"/>
      <c r="L35" s="1337"/>
      <c r="M35" s="1337"/>
      <c r="N35" s="1337"/>
    </row>
    <row r="36" spans="1:14" s="25" customFormat="1" ht="11.25">
      <c r="A36" s="62" t="s">
        <v>2288</v>
      </c>
      <c r="B36" s="1352"/>
      <c r="C36" s="1337"/>
      <c r="D36" s="1337"/>
      <c r="E36" s="1337"/>
      <c r="F36" s="1337"/>
      <c r="G36" s="1337"/>
      <c r="H36" s="1337"/>
      <c r="I36" s="1337"/>
      <c r="J36" s="1337"/>
      <c r="K36" s="1337"/>
      <c r="L36" s="1337"/>
      <c r="M36" s="1337"/>
      <c r="N36" s="1337"/>
    </row>
    <row r="37" spans="1:14" s="25" customFormat="1" ht="11.25">
      <c r="A37" s="62" t="s">
        <v>2255</v>
      </c>
      <c r="B37" s="1352"/>
      <c r="C37" s="1337"/>
      <c r="D37" s="1337"/>
      <c r="E37" s="1337"/>
      <c r="F37" s="1337"/>
      <c r="G37" s="1337"/>
      <c r="H37" s="1337"/>
      <c r="I37" s="1337"/>
      <c r="J37" s="1337"/>
      <c r="K37" s="1337"/>
      <c r="L37" s="1337"/>
      <c r="M37" s="1337"/>
      <c r="N37" s="1337"/>
    </row>
    <row r="38" spans="1:14" s="25" customFormat="1" ht="11.25">
      <c r="A38" s="62" t="s">
        <v>2256</v>
      </c>
      <c r="B38" s="1352"/>
      <c r="C38" s="1337"/>
      <c r="D38" s="1337"/>
      <c r="E38" s="1337"/>
      <c r="F38" s="1337"/>
      <c r="G38" s="1337"/>
      <c r="H38" s="1337"/>
      <c r="I38" s="1337"/>
      <c r="J38" s="1337"/>
      <c r="K38" s="1337"/>
      <c r="L38" s="1337"/>
      <c r="M38" s="1337"/>
      <c r="N38" s="1337"/>
    </row>
    <row r="39" spans="1:14">
      <c r="A39" s="62"/>
      <c r="B39" s="1348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>
      <c r="A40" s="62"/>
      <c r="B40" s="134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>
      <c r="A41" s="62"/>
      <c r="B41" s="1348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>
      <c r="A42" s="1351"/>
      <c r="B42" s="130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>
      <c r="A43" s="1351"/>
      <c r="B43" s="130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>
      <c r="A44" s="1351"/>
      <c r="B44" s="130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7" spans="1:14" ht="30.75" customHeight="1"/>
  </sheetData>
  <mergeCells count="11">
    <mergeCell ref="A9:A16"/>
    <mergeCell ref="A17:A24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75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opLeftCell="H1" zoomScaleNormal="100" zoomScalePageLayoutView="85" workbookViewId="0">
      <selection activeCell="Q7" sqref="Q7"/>
    </sheetView>
  </sheetViews>
  <sheetFormatPr baseColWidth="10" defaultRowHeight="12.75"/>
  <cols>
    <col min="1" max="1" width="14.5703125" style="1332" customWidth="1"/>
    <col min="2" max="2" width="11.42578125" style="1332"/>
    <col min="3" max="12" width="19.7109375" style="1332" customWidth="1"/>
    <col min="13" max="14" width="20.28515625" style="1332" customWidth="1"/>
    <col min="15" max="15" width="16.28515625" style="1332" customWidth="1"/>
    <col min="16" max="16384" width="11.42578125" style="1332"/>
  </cols>
  <sheetData>
    <row r="1" spans="1:17" ht="6" customHeight="1"/>
    <row r="2" spans="1:17" ht="14.25">
      <c r="A2" s="1312" t="s">
        <v>143</v>
      </c>
      <c r="B2" s="1348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7" ht="15">
      <c r="A3" s="1994" t="s">
        <v>1512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  <c r="O4" s="2005"/>
    </row>
    <row r="5" spans="1:17">
      <c r="A5" s="1995" t="s">
        <v>462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4.25">
      <c r="A6" s="6"/>
    </row>
    <row r="7" spans="1:17" ht="30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7" t="s">
        <v>145</v>
      </c>
      <c r="Q7" s="1113" t="s">
        <v>675</v>
      </c>
    </row>
    <row r="8" spans="1:17" ht="47.25">
      <c r="A8" s="1999"/>
      <c r="B8" s="1999"/>
      <c r="C8" s="1799" t="s">
        <v>96</v>
      </c>
      <c r="D8" s="1799" t="s">
        <v>97</v>
      </c>
      <c r="E8" s="1799" t="s">
        <v>98</v>
      </c>
      <c r="F8" s="1799" t="s">
        <v>1611</v>
      </c>
      <c r="G8" s="1799" t="s">
        <v>1612</v>
      </c>
      <c r="H8" s="1799" t="s">
        <v>1613</v>
      </c>
      <c r="I8" s="1799" t="s">
        <v>1614</v>
      </c>
      <c r="J8" s="1799" t="s">
        <v>490</v>
      </c>
      <c r="K8" s="1811" t="s">
        <v>500</v>
      </c>
      <c r="L8" s="1811" t="s">
        <v>501</v>
      </c>
      <c r="M8" s="1800" t="s">
        <v>99</v>
      </c>
      <c r="N8" s="1800" t="s">
        <v>494</v>
      </c>
      <c r="O8" s="1997"/>
    </row>
    <row r="9" spans="1:17" ht="16.5">
      <c r="A9" s="2030" t="s">
        <v>102</v>
      </c>
      <c r="B9" s="760" t="s">
        <v>104</v>
      </c>
      <c r="C9" s="30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4</v>
      </c>
      <c r="N9" s="30" t="s">
        <v>4</v>
      </c>
      <c r="O9" s="30" t="s">
        <v>4</v>
      </c>
    </row>
    <row r="10" spans="1:17" ht="14.25">
      <c r="A10" s="2030"/>
      <c r="B10" s="760">
        <v>2008</v>
      </c>
      <c r="C10" s="74">
        <v>41.739679358749761</v>
      </c>
      <c r="D10" s="74">
        <v>43.550577328057223</v>
      </c>
      <c r="E10" s="74">
        <v>43.753832526265775</v>
      </c>
      <c r="F10" s="74">
        <v>47.123116707922236</v>
      </c>
      <c r="G10" s="74">
        <v>38.229942532902975</v>
      </c>
      <c r="H10" s="74">
        <v>43.574801148226797</v>
      </c>
      <c r="I10" s="74">
        <v>43.434573648011551</v>
      </c>
      <c r="J10" s="74">
        <v>47.046524076321191</v>
      </c>
      <c r="K10" s="74">
        <v>39.996054573795895</v>
      </c>
      <c r="L10" s="74">
        <v>42.558051873501512</v>
      </c>
      <c r="M10" s="74">
        <v>44.43292718125916</v>
      </c>
      <c r="N10" s="74">
        <v>46.721114453659339</v>
      </c>
      <c r="O10" s="74">
        <v>43.542989267667949</v>
      </c>
      <c r="Q10" s="1349"/>
    </row>
    <row r="11" spans="1:17" ht="14.25">
      <c r="A11" s="2030"/>
      <c r="B11" s="760">
        <v>2009</v>
      </c>
      <c r="C11" s="74">
        <v>41.601160755269468</v>
      </c>
      <c r="D11" s="74">
        <v>42.222902249129412</v>
      </c>
      <c r="E11" s="74">
        <v>42.629591140148385</v>
      </c>
      <c r="F11" s="74">
        <v>45.659005377199293</v>
      </c>
      <c r="G11" s="74">
        <v>37.434281917516429</v>
      </c>
      <c r="H11" s="74">
        <v>39.422134963222518</v>
      </c>
      <c r="I11" s="74">
        <v>42.116315915069343</v>
      </c>
      <c r="J11" s="74">
        <v>45.327814635023358</v>
      </c>
      <c r="K11" s="74">
        <v>40.332359694479898</v>
      </c>
      <c r="L11" s="74">
        <v>41.398003739476103</v>
      </c>
      <c r="M11" s="74">
        <v>42.884213872872245</v>
      </c>
      <c r="N11" s="74">
        <v>45.486722140387201</v>
      </c>
      <c r="O11" s="74">
        <v>42.458402123739333</v>
      </c>
      <c r="Q11" s="1349"/>
    </row>
    <row r="12" spans="1:17" ht="14.25">
      <c r="A12" s="2030"/>
      <c r="B12" s="760">
        <v>2010</v>
      </c>
      <c r="C12" s="74">
        <v>39.52017426402638</v>
      </c>
      <c r="D12" s="74">
        <v>42.827081330189237</v>
      </c>
      <c r="E12" s="74">
        <v>42.746605235371341</v>
      </c>
      <c r="F12" s="74">
        <v>46.077108062642424</v>
      </c>
      <c r="G12" s="74">
        <v>36.710581271077594</v>
      </c>
      <c r="H12" s="74">
        <v>41.480580003417245</v>
      </c>
      <c r="I12" s="74">
        <v>41.029934192890302</v>
      </c>
      <c r="J12" s="74">
        <v>45.554663831741266</v>
      </c>
      <c r="K12" s="74">
        <v>40.274500622705538</v>
      </c>
      <c r="L12" s="74">
        <v>41.206121643275061</v>
      </c>
      <c r="M12" s="74">
        <v>43.13156275997369</v>
      </c>
      <c r="N12" s="74">
        <v>45.140318765116803</v>
      </c>
      <c r="O12" s="74">
        <v>42.524029461412503</v>
      </c>
      <c r="Q12" s="1349"/>
    </row>
    <row r="13" spans="1:17" ht="14.25">
      <c r="A13" s="2030"/>
      <c r="B13" s="760">
        <v>2011</v>
      </c>
      <c r="C13" s="74">
        <v>40.807526231218922</v>
      </c>
      <c r="D13" s="74">
        <v>41.57769075570166</v>
      </c>
      <c r="E13" s="74">
        <v>41.187341666883398</v>
      </c>
      <c r="F13" s="74">
        <v>43.987573143428129</v>
      </c>
      <c r="G13" s="74">
        <v>36.183555245410126</v>
      </c>
      <c r="H13" s="74">
        <v>40.424472393685512</v>
      </c>
      <c r="I13" s="74">
        <v>41.39598602212174</v>
      </c>
      <c r="J13" s="74">
        <v>43.90922817946479</v>
      </c>
      <c r="K13" s="74">
        <v>37.172857897819213</v>
      </c>
      <c r="L13" s="74">
        <v>40.023269428660477</v>
      </c>
      <c r="M13" s="74">
        <v>41.898364130471656</v>
      </c>
      <c r="N13" s="74">
        <v>43.804158657353788</v>
      </c>
      <c r="O13" s="74">
        <v>41.243097813753415</v>
      </c>
      <c r="Q13" s="1349"/>
    </row>
    <row r="14" spans="1:17" ht="14.25">
      <c r="A14" s="2030"/>
      <c r="B14" s="760">
        <v>2012</v>
      </c>
      <c r="C14" s="74">
        <v>39.773925772865809</v>
      </c>
      <c r="D14" s="74">
        <v>41.537590529536729</v>
      </c>
      <c r="E14" s="74">
        <v>41.339182719018467</v>
      </c>
      <c r="F14" s="74">
        <v>43.616910234837526</v>
      </c>
      <c r="G14" s="74">
        <v>36.689833658880431</v>
      </c>
      <c r="H14" s="74">
        <v>39.727394623041548</v>
      </c>
      <c r="I14" s="74">
        <v>40.944466340136174</v>
      </c>
      <c r="J14" s="74">
        <v>43.809126432352592</v>
      </c>
      <c r="K14" s="74">
        <v>38.042485537063072</v>
      </c>
      <c r="L14" s="74">
        <v>39.895603207071694</v>
      </c>
      <c r="M14" s="74">
        <v>41.799691148671918</v>
      </c>
      <c r="N14" s="74">
        <v>43.451895260980507</v>
      </c>
      <c r="O14" s="74">
        <v>41.258146917321014</v>
      </c>
      <c r="Q14" s="1349"/>
    </row>
    <row r="15" spans="1:17" ht="14.25">
      <c r="A15" s="2030"/>
      <c r="B15" s="760">
        <v>2013</v>
      </c>
      <c r="C15" s="74">
        <v>42.381794005696477</v>
      </c>
      <c r="D15" s="74">
        <v>41.320775535724259</v>
      </c>
      <c r="E15" s="74">
        <v>40.989497411725189</v>
      </c>
      <c r="F15" s="74">
        <v>43.646010530110331</v>
      </c>
      <c r="G15" s="74">
        <v>36.683462310334832</v>
      </c>
      <c r="H15" s="74">
        <v>38.211646251486727</v>
      </c>
      <c r="I15" s="74">
        <v>41.138134634958561</v>
      </c>
      <c r="J15" s="74">
        <v>43.578658293029918</v>
      </c>
      <c r="K15" s="74">
        <v>37.625985915797166</v>
      </c>
      <c r="L15" s="74">
        <v>39.835412903853914</v>
      </c>
      <c r="M15" s="74">
        <v>42.158072602962775</v>
      </c>
      <c r="N15" s="74">
        <v>43.598941201049215</v>
      </c>
      <c r="O15" s="74">
        <v>41.167939460285332</v>
      </c>
      <c r="Q15" s="1349"/>
    </row>
    <row r="16" spans="1:17" ht="14.25">
      <c r="A16" s="2030"/>
      <c r="B16" s="760">
        <v>2014</v>
      </c>
      <c r="C16" s="74">
        <v>37.922741785551978</v>
      </c>
      <c r="D16" s="74">
        <v>41.146870496366198</v>
      </c>
      <c r="E16" s="74">
        <v>40.290449527724888</v>
      </c>
      <c r="F16" s="74">
        <v>42.344488771841263</v>
      </c>
      <c r="G16" s="74">
        <v>36.465127921371092</v>
      </c>
      <c r="H16" s="74">
        <v>37.399922067478293</v>
      </c>
      <c r="I16" s="74">
        <v>40.738333192924273</v>
      </c>
      <c r="J16" s="74">
        <v>42.321021714455895</v>
      </c>
      <c r="K16" s="74">
        <v>40.520812686484703</v>
      </c>
      <c r="L16" s="74">
        <v>38.472683635739152</v>
      </c>
      <c r="M16" s="74">
        <v>40.789973833040364</v>
      </c>
      <c r="N16" s="74">
        <v>42.277502176652902</v>
      </c>
      <c r="O16" s="74">
        <v>40.266229622435787</v>
      </c>
      <c r="Q16" s="1349"/>
    </row>
    <row r="17" spans="1:17" ht="14.25">
      <c r="A17" s="2030" t="s">
        <v>100</v>
      </c>
      <c r="B17" s="760">
        <v>2007</v>
      </c>
      <c r="C17" s="74">
        <v>41.126952738818041</v>
      </c>
      <c r="D17" s="74">
        <v>43.320664853749811</v>
      </c>
      <c r="E17" s="74">
        <v>43.128390530983836</v>
      </c>
      <c r="F17" s="74">
        <v>47.761300675563177</v>
      </c>
      <c r="G17" s="74">
        <v>36.32802667281171</v>
      </c>
      <c r="H17" s="74">
        <v>41.704833002478395</v>
      </c>
      <c r="I17" s="74">
        <v>41.027354295557117</v>
      </c>
      <c r="J17" s="74">
        <v>47.808767700369224</v>
      </c>
      <c r="K17" s="74">
        <v>41.013863731284722</v>
      </c>
      <c r="L17" s="74">
        <v>41.348663430709884</v>
      </c>
      <c r="M17" s="74">
        <v>45.337783507310633</v>
      </c>
      <c r="N17" s="74">
        <v>46.808178629637268</v>
      </c>
      <c r="O17" s="74">
        <v>43.003992177364928</v>
      </c>
      <c r="Q17" s="1349"/>
    </row>
    <row r="18" spans="1:17" ht="14.25">
      <c r="A18" s="2030"/>
      <c r="B18" s="760">
        <v>2008</v>
      </c>
      <c r="C18" s="74">
        <v>43.972052823166244</v>
      </c>
      <c r="D18" s="74">
        <v>43.561706456983678</v>
      </c>
      <c r="E18" s="74">
        <v>44.070713229666133</v>
      </c>
      <c r="F18" s="74">
        <v>47.300266409420551</v>
      </c>
      <c r="G18" s="74">
        <v>38.605163239448657</v>
      </c>
      <c r="H18" s="74">
        <v>41.884721561178566</v>
      </c>
      <c r="I18" s="74">
        <v>44.502291039148588</v>
      </c>
      <c r="J18" s="74">
        <v>47.135395988172014</v>
      </c>
      <c r="K18" s="74">
        <v>41.951109897761064</v>
      </c>
      <c r="L18" s="74">
        <v>42.841506784679012</v>
      </c>
      <c r="M18" s="74">
        <v>43.934051430986372</v>
      </c>
      <c r="N18" s="74">
        <v>47.443905457940282</v>
      </c>
      <c r="O18" s="74">
        <v>43.954750668553572</v>
      </c>
      <c r="Q18" s="1349"/>
    </row>
    <row r="19" spans="1:17" ht="14.25">
      <c r="A19" s="2030"/>
      <c r="B19" s="760">
        <v>2009</v>
      </c>
      <c r="C19" s="74">
        <v>42.674126199181856</v>
      </c>
      <c r="D19" s="74">
        <v>42.789906952287325</v>
      </c>
      <c r="E19" s="74">
        <v>42.737250494607942</v>
      </c>
      <c r="F19" s="74">
        <v>45.929709385247072</v>
      </c>
      <c r="G19" s="74">
        <v>37.356734764878219</v>
      </c>
      <c r="H19" s="74">
        <v>41.997749554331023</v>
      </c>
      <c r="I19" s="74">
        <v>41.957687051105516</v>
      </c>
      <c r="J19" s="74">
        <v>45.843134653469406</v>
      </c>
      <c r="K19" s="74">
        <v>40.92475057194347</v>
      </c>
      <c r="L19" s="74">
        <v>41.444211175117715</v>
      </c>
      <c r="M19" s="74">
        <v>43.359926151785253</v>
      </c>
      <c r="N19" s="74">
        <v>45.208038415306554</v>
      </c>
      <c r="O19" s="74">
        <v>42.743436711487945</v>
      </c>
      <c r="Q19" s="1349"/>
    </row>
    <row r="20" spans="1:17" ht="14.25">
      <c r="A20" s="2030"/>
      <c r="B20" s="760">
        <v>2010</v>
      </c>
      <c r="C20" s="74">
        <v>41.449576542969382</v>
      </c>
      <c r="D20" s="74">
        <v>42.552604513599441</v>
      </c>
      <c r="E20" s="74">
        <v>42.012534222703025</v>
      </c>
      <c r="F20" s="74">
        <v>45.263031947370784</v>
      </c>
      <c r="G20" s="74">
        <v>36.643839994296002</v>
      </c>
      <c r="H20" s="74">
        <v>39.911754384128116</v>
      </c>
      <c r="I20" s="74">
        <v>40.726544873641231</v>
      </c>
      <c r="J20" s="74">
        <v>45.231112943521467</v>
      </c>
      <c r="K20" s="74">
        <v>40.238011669093787</v>
      </c>
      <c r="L20" s="74">
        <v>40.455834217864087</v>
      </c>
      <c r="M20" s="74">
        <v>42.791431370109287</v>
      </c>
      <c r="N20" s="74">
        <v>44.812227000798913</v>
      </c>
      <c r="O20" s="74">
        <v>42.088554625412542</v>
      </c>
      <c r="Q20" s="1349"/>
    </row>
    <row r="21" spans="1:17" ht="14.25">
      <c r="A21" s="2030"/>
      <c r="B21" s="760">
        <v>2011</v>
      </c>
      <c r="C21" s="74">
        <v>41.940187620314617</v>
      </c>
      <c r="D21" s="74">
        <v>42.727179954476767</v>
      </c>
      <c r="E21" s="74">
        <v>42.512857248124739</v>
      </c>
      <c r="F21" s="74">
        <v>44.821604669729986</v>
      </c>
      <c r="G21" s="74">
        <v>38.332969848461225</v>
      </c>
      <c r="H21" s="74">
        <v>41.231787804176626</v>
      </c>
      <c r="I21" s="74">
        <v>41.322622091970835</v>
      </c>
      <c r="J21" s="74">
        <v>44.617368818513405</v>
      </c>
      <c r="K21" s="74">
        <v>39.426017044192683</v>
      </c>
      <c r="L21" s="74">
        <v>41.46377817203723</v>
      </c>
      <c r="M21" s="74">
        <v>42.333736722492567</v>
      </c>
      <c r="N21" s="74">
        <v>44.405508660401921</v>
      </c>
      <c r="O21" s="74">
        <v>42.516806626348242</v>
      </c>
      <c r="Q21" s="1349"/>
    </row>
    <row r="22" spans="1:17" ht="14.25">
      <c r="A22" s="2030"/>
      <c r="B22" s="760">
        <v>2012</v>
      </c>
      <c r="C22" s="74">
        <v>40.237238169150771</v>
      </c>
      <c r="D22" s="74">
        <v>41.969909255627023</v>
      </c>
      <c r="E22" s="74">
        <v>41.215261435737887</v>
      </c>
      <c r="F22" s="74">
        <v>43.668377444992579</v>
      </c>
      <c r="G22" s="74">
        <v>36.506671894741849</v>
      </c>
      <c r="H22" s="74">
        <v>40.040114464712815</v>
      </c>
      <c r="I22" s="74">
        <v>40.685833645886788</v>
      </c>
      <c r="J22" s="74">
        <v>43.715945227255091</v>
      </c>
      <c r="K22" s="74">
        <v>37.957194981472497</v>
      </c>
      <c r="L22" s="74">
        <v>39.879134265057296</v>
      </c>
      <c r="M22" s="74">
        <v>41.637527471003011</v>
      </c>
      <c r="N22" s="74">
        <v>43.486758760242097</v>
      </c>
      <c r="O22" s="74">
        <v>41.280265220483635</v>
      </c>
      <c r="Q22" s="1349"/>
    </row>
    <row r="23" spans="1:17" ht="14.25">
      <c r="A23" s="2030"/>
      <c r="B23" s="760">
        <v>2013</v>
      </c>
      <c r="C23" s="74">
        <v>38.943762016664579</v>
      </c>
      <c r="D23" s="74">
        <v>41.310590362642493</v>
      </c>
      <c r="E23" s="74">
        <v>40.574629379830732</v>
      </c>
      <c r="F23" s="74">
        <v>43.428213937577596</v>
      </c>
      <c r="G23" s="74">
        <v>35.318158213214979</v>
      </c>
      <c r="H23" s="74">
        <v>37.454422697008368</v>
      </c>
      <c r="I23" s="74">
        <v>39.745444351209102</v>
      </c>
      <c r="J23" s="74">
        <v>43.509876733216281</v>
      </c>
      <c r="K23" s="74">
        <v>35.808138093217202</v>
      </c>
      <c r="L23" s="74">
        <v>38.833705088043956</v>
      </c>
      <c r="M23" s="74">
        <v>42.082804031799547</v>
      </c>
      <c r="N23" s="74">
        <v>42.675085977950367</v>
      </c>
      <c r="O23" s="74">
        <v>40.58984364370307</v>
      </c>
      <c r="Q23" s="1349"/>
    </row>
    <row r="24" spans="1:17" ht="14.25">
      <c r="A24" s="2030"/>
      <c r="B24" s="760">
        <v>2014</v>
      </c>
      <c r="C24" s="74">
        <v>40.460027213288896</v>
      </c>
      <c r="D24" s="74">
        <v>41.448290907050094</v>
      </c>
      <c r="E24" s="74">
        <v>41.50636972819531</v>
      </c>
      <c r="F24" s="74">
        <v>43.693080810784245</v>
      </c>
      <c r="G24" s="74">
        <v>37.050702934125987</v>
      </c>
      <c r="H24" s="74">
        <v>38.04763847218809</v>
      </c>
      <c r="I24" s="74">
        <v>40.299029227423389</v>
      </c>
      <c r="J24" s="74">
        <v>43.525265801613571</v>
      </c>
      <c r="K24" s="74">
        <v>41.295371732303032</v>
      </c>
      <c r="L24" s="74">
        <v>39.415848836243107</v>
      </c>
      <c r="M24" s="74">
        <v>41.55820383847707</v>
      </c>
      <c r="N24" s="74">
        <v>42.985764826304276</v>
      </c>
      <c r="O24" s="74">
        <v>41.406954242714448</v>
      </c>
      <c r="Q24" s="1349"/>
    </row>
    <row r="25" spans="1:17" ht="14.25">
      <c r="A25" s="2030" t="s">
        <v>103</v>
      </c>
      <c r="B25" s="760">
        <v>2007</v>
      </c>
      <c r="C25" s="74">
        <v>40.278530287136576</v>
      </c>
      <c r="D25" s="74">
        <v>43.716258094241333</v>
      </c>
      <c r="E25" s="74">
        <v>43.24301331329179</v>
      </c>
      <c r="F25" s="74">
        <v>47.391095648312564</v>
      </c>
      <c r="G25" s="74">
        <v>36.484683141818955</v>
      </c>
      <c r="H25" s="74">
        <v>42.779255691426606</v>
      </c>
      <c r="I25" s="74">
        <v>43.404815454506782</v>
      </c>
      <c r="J25" s="74">
        <v>47.075735246649892</v>
      </c>
      <c r="K25" s="74">
        <v>41.644724152473238</v>
      </c>
      <c r="L25" s="74">
        <v>41.726896271327398</v>
      </c>
      <c r="M25" s="74">
        <v>44.697504026607781</v>
      </c>
      <c r="N25" s="74">
        <v>46.875875873916478</v>
      </c>
      <c r="O25" s="74">
        <v>43.10354493430598</v>
      </c>
      <c r="Q25" s="1349"/>
    </row>
    <row r="26" spans="1:17" ht="14.25">
      <c r="A26" s="2030"/>
      <c r="B26" s="760">
        <v>2008</v>
      </c>
      <c r="C26" s="74">
        <v>43.330945648202182</v>
      </c>
      <c r="D26" s="74">
        <v>44.630092792326863</v>
      </c>
      <c r="E26" s="74">
        <v>44.142789602314132</v>
      </c>
      <c r="F26" s="74">
        <v>47.465695733267594</v>
      </c>
      <c r="G26" s="74">
        <v>38.957670565819157</v>
      </c>
      <c r="H26" s="74">
        <v>42.749334772141118</v>
      </c>
      <c r="I26" s="74">
        <v>45.164766839705713</v>
      </c>
      <c r="J26" s="74">
        <v>46.916955091044478</v>
      </c>
      <c r="K26" s="74">
        <v>43.037081553262858</v>
      </c>
      <c r="L26" s="74">
        <v>43.172326193970214</v>
      </c>
      <c r="M26" s="74">
        <v>43.836300207887149</v>
      </c>
      <c r="N26" s="74">
        <v>47.276841861628945</v>
      </c>
      <c r="O26" s="74">
        <v>44.185951477062417</v>
      </c>
      <c r="Q26" s="1349"/>
    </row>
    <row r="27" spans="1:17" ht="14.25">
      <c r="A27" s="2030"/>
      <c r="B27" s="760">
        <v>2009</v>
      </c>
      <c r="C27" s="74">
        <v>43.008454435237709</v>
      </c>
      <c r="D27" s="74">
        <v>43.22875981647227</v>
      </c>
      <c r="E27" s="74">
        <v>42.744109599530113</v>
      </c>
      <c r="F27" s="74">
        <v>46.325212321153735</v>
      </c>
      <c r="G27" s="74">
        <v>36.24462260040346</v>
      </c>
      <c r="H27" s="74">
        <v>43.162395966328774</v>
      </c>
      <c r="I27" s="74">
        <v>43.426625605457772</v>
      </c>
      <c r="J27" s="74">
        <v>46.170508064175387</v>
      </c>
      <c r="K27" s="74">
        <v>40.919743301543861</v>
      </c>
      <c r="L27" s="74">
        <v>41.239913286597393</v>
      </c>
      <c r="M27" s="74">
        <v>44.274469905152493</v>
      </c>
      <c r="N27" s="74">
        <v>45.914564294581204</v>
      </c>
      <c r="O27" s="74">
        <v>42.871335306388737</v>
      </c>
      <c r="Q27" s="1349"/>
    </row>
    <row r="28" spans="1:17" ht="14.25">
      <c r="A28" s="2030"/>
      <c r="B28" s="760">
        <v>2010</v>
      </c>
      <c r="C28" s="74">
        <v>41.114559647241464</v>
      </c>
      <c r="D28" s="74">
        <v>42.966715359747795</v>
      </c>
      <c r="E28" s="74">
        <v>42.300879267182246</v>
      </c>
      <c r="F28" s="74">
        <v>45.379411494695177</v>
      </c>
      <c r="G28" s="74">
        <v>37.00542531700097</v>
      </c>
      <c r="H28" s="74">
        <v>42.2871164003638</v>
      </c>
      <c r="I28" s="74">
        <v>41.801481303137813</v>
      </c>
      <c r="J28" s="74">
        <v>45.324404172766009</v>
      </c>
      <c r="K28" s="74">
        <v>38.055304264927386</v>
      </c>
      <c r="L28" s="74">
        <v>41.152070490914518</v>
      </c>
      <c r="M28" s="74">
        <v>43.212237850710707</v>
      </c>
      <c r="N28" s="74">
        <v>44.905019946047425</v>
      </c>
      <c r="O28" s="74">
        <v>42.359269598460301</v>
      </c>
      <c r="Q28" s="1349"/>
    </row>
    <row r="29" spans="1:17" ht="14.25">
      <c r="A29" s="2030"/>
      <c r="B29" s="760">
        <v>2011</v>
      </c>
      <c r="C29" s="74">
        <v>39.894505735598308</v>
      </c>
      <c r="D29" s="74">
        <v>42.734504869547074</v>
      </c>
      <c r="E29" s="74">
        <v>41.819692770859625</v>
      </c>
      <c r="F29" s="74">
        <v>44.775993108958133</v>
      </c>
      <c r="G29" s="74">
        <v>36.515500960240459</v>
      </c>
      <c r="H29" s="74">
        <v>40.84285655174169</v>
      </c>
      <c r="I29" s="74">
        <v>40.444415490389765</v>
      </c>
      <c r="J29" s="74">
        <v>44.801314616783458</v>
      </c>
      <c r="K29" s="74">
        <v>38.420404752455511</v>
      </c>
      <c r="L29" s="74">
        <v>40.240002553532889</v>
      </c>
      <c r="M29" s="74">
        <v>42.613998202383314</v>
      </c>
      <c r="N29" s="74">
        <v>44.113671853260328</v>
      </c>
      <c r="O29" s="74">
        <v>41.87135068055391</v>
      </c>
      <c r="Q29" s="1349"/>
    </row>
    <row r="30" spans="1:17" ht="14.25">
      <c r="A30" s="2030"/>
      <c r="B30" s="760">
        <v>2012</v>
      </c>
      <c r="C30" s="74">
        <v>40.53384874839</v>
      </c>
      <c r="D30" s="74">
        <v>41.512591511840803</v>
      </c>
      <c r="E30" s="74">
        <v>41.121445792143611</v>
      </c>
      <c r="F30" s="74">
        <v>43.574698182060992</v>
      </c>
      <c r="G30" s="74">
        <v>36.440669702224334</v>
      </c>
      <c r="H30" s="74">
        <v>39.135985566770948</v>
      </c>
      <c r="I30" s="74">
        <v>41.338047233399962</v>
      </c>
      <c r="J30" s="74">
        <v>43.403664315133135</v>
      </c>
      <c r="K30" s="74">
        <v>38.282868520461435</v>
      </c>
      <c r="L30" s="74">
        <v>39.790239591623646</v>
      </c>
      <c r="M30" s="74">
        <v>41.759393364031716</v>
      </c>
      <c r="N30" s="74">
        <v>42.842507624489706</v>
      </c>
      <c r="O30" s="74">
        <v>41.145942283413</v>
      </c>
      <c r="Q30" s="1349"/>
    </row>
    <row r="31" spans="1:17" ht="14.25">
      <c r="A31" s="2030"/>
      <c r="B31" s="760">
        <v>2013</v>
      </c>
      <c r="C31" s="74">
        <v>40.560462247775945</v>
      </c>
      <c r="D31" s="74">
        <v>41.952668842058912</v>
      </c>
      <c r="E31" s="74">
        <v>40.998325078437553</v>
      </c>
      <c r="F31" s="74">
        <v>43.829703628570392</v>
      </c>
      <c r="G31" s="74">
        <v>36.128063637548792</v>
      </c>
      <c r="H31" s="74">
        <v>39.058275087067855</v>
      </c>
      <c r="I31" s="74">
        <v>41.14110922745288</v>
      </c>
      <c r="J31" s="74">
        <v>43.713707790404264</v>
      </c>
      <c r="K31" s="74">
        <v>42.08225993192184</v>
      </c>
      <c r="L31" s="74">
        <v>38.906788093622993</v>
      </c>
      <c r="M31" s="74">
        <v>42.026781945223568</v>
      </c>
      <c r="N31" s="74">
        <v>43.412396081048222</v>
      </c>
      <c r="O31" s="74">
        <v>41.163571456289887</v>
      </c>
      <c r="Q31" s="1349"/>
    </row>
    <row r="32" spans="1:17" ht="14.25">
      <c r="A32" s="2030"/>
      <c r="B32" s="760">
        <v>2014</v>
      </c>
      <c r="C32" s="74">
        <v>38.827921434832213</v>
      </c>
      <c r="D32" s="74">
        <v>41.335265742045976</v>
      </c>
      <c r="E32" s="74">
        <v>41.015280882326223</v>
      </c>
      <c r="F32" s="74">
        <v>43.630232900106648</v>
      </c>
      <c r="G32" s="74">
        <v>35.398735206459598</v>
      </c>
      <c r="H32" s="74">
        <v>38.500591832788373</v>
      </c>
      <c r="I32" s="74">
        <v>40.182187433128</v>
      </c>
      <c r="J32" s="74">
        <v>43.39046804980407</v>
      </c>
      <c r="K32" s="74">
        <v>41.696165317803242</v>
      </c>
      <c r="L32" s="74">
        <v>38.620217418101085</v>
      </c>
      <c r="M32" s="74">
        <v>41.539274189144066</v>
      </c>
      <c r="N32" s="74">
        <v>42.668779988227065</v>
      </c>
      <c r="O32" s="74">
        <v>40.898566271909537</v>
      </c>
      <c r="Q32" s="1349"/>
    </row>
    <row r="33" spans="1:17" ht="14.25">
      <c r="A33" s="2030" t="s">
        <v>101</v>
      </c>
      <c r="B33" s="760">
        <v>2007</v>
      </c>
      <c r="C33" s="74">
        <v>43.464133064659634</v>
      </c>
      <c r="D33" s="74">
        <v>44.764873710775561</v>
      </c>
      <c r="E33" s="74">
        <v>43.921553474370242</v>
      </c>
      <c r="F33" s="74">
        <v>47.484311640684425</v>
      </c>
      <c r="G33" s="74">
        <v>38.888070211577208</v>
      </c>
      <c r="H33" s="74">
        <v>42.065960490010873</v>
      </c>
      <c r="I33" s="74">
        <v>44.023245762773662</v>
      </c>
      <c r="J33" s="74">
        <v>47.025750335158094</v>
      </c>
      <c r="K33" s="74">
        <v>41.810830949692537</v>
      </c>
      <c r="L33" s="74">
        <v>43.132569174442416</v>
      </c>
      <c r="M33" s="74">
        <v>43.755979551690977</v>
      </c>
      <c r="N33" s="74">
        <v>47.014967108744472</v>
      </c>
      <c r="O33" s="74">
        <v>44.064420255452312</v>
      </c>
      <c r="Q33" s="1349"/>
    </row>
    <row r="34" spans="1:17" ht="14.25">
      <c r="A34" s="2030"/>
      <c r="B34" s="760">
        <v>2008</v>
      </c>
      <c r="C34" s="74">
        <v>43.732952074532541</v>
      </c>
      <c r="D34" s="74">
        <v>44.466441981726064</v>
      </c>
      <c r="E34" s="74">
        <v>44.016111283747442</v>
      </c>
      <c r="F34" s="74">
        <v>47.078539240980213</v>
      </c>
      <c r="G34" s="74">
        <v>39.712308346775039</v>
      </c>
      <c r="H34" s="74">
        <v>41.211758191857797</v>
      </c>
      <c r="I34" s="74">
        <v>42.400472910288187</v>
      </c>
      <c r="J34" s="74">
        <v>46.153203122395254</v>
      </c>
      <c r="K34" s="74">
        <v>42.096571279973077</v>
      </c>
      <c r="L34" s="74">
        <v>43.429625948044631</v>
      </c>
      <c r="M34" s="74">
        <v>43.408561440591377</v>
      </c>
      <c r="N34" s="74">
        <v>46.569518998873235</v>
      </c>
      <c r="O34" s="74">
        <v>44.089650572164942</v>
      </c>
      <c r="Q34" s="1349"/>
    </row>
    <row r="35" spans="1:17" ht="14.25">
      <c r="A35" s="2030"/>
      <c r="B35" s="760">
        <v>2009</v>
      </c>
      <c r="C35" s="74">
        <v>41.578495140320662</v>
      </c>
      <c r="D35" s="74">
        <v>44.081431020109918</v>
      </c>
      <c r="E35" s="74">
        <v>43.306787812768356</v>
      </c>
      <c r="F35" s="74">
        <v>46.376637539529881</v>
      </c>
      <c r="G35" s="74">
        <v>38.425417501996421</v>
      </c>
      <c r="H35" s="74">
        <v>41.491155140708734</v>
      </c>
      <c r="I35" s="74">
        <v>42.234956681711672</v>
      </c>
      <c r="J35" s="74">
        <v>45.866692449162898</v>
      </c>
      <c r="K35" s="74">
        <v>41.087770632930621</v>
      </c>
      <c r="L35" s="74">
        <v>42.245645282413577</v>
      </c>
      <c r="M35" s="74">
        <v>42.076448884547297</v>
      </c>
      <c r="N35" s="74">
        <v>45.879071992167688</v>
      </c>
      <c r="O35" s="74">
        <v>43.333623300569343</v>
      </c>
      <c r="Q35" s="1349"/>
    </row>
    <row r="36" spans="1:17" ht="14.25">
      <c r="A36" s="2030"/>
      <c r="B36" s="760">
        <v>2010</v>
      </c>
      <c r="C36" s="74">
        <v>41.435952144925011</v>
      </c>
      <c r="D36" s="74">
        <v>43.582985838892427</v>
      </c>
      <c r="E36" s="74">
        <v>43.071051880045303</v>
      </c>
      <c r="F36" s="74">
        <v>45.687778713646971</v>
      </c>
      <c r="G36" s="74">
        <v>38.327898977500396</v>
      </c>
      <c r="H36" s="74">
        <v>40.497544668986627</v>
      </c>
      <c r="I36" s="74">
        <v>42.31017110477999</v>
      </c>
      <c r="J36" s="74">
        <v>45.326134380617802</v>
      </c>
      <c r="K36" s="74">
        <v>39.760038419422038</v>
      </c>
      <c r="L36" s="74">
        <v>42.029516154438916</v>
      </c>
      <c r="M36" s="74">
        <v>42.567577126954639</v>
      </c>
      <c r="N36" s="74">
        <v>45.629609892854013</v>
      </c>
      <c r="O36" s="74">
        <v>43.057626450068902</v>
      </c>
      <c r="Q36" s="1349"/>
    </row>
    <row r="37" spans="1:17" ht="14.25">
      <c r="A37" s="2030"/>
      <c r="B37" s="760">
        <v>2011</v>
      </c>
      <c r="C37" s="74">
        <v>40.249080395268841</v>
      </c>
      <c r="D37" s="74">
        <v>43.038378720542838</v>
      </c>
      <c r="E37" s="74">
        <v>42.669473884578409</v>
      </c>
      <c r="F37" s="74">
        <v>44.813349064934755</v>
      </c>
      <c r="G37" s="74">
        <v>38.589634730778123</v>
      </c>
      <c r="H37" s="74">
        <v>41.685579170570904</v>
      </c>
      <c r="I37" s="74">
        <v>41.634474232157615</v>
      </c>
      <c r="J37" s="74">
        <v>44.68888743763852</v>
      </c>
      <c r="K37" s="74">
        <v>39.932864429421841</v>
      </c>
      <c r="L37" s="74">
        <v>41.352936725477896</v>
      </c>
      <c r="M37" s="74">
        <v>41.969835497548139</v>
      </c>
      <c r="N37" s="74">
        <v>44.697824320426783</v>
      </c>
      <c r="O37" s="74">
        <v>42.548864990270609</v>
      </c>
      <c r="Q37" s="1349"/>
    </row>
    <row r="38" spans="1:17" ht="14.25">
      <c r="A38" s="2030"/>
      <c r="B38" s="760">
        <v>2012</v>
      </c>
      <c r="C38" s="74">
        <v>40.880048613600692</v>
      </c>
      <c r="D38" s="74">
        <v>42.308378172781595</v>
      </c>
      <c r="E38" s="74">
        <v>42.005418811660341</v>
      </c>
      <c r="F38" s="74">
        <v>43.955802582943328</v>
      </c>
      <c r="G38" s="74">
        <v>38.342251006444521</v>
      </c>
      <c r="H38" s="74">
        <v>38.512788877276201</v>
      </c>
      <c r="I38" s="74">
        <v>40.946799445098073</v>
      </c>
      <c r="J38" s="74">
        <v>43.449971341849903</v>
      </c>
      <c r="K38" s="74">
        <v>40.3176896640081</v>
      </c>
      <c r="L38" s="74">
        <v>40.980388780069077</v>
      </c>
      <c r="M38" s="74">
        <v>41.630375373815546</v>
      </c>
      <c r="N38" s="74">
        <v>43.476129359822984</v>
      </c>
      <c r="O38" s="74">
        <v>41.981251198674713</v>
      </c>
      <c r="Q38" s="1349"/>
    </row>
    <row r="39" spans="1:17" ht="14.25">
      <c r="A39" s="2030"/>
      <c r="B39" s="760">
        <v>2013</v>
      </c>
      <c r="C39" s="74">
        <v>41.233428900682426</v>
      </c>
      <c r="D39" s="74">
        <v>42.492646181995724</v>
      </c>
      <c r="E39" s="74">
        <v>42.005022414434727</v>
      </c>
      <c r="F39" s="74">
        <v>44.301352832642593</v>
      </c>
      <c r="G39" s="74">
        <v>38.077234110731382</v>
      </c>
      <c r="H39" s="74">
        <v>37.995125564665308</v>
      </c>
      <c r="I39" s="74">
        <v>40.784388152636431</v>
      </c>
      <c r="J39" s="74">
        <v>44.113536688837485</v>
      </c>
      <c r="K39" s="74">
        <v>41.773853609663703</v>
      </c>
      <c r="L39" s="74">
        <v>40.324318560699417</v>
      </c>
      <c r="M39" s="74">
        <v>42.204091119600463</v>
      </c>
      <c r="N39" s="74">
        <v>43.8267668981795</v>
      </c>
      <c r="O39" s="74">
        <v>42.055293805127178</v>
      </c>
      <c r="Q39" s="1349"/>
    </row>
    <row r="40" spans="1:17" ht="14.25">
      <c r="A40" s="2030"/>
      <c r="B40" s="760">
        <v>2014</v>
      </c>
      <c r="C40" s="74">
        <v>38.774640418249739</v>
      </c>
      <c r="D40" s="74">
        <v>41.623197956639054</v>
      </c>
      <c r="E40" s="74">
        <v>40.799367162674045</v>
      </c>
      <c r="F40" s="74">
        <v>43.748022987704658</v>
      </c>
      <c r="G40" s="74">
        <v>35.789982638254685</v>
      </c>
      <c r="H40" s="74">
        <v>35.992983763457985</v>
      </c>
      <c r="I40" s="74">
        <v>39.45703381470414</v>
      </c>
      <c r="J40" s="74">
        <v>43.401509315415979</v>
      </c>
      <c r="K40" s="74">
        <v>40.518548563741682</v>
      </c>
      <c r="L40" s="74">
        <v>38.695042057858188</v>
      </c>
      <c r="M40" s="74">
        <v>41.477299505377971</v>
      </c>
      <c r="N40" s="74">
        <v>42.779591413369616</v>
      </c>
      <c r="O40" s="74">
        <v>40.794704883529604</v>
      </c>
      <c r="Q40" s="1349"/>
    </row>
    <row r="41" spans="1:17" s="25" customFormat="1" ht="11.25">
      <c r="A41" s="25" t="s">
        <v>76</v>
      </c>
      <c r="M41" s="1798"/>
      <c r="N41" s="1798"/>
    </row>
    <row r="42" spans="1:17" s="25" customFormat="1" ht="11.25">
      <c r="A42" s="1801" t="s">
        <v>2286</v>
      </c>
    </row>
    <row r="43" spans="1:17" s="25" customFormat="1" ht="11.25">
      <c r="A43" s="50" t="s">
        <v>2246</v>
      </c>
      <c r="B43" s="1353"/>
    </row>
    <row r="44" spans="1:17" s="25" customFormat="1" ht="11.25">
      <c r="A44" s="50" t="s">
        <v>2247</v>
      </c>
      <c r="B44" s="1353"/>
    </row>
    <row r="45" spans="1:17" s="25" customFormat="1" ht="11.25">
      <c r="A45" s="50" t="s">
        <v>2279</v>
      </c>
      <c r="B45" s="1353"/>
    </row>
    <row r="46" spans="1:17" s="25" customFormat="1" ht="11.25">
      <c r="A46" s="50" t="s">
        <v>2249</v>
      </c>
      <c r="B46" s="1353"/>
    </row>
    <row r="47" spans="1:17" s="25" customFormat="1" ht="11.25">
      <c r="A47" s="50" t="s">
        <v>2250</v>
      </c>
      <c r="B47" s="1353"/>
    </row>
    <row r="48" spans="1:17" s="25" customFormat="1" ht="11.25">
      <c r="A48" s="50" t="s">
        <v>2251</v>
      </c>
      <c r="B48" s="1353"/>
    </row>
    <row r="49" spans="1:2" s="25" customFormat="1" ht="11.25">
      <c r="A49" s="50" t="s">
        <v>2495</v>
      </c>
      <c r="B49" s="1353"/>
    </row>
    <row r="50" spans="1:2" s="25" customFormat="1" ht="11.25">
      <c r="A50" s="62" t="s">
        <v>2252</v>
      </c>
      <c r="B50" s="1353"/>
    </row>
    <row r="51" spans="1:2" s="25" customFormat="1" ht="11.25">
      <c r="A51" s="62" t="s">
        <v>2253</v>
      </c>
      <c r="B51" s="1353"/>
    </row>
    <row r="52" spans="1:2" s="25" customFormat="1" ht="11.25">
      <c r="A52" s="62" t="s">
        <v>2288</v>
      </c>
      <c r="B52" s="1353"/>
    </row>
    <row r="53" spans="1:2" s="25" customFormat="1" ht="11.25">
      <c r="A53" s="62" t="s">
        <v>2255</v>
      </c>
      <c r="B53" s="1353"/>
    </row>
    <row r="54" spans="1:2" s="25" customFormat="1" ht="11.25">
      <c r="A54" s="62" t="s">
        <v>2256</v>
      </c>
      <c r="B54" s="1353"/>
    </row>
    <row r="55" spans="1:2">
      <c r="A55" s="62"/>
      <c r="B55" s="1350"/>
    </row>
    <row r="56" spans="1:2">
      <c r="A56" s="62"/>
      <c r="B56" s="1350"/>
    </row>
  </sheetData>
  <mergeCells count="13">
    <mergeCell ref="A9:A16"/>
    <mergeCell ref="A17:A24"/>
    <mergeCell ref="A25:A32"/>
    <mergeCell ref="A33:A40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76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opLeftCell="I1" zoomScaleNormal="100" zoomScalePageLayoutView="85" workbookViewId="0">
      <selection activeCell="Q7" sqref="Q7"/>
    </sheetView>
  </sheetViews>
  <sheetFormatPr baseColWidth="10" defaultRowHeight="12.75"/>
  <cols>
    <col min="1" max="1" width="14.5703125" style="1332" customWidth="1"/>
    <col min="2" max="2" width="11.42578125" style="1332"/>
    <col min="3" max="12" width="19.7109375" style="1332" customWidth="1"/>
    <col min="13" max="14" width="20.28515625" style="1332" customWidth="1"/>
    <col min="15" max="15" width="16.28515625" style="1332" customWidth="1"/>
    <col min="16" max="16384" width="11.42578125" style="1332"/>
  </cols>
  <sheetData>
    <row r="1" spans="1:17" ht="6" customHeight="1"/>
    <row r="2" spans="1:17" ht="14.25">
      <c r="A2" s="1312" t="s">
        <v>144</v>
      </c>
      <c r="B2" s="1350"/>
    </row>
    <row r="3" spans="1:17" ht="15">
      <c r="A3" s="1994" t="s">
        <v>1513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</row>
    <row r="4" spans="1:17" ht="15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  <c r="O4" s="2005"/>
    </row>
    <row r="5" spans="1:17">
      <c r="A5" s="1995" t="s">
        <v>462</v>
      </c>
      <c r="B5" s="1995"/>
      <c r="C5" s="1995"/>
      <c r="D5" s="1995"/>
      <c r="E5" s="1995"/>
      <c r="F5" s="1995"/>
      <c r="G5" s="1995"/>
      <c r="H5" s="1995"/>
      <c r="I5" s="1995"/>
      <c r="J5" s="1995"/>
      <c r="K5" s="1995"/>
      <c r="L5" s="1995"/>
      <c r="M5" s="1995"/>
      <c r="N5" s="1995"/>
      <c r="O5" s="1995"/>
    </row>
    <row r="6" spans="1:17" ht="14.25">
      <c r="A6" s="6"/>
    </row>
    <row r="7" spans="1:17" ht="29.25" customHeight="1">
      <c r="A7" s="1999" t="s">
        <v>488</v>
      </c>
      <c r="B7" s="1999"/>
      <c r="C7" s="1998" t="s">
        <v>489</v>
      </c>
      <c r="D7" s="1998"/>
      <c r="E7" s="1998"/>
      <c r="F7" s="1998" t="s">
        <v>94</v>
      </c>
      <c r="G7" s="1998"/>
      <c r="H7" s="1998"/>
      <c r="I7" s="1998"/>
      <c r="J7" s="1998" t="s">
        <v>95</v>
      </c>
      <c r="K7" s="1998"/>
      <c r="L7" s="1998"/>
      <c r="M7" s="1998" t="s">
        <v>493</v>
      </c>
      <c r="N7" s="1998"/>
      <c r="O7" s="1997" t="s">
        <v>145</v>
      </c>
      <c r="Q7" s="1113" t="s">
        <v>675</v>
      </c>
    </row>
    <row r="8" spans="1:17" ht="47.25">
      <c r="A8" s="1999"/>
      <c r="B8" s="1999"/>
      <c r="C8" s="1297" t="s">
        <v>96</v>
      </c>
      <c r="D8" s="1297" t="s">
        <v>97</v>
      </c>
      <c r="E8" s="1297" t="s">
        <v>98</v>
      </c>
      <c r="F8" s="1297" t="s">
        <v>1611</v>
      </c>
      <c r="G8" s="1297" t="s">
        <v>1612</v>
      </c>
      <c r="H8" s="1297" t="s">
        <v>1613</v>
      </c>
      <c r="I8" s="1297" t="s">
        <v>1614</v>
      </c>
      <c r="J8" s="1297" t="s">
        <v>490</v>
      </c>
      <c r="K8" s="1299" t="s">
        <v>500</v>
      </c>
      <c r="L8" s="1299" t="s">
        <v>501</v>
      </c>
      <c r="M8" s="1298" t="s">
        <v>99</v>
      </c>
      <c r="N8" s="1298" t="s">
        <v>494</v>
      </c>
      <c r="O8" s="1997"/>
    </row>
    <row r="9" spans="1:17" ht="16.5">
      <c r="A9" s="2030" t="s">
        <v>100</v>
      </c>
      <c r="B9" s="760" t="s">
        <v>104</v>
      </c>
      <c r="C9" s="74" t="s">
        <v>4</v>
      </c>
      <c r="D9" s="74" t="s">
        <v>4</v>
      </c>
      <c r="E9" s="74" t="s">
        <v>4</v>
      </c>
      <c r="F9" s="74" t="s">
        <v>4</v>
      </c>
      <c r="G9" s="74" t="s">
        <v>4</v>
      </c>
      <c r="H9" s="74" t="s">
        <v>4</v>
      </c>
      <c r="I9" s="74" t="s">
        <v>4</v>
      </c>
      <c r="J9" s="74" t="s">
        <v>4</v>
      </c>
      <c r="K9" s="74" t="s">
        <v>4</v>
      </c>
      <c r="L9" s="74" t="s">
        <v>4</v>
      </c>
      <c r="M9" s="74" t="s">
        <v>4</v>
      </c>
      <c r="N9" s="74" t="s">
        <v>4</v>
      </c>
      <c r="O9" s="74" t="s">
        <v>4</v>
      </c>
    </row>
    <row r="10" spans="1:17" ht="14.25">
      <c r="A10" s="2030"/>
      <c r="B10" s="760">
        <v>2008</v>
      </c>
      <c r="C10" s="74">
        <v>36.892159219868063</v>
      </c>
      <c r="D10" s="74">
        <v>42.21448906701638</v>
      </c>
      <c r="E10" s="74">
        <v>39.799833774739128</v>
      </c>
      <c r="F10" s="74">
        <v>45.215278537251223</v>
      </c>
      <c r="G10" s="74">
        <v>35.881018315991369</v>
      </c>
      <c r="H10" s="74">
        <v>42.535835361416737</v>
      </c>
      <c r="I10" s="74">
        <v>40.016401734886557</v>
      </c>
      <c r="J10" s="74">
        <v>44.922524326004527</v>
      </c>
      <c r="K10" s="74">
        <v>37.197860718181396</v>
      </c>
      <c r="L10" s="74">
        <v>37.667446095724145</v>
      </c>
      <c r="M10" s="74">
        <v>42.526218909053895</v>
      </c>
      <c r="N10" s="74">
        <v>42.157904704192568</v>
      </c>
      <c r="O10" s="74">
        <v>38.085130167629579</v>
      </c>
    </row>
    <row r="11" spans="1:17" ht="16.5">
      <c r="A11" s="2030"/>
      <c r="B11" s="760" t="s">
        <v>105</v>
      </c>
      <c r="C11" s="74" t="s">
        <v>4</v>
      </c>
      <c r="D11" s="74" t="s">
        <v>4</v>
      </c>
      <c r="E11" s="74" t="s">
        <v>4</v>
      </c>
      <c r="F11" s="74" t="s">
        <v>4</v>
      </c>
      <c r="G11" s="74" t="s">
        <v>4</v>
      </c>
      <c r="H11" s="74" t="s">
        <v>4</v>
      </c>
      <c r="I11" s="74" t="s">
        <v>4</v>
      </c>
      <c r="J11" s="74" t="s">
        <v>4</v>
      </c>
      <c r="K11" s="74" t="s">
        <v>4</v>
      </c>
      <c r="L11" s="74" t="s">
        <v>4</v>
      </c>
      <c r="M11" s="74" t="s">
        <v>4</v>
      </c>
      <c r="N11" s="74" t="s">
        <v>4</v>
      </c>
      <c r="O11" s="74" t="s">
        <v>4</v>
      </c>
    </row>
    <row r="12" spans="1:17" ht="14.25">
      <c r="A12" s="2030"/>
      <c r="B12" s="760">
        <v>2010</v>
      </c>
      <c r="C12" s="74">
        <v>37.154408119943064</v>
      </c>
      <c r="D12" s="74">
        <v>41.771236917340488</v>
      </c>
      <c r="E12" s="74">
        <v>39.907363990468454</v>
      </c>
      <c r="F12" s="74">
        <v>44.296074053220238</v>
      </c>
      <c r="G12" s="74">
        <v>36.255673431922858</v>
      </c>
      <c r="H12" s="74">
        <v>38.816428738043648</v>
      </c>
      <c r="I12" s="74">
        <v>38.710126090440866</v>
      </c>
      <c r="J12" s="74">
        <v>44.876578854200531</v>
      </c>
      <c r="K12" s="74">
        <v>36.800833724807894</v>
      </c>
      <c r="L12" s="74">
        <v>37.607141043833472</v>
      </c>
      <c r="M12" s="74">
        <v>40.449888083845174</v>
      </c>
      <c r="N12" s="74">
        <v>41.240002926289961</v>
      </c>
      <c r="O12" s="74">
        <v>38.156507643913599</v>
      </c>
    </row>
    <row r="13" spans="1:17" ht="14.25">
      <c r="A13" s="2030"/>
      <c r="B13" s="760">
        <v>2011</v>
      </c>
      <c r="C13" s="74">
        <v>37.904358404723922</v>
      </c>
      <c r="D13" s="74">
        <v>41.099405421833545</v>
      </c>
      <c r="E13" s="74">
        <v>40.732930856469835</v>
      </c>
      <c r="F13" s="74">
        <v>43.941814612925178</v>
      </c>
      <c r="G13" s="74">
        <v>37.317342787871702</v>
      </c>
      <c r="H13" s="74">
        <v>38.692534450343096</v>
      </c>
      <c r="I13" s="74">
        <v>38.728299201989856</v>
      </c>
      <c r="J13" s="74">
        <v>43.940180492581931</v>
      </c>
      <c r="K13" s="74">
        <v>36.773542877586095</v>
      </c>
      <c r="L13" s="74">
        <v>38.611883649274809</v>
      </c>
      <c r="M13" s="74">
        <v>41.284273899129801</v>
      </c>
      <c r="N13" s="74">
        <v>41.050866449394341</v>
      </c>
      <c r="O13" s="74">
        <v>38.804547599006284</v>
      </c>
    </row>
    <row r="14" spans="1:17" ht="14.25">
      <c r="A14" s="2030"/>
      <c r="B14" s="760">
        <v>2012</v>
      </c>
      <c r="C14" s="74">
        <v>36.399509036264263</v>
      </c>
      <c r="D14" s="74">
        <v>40.447937816480994</v>
      </c>
      <c r="E14" s="74">
        <v>39.235937807000695</v>
      </c>
      <c r="F14" s="74">
        <v>42.946700914166627</v>
      </c>
      <c r="G14" s="74">
        <v>35.535372934438755</v>
      </c>
      <c r="H14" s="74">
        <v>37.346498565669009</v>
      </c>
      <c r="I14" s="74">
        <v>38.248608076904269</v>
      </c>
      <c r="J14" s="74">
        <v>42.850230935674915</v>
      </c>
      <c r="K14" s="74">
        <v>35.816940522008267</v>
      </c>
      <c r="L14" s="74">
        <v>36.826854549930417</v>
      </c>
      <c r="M14" s="74">
        <v>40.793355334063989</v>
      </c>
      <c r="N14" s="74">
        <v>40.098193276597051</v>
      </c>
      <c r="O14" s="74">
        <v>37.40795525530303</v>
      </c>
    </row>
    <row r="15" spans="1:17" ht="14.25">
      <c r="A15" s="2030"/>
      <c r="B15" s="760">
        <v>2013</v>
      </c>
      <c r="C15" s="74">
        <v>35.763054777642431</v>
      </c>
      <c r="D15" s="74">
        <v>41.38213420277927</v>
      </c>
      <c r="E15" s="74">
        <v>40.209959501252442</v>
      </c>
      <c r="F15" s="74">
        <v>43.706054299303133</v>
      </c>
      <c r="G15" s="74">
        <v>35.041480658444378</v>
      </c>
      <c r="H15" s="74">
        <v>37.8423769127768</v>
      </c>
      <c r="I15" s="74">
        <v>38.959193151990263</v>
      </c>
      <c r="J15" s="74">
        <v>43.067511565744837</v>
      </c>
      <c r="K15" s="74">
        <v>34.957035803318362</v>
      </c>
      <c r="L15" s="74">
        <v>37.35484311124452</v>
      </c>
      <c r="M15" s="74">
        <v>42.000868177163362</v>
      </c>
      <c r="N15" s="74">
        <v>40.797927915725737</v>
      </c>
      <c r="O15" s="74">
        <v>37.330711255658244</v>
      </c>
    </row>
    <row r="16" spans="1:17" ht="14.25">
      <c r="A16" s="2030"/>
      <c r="B16" s="760">
        <v>2014</v>
      </c>
      <c r="C16" s="74">
        <v>35.925015145239726</v>
      </c>
      <c r="D16" s="74">
        <v>41.690446142322259</v>
      </c>
      <c r="E16" s="74">
        <v>39.044420864150972</v>
      </c>
      <c r="F16" s="74">
        <v>42.83556623634562</v>
      </c>
      <c r="G16" s="74">
        <v>35.399693933699069</v>
      </c>
      <c r="H16" s="74">
        <v>35.510521811962661</v>
      </c>
      <c r="I16" s="74">
        <v>36.825048313396536</v>
      </c>
      <c r="J16" s="74">
        <v>43.199047951215228</v>
      </c>
      <c r="K16" s="74">
        <v>35.943102942401296</v>
      </c>
      <c r="L16" s="74">
        <v>36.354785298102001</v>
      </c>
      <c r="M16" s="74">
        <v>41.215254700049599</v>
      </c>
      <c r="N16" s="74">
        <v>39.515130927028011</v>
      </c>
      <c r="O16" s="74">
        <v>37.471731985578131</v>
      </c>
    </row>
    <row r="17" spans="1:15" ht="14.25">
      <c r="A17" s="2030" t="s">
        <v>101</v>
      </c>
      <c r="B17" s="760">
        <v>2007</v>
      </c>
      <c r="C17" s="74">
        <v>36.421596382839347</v>
      </c>
      <c r="D17" s="74">
        <v>41.313440277243679</v>
      </c>
      <c r="E17" s="74">
        <v>39.619365245073773</v>
      </c>
      <c r="F17" s="74">
        <v>45.417677189181887</v>
      </c>
      <c r="G17" s="74">
        <v>35.49689476761057</v>
      </c>
      <c r="H17" s="74">
        <v>37.653463992147536</v>
      </c>
      <c r="I17" s="74">
        <v>38.636339989402614</v>
      </c>
      <c r="J17" s="74">
        <v>45.89508429610003</v>
      </c>
      <c r="K17" s="74">
        <v>36.204815302718714</v>
      </c>
      <c r="L17" s="74">
        <v>37.110718220454984</v>
      </c>
      <c r="M17" s="74">
        <v>42.195449789999238</v>
      </c>
      <c r="N17" s="74">
        <v>41.205494408196373</v>
      </c>
      <c r="O17" s="74">
        <v>37.580891040936109</v>
      </c>
    </row>
    <row r="18" spans="1:15" ht="14.25">
      <c r="A18" s="2030"/>
      <c r="B18" s="760">
        <v>2008</v>
      </c>
      <c r="C18" s="74">
        <v>37.789574606245885</v>
      </c>
      <c r="D18" s="74">
        <v>41.915865472441183</v>
      </c>
      <c r="E18" s="74">
        <v>41.018388507620834</v>
      </c>
      <c r="F18" s="74">
        <v>45.475053424978761</v>
      </c>
      <c r="G18" s="74">
        <v>36.900127505769973</v>
      </c>
      <c r="H18" s="74">
        <v>38.235247689734386</v>
      </c>
      <c r="I18" s="74">
        <v>39.146934445366774</v>
      </c>
      <c r="J18" s="74">
        <v>45.350589918596121</v>
      </c>
      <c r="K18" s="74">
        <v>38.232806338557225</v>
      </c>
      <c r="L18" s="74">
        <v>38.355645402061796</v>
      </c>
      <c r="M18" s="74">
        <v>41.295813729759573</v>
      </c>
      <c r="N18" s="74">
        <v>41.676592534391226</v>
      </c>
      <c r="O18" s="74">
        <v>38.894654706686431</v>
      </c>
    </row>
    <row r="19" spans="1:15" ht="14.25">
      <c r="A19" s="2030"/>
      <c r="B19" s="760">
        <v>2009</v>
      </c>
      <c r="C19" s="74">
        <v>37.028694934483461</v>
      </c>
      <c r="D19" s="74">
        <v>42.559569202542527</v>
      </c>
      <c r="E19" s="74">
        <v>40.716211406339923</v>
      </c>
      <c r="F19" s="74">
        <v>44.724508388096638</v>
      </c>
      <c r="G19" s="74">
        <v>36.567548303410845</v>
      </c>
      <c r="H19" s="74">
        <v>40.150921352739886</v>
      </c>
      <c r="I19" s="74">
        <v>38.5648273177829</v>
      </c>
      <c r="J19" s="74">
        <v>45.736629745505262</v>
      </c>
      <c r="K19" s="74">
        <v>36.806125439671973</v>
      </c>
      <c r="L19" s="74">
        <v>37.944209811052609</v>
      </c>
      <c r="M19" s="74">
        <v>41.34525793185859</v>
      </c>
      <c r="N19" s="74">
        <v>41.193539165345783</v>
      </c>
      <c r="O19" s="74">
        <v>38.346946510452391</v>
      </c>
    </row>
    <row r="20" spans="1:15" ht="14.25">
      <c r="A20" s="2030"/>
      <c r="B20" s="760">
        <v>2010</v>
      </c>
      <c r="C20" s="74">
        <v>37.54576820920289</v>
      </c>
      <c r="D20" s="74">
        <v>41.663483476133472</v>
      </c>
      <c r="E20" s="74">
        <v>41.491625714170738</v>
      </c>
      <c r="F20" s="74">
        <v>44.063843560287253</v>
      </c>
      <c r="G20" s="74">
        <v>37.103974971089208</v>
      </c>
      <c r="H20" s="74">
        <v>39.563753166016362</v>
      </c>
      <c r="I20" s="74">
        <v>38.977707137102207</v>
      </c>
      <c r="J20" s="74">
        <v>44.381311896426773</v>
      </c>
      <c r="K20" s="74">
        <v>35.682396710851997</v>
      </c>
      <c r="L20" s="74">
        <v>38.886864060655924</v>
      </c>
      <c r="M20" s="74">
        <v>41.439685063273288</v>
      </c>
      <c r="N20" s="74">
        <v>41.170988277980832</v>
      </c>
      <c r="O20" s="74">
        <v>38.80007032618667</v>
      </c>
    </row>
    <row r="21" spans="1:15" ht="14.25">
      <c r="A21" s="2030"/>
      <c r="B21" s="760">
        <v>2011</v>
      </c>
      <c r="C21" s="74">
        <v>37.042138449848885</v>
      </c>
      <c r="D21" s="74">
        <v>41.540231197400033</v>
      </c>
      <c r="E21" s="74">
        <v>40.588468321129568</v>
      </c>
      <c r="F21" s="74">
        <v>43.403730079271433</v>
      </c>
      <c r="G21" s="74">
        <v>36.284938554879368</v>
      </c>
      <c r="H21" s="74">
        <v>39.396879027288556</v>
      </c>
      <c r="I21" s="74">
        <v>39.551947825520372</v>
      </c>
      <c r="J21" s="74">
        <v>43.767967884668138</v>
      </c>
      <c r="K21" s="74">
        <v>36.20313547881635</v>
      </c>
      <c r="L21" s="74">
        <v>37.786616658576207</v>
      </c>
      <c r="M21" s="74">
        <v>42.109780247517428</v>
      </c>
      <c r="N21" s="74">
        <v>41.05094339512668</v>
      </c>
      <c r="O21" s="74">
        <v>38.236608897088189</v>
      </c>
    </row>
    <row r="22" spans="1:15" ht="14.25">
      <c r="A22" s="2030"/>
      <c r="B22" s="760">
        <v>2012</v>
      </c>
      <c r="C22" s="74">
        <v>36.659656930237936</v>
      </c>
      <c r="D22" s="74">
        <v>41.045632249613476</v>
      </c>
      <c r="E22" s="74">
        <v>40.271949103590615</v>
      </c>
      <c r="F22" s="74">
        <v>42.961382492147692</v>
      </c>
      <c r="G22" s="74">
        <v>36.134308444227656</v>
      </c>
      <c r="H22" s="74">
        <v>37.712726256936051</v>
      </c>
      <c r="I22" s="74">
        <v>38.140906009233156</v>
      </c>
      <c r="J22" s="74">
        <v>43.235237245938876</v>
      </c>
      <c r="K22" s="74">
        <v>35.747860387306289</v>
      </c>
      <c r="L22" s="74">
        <v>37.519853886552525</v>
      </c>
      <c r="M22" s="74">
        <v>41.895015753719484</v>
      </c>
      <c r="N22" s="74">
        <v>40.329594441687611</v>
      </c>
      <c r="O22" s="74">
        <v>37.897046340588034</v>
      </c>
    </row>
    <row r="23" spans="1:15" ht="14.25">
      <c r="A23" s="2030"/>
      <c r="B23" s="760">
        <v>2013</v>
      </c>
      <c r="C23" s="74">
        <v>35.934876861879381</v>
      </c>
      <c r="D23" s="74">
        <v>41.369077355328649</v>
      </c>
      <c r="E23" s="74">
        <v>39.805172837767671</v>
      </c>
      <c r="F23" s="74">
        <v>43.419392983704427</v>
      </c>
      <c r="G23" s="74">
        <v>35.447216487392559</v>
      </c>
      <c r="H23" s="74">
        <v>35.960862578974847</v>
      </c>
      <c r="I23" s="74">
        <v>37.758646908060477</v>
      </c>
      <c r="J23" s="74">
        <v>43.374116880985632</v>
      </c>
      <c r="K23" s="74">
        <v>36.511644797313302</v>
      </c>
      <c r="L23" s="74">
        <v>36.477891081085346</v>
      </c>
      <c r="M23" s="74">
        <v>42.421666227298694</v>
      </c>
      <c r="N23" s="74">
        <v>40.131088182190283</v>
      </c>
      <c r="O23" s="74">
        <v>37.641548071862218</v>
      </c>
    </row>
    <row r="24" spans="1:15" ht="14.25">
      <c r="A24" s="2030"/>
      <c r="B24" s="760">
        <v>2014</v>
      </c>
      <c r="C24" s="74">
        <v>34.451616813119436</v>
      </c>
      <c r="D24" s="74">
        <v>41.504393663861684</v>
      </c>
      <c r="E24" s="74">
        <v>39.054670233780762</v>
      </c>
      <c r="F24" s="74">
        <v>42.857292227548157</v>
      </c>
      <c r="G24" s="74">
        <v>33.339543706558388</v>
      </c>
      <c r="H24" s="74">
        <v>35.471230215008333</v>
      </c>
      <c r="I24" s="74">
        <v>37.979779215323106</v>
      </c>
      <c r="J24" s="74">
        <v>43.136152128500584</v>
      </c>
      <c r="K24" s="74">
        <v>34.724607667644349</v>
      </c>
      <c r="L24" s="74">
        <v>35.044648107955609</v>
      </c>
      <c r="M24" s="74">
        <v>41.794778671184616</v>
      </c>
      <c r="N24" s="74">
        <v>40.068958710033655</v>
      </c>
      <c r="O24" s="74">
        <v>36.764367737271819</v>
      </c>
    </row>
    <row r="25" spans="1:15" s="25" customFormat="1" ht="11.25">
      <c r="A25" s="25" t="s">
        <v>76</v>
      </c>
      <c r="B25" s="1336"/>
      <c r="C25" s="1337"/>
      <c r="D25" s="1337"/>
      <c r="E25" s="1337"/>
      <c r="F25" s="1337"/>
      <c r="G25" s="1337"/>
      <c r="H25" s="1337"/>
      <c r="I25" s="1337"/>
      <c r="J25" s="1337"/>
      <c r="K25" s="1337"/>
      <c r="L25" s="1337"/>
      <c r="M25" s="1337"/>
      <c r="N25" s="1337"/>
    </row>
    <row r="26" spans="1:15" s="25" customFormat="1" ht="11.25">
      <c r="A26" s="26" t="s">
        <v>2286</v>
      </c>
      <c r="B26" s="1336"/>
      <c r="C26" s="1337"/>
      <c r="D26" s="1337"/>
      <c r="E26" s="1337"/>
      <c r="F26" s="1337"/>
      <c r="G26" s="1337"/>
      <c r="H26" s="1337"/>
      <c r="I26" s="1337"/>
      <c r="J26" s="1337"/>
      <c r="K26" s="1337"/>
      <c r="L26" s="1337"/>
      <c r="M26" s="1337"/>
      <c r="N26" s="1337"/>
    </row>
    <row r="27" spans="1:15" s="25" customFormat="1" ht="11.25">
      <c r="A27" s="50" t="s">
        <v>2246</v>
      </c>
      <c r="B27" s="1352"/>
      <c r="C27" s="1337"/>
      <c r="D27" s="133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</row>
    <row r="28" spans="1:15" s="25" customFormat="1" ht="11.25">
      <c r="A28" s="50" t="s">
        <v>2247</v>
      </c>
      <c r="B28" s="1352"/>
      <c r="C28" s="1337"/>
      <c r="D28" s="1337"/>
      <c r="E28" s="1337"/>
      <c r="F28" s="1337"/>
      <c r="G28" s="1337"/>
      <c r="H28" s="1337"/>
      <c r="I28" s="1337"/>
      <c r="J28" s="1337"/>
      <c r="K28" s="1337"/>
      <c r="L28" s="1337"/>
      <c r="M28" s="1337"/>
      <c r="N28" s="1337"/>
    </row>
    <row r="29" spans="1:15" s="25" customFormat="1" ht="11.25">
      <c r="A29" s="50" t="s">
        <v>2279</v>
      </c>
      <c r="B29" s="1352"/>
      <c r="C29" s="1337"/>
      <c r="D29" s="1337"/>
      <c r="E29" s="1337"/>
      <c r="F29" s="1337"/>
      <c r="G29" s="1337"/>
      <c r="H29" s="1337"/>
      <c r="I29" s="1337"/>
      <c r="J29" s="1337"/>
      <c r="K29" s="1337"/>
      <c r="L29" s="1337"/>
      <c r="M29" s="1337"/>
      <c r="N29" s="1337"/>
    </row>
    <row r="30" spans="1:15" s="25" customFormat="1" ht="11.25">
      <c r="A30" s="50" t="s">
        <v>2249</v>
      </c>
      <c r="B30" s="1352"/>
      <c r="C30" s="1337"/>
      <c r="D30" s="1337"/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</row>
    <row r="31" spans="1:15" s="25" customFormat="1" ht="11.25">
      <c r="A31" s="50" t="s">
        <v>2250</v>
      </c>
      <c r="B31" s="1352"/>
      <c r="C31" s="1337"/>
      <c r="D31" s="1337"/>
      <c r="E31" s="1337"/>
      <c r="F31" s="1337"/>
      <c r="G31" s="1337"/>
      <c r="H31" s="1337"/>
      <c r="I31" s="1337"/>
      <c r="J31" s="1337"/>
      <c r="K31" s="1337"/>
      <c r="L31" s="1337"/>
      <c r="M31" s="1337"/>
      <c r="N31" s="1337"/>
    </row>
    <row r="32" spans="1:15" s="25" customFormat="1" ht="11.25">
      <c r="A32" s="50" t="s">
        <v>2251</v>
      </c>
      <c r="B32" s="1352"/>
      <c r="C32" s="1337"/>
      <c r="D32" s="1337"/>
      <c r="E32" s="1337"/>
      <c r="F32" s="1337"/>
      <c r="G32" s="1337"/>
      <c r="H32" s="1337"/>
      <c r="I32" s="1337"/>
      <c r="J32" s="1337"/>
      <c r="K32" s="1337"/>
      <c r="L32" s="1337"/>
      <c r="M32" s="1337"/>
      <c r="N32" s="1337"/>
    </row>
    <row r="33" spans="1:14" s="25" customFormat="1" ht="11.25">
      <c r="A33" s="50" t="s">
        <v>2495</v>
      </c>
      <c r="B33" s="1352"/>
      <c r="C33" s="1337"/>
      <c r="D33" s="1337"/>
      <c r="E33" s="1337"/>
      <c r="F33" s="1337"/>
      <c r="G33" s="1337"/>
      <c r="H33" s="1337"/>
      <c r="I33" s="1337"/>
      <c r="J33" s="1337"/>
      <c r="K33" s="1337"/>
      <c r="L33" s="1337"/>
      <c r="M33" s="1337"/>
      <c r="N33" s="1337"/>
    </row>
    <row r="34" spans="1:14" s="25" customFormat="1" ht="11.25">
      <c r="A34" s="62" t="s">
        <v>2252</v>
      </c>
      <c r="B34" s="1352"/>
      <c r="C34" s="1337"/>
      <c r="D34" s="1337"/>
      <c r="E34" s="1337"/>
      <c r="F34" s="1337"/>
      <c r="G34" s="1337"/>
      <c r="H34" s="1337"/>
      <c r="I34" s="1337"/>
      <c r="J34" s="1337"/>
      <c r="K34" s="1337"/>
      <c r="L34" s="1337"/>
      <c r="M34" s="1337"/>
      <c r="N34" s="1337"/>
    </row>
    <row r="35" spans="1:14" s="25" customFormat="1" ht="11.25">
      <c r="A35" s="62" t="s">
        <v>2253</v>
      </c>
      <c r="B35" s="1352"/>
      <c r="C35" s="1337"/>
      <c r="D35" s="1337"/>
      <c r="E35" s="1337"/>
      <c r="F35" s="1337"/>
      <c r="G35" s="1337"/>
      <c r="H35" s="1337"/>
      <c r="I35" s="1337"/>
      <c r="J35" s="1337"/>
      <c r="K35" s="1337"/>
      <c r="L35" s="1337"/>
      <c r="M35" s="1337"/>
      <c r="N35" s="1337"/>
    </row>
    <row r="36" spans="1:14" s="25" customFormat="1" ht="11.25">
      <c r="A36" s="62" t="s">
        <v>2288</v>
      </c>
      <c r="B36" s="1352"/>
      <c r="C36" s="1337"/>
      <c r="D36" s="1337"/>
      <c r="E36" s="1337"/>
      <c r="F36" s="1337"/>
      <c r="G36" s="1337"/>
      <c r="H36" s="1337"/>
      <c r="I36" s="1337"/>
      <c r="J36" s="1337"/>
      <c r="K36" s="1337"/>
      <c r="L36" s="1337"/>
      <c r="M36" s="1337"/>
      <c r="N36" s="1337"/>
    </row>
    <row r="37" spans="1:14" s="25" customFormat="1" ht="11.25">
      <c r="A37" s="62" t="s">
        <v>2255</v>
      </c>
      <c r="B37" s="1352"/>
      <c r="C37" s="1337"/>
      <c r="D37" s="1337"/>
      <c r="E37" s="1337"/>
      <c r="F37" s="1337"/>
      <c r="G37" s="1337"/>
      <c r="H37" s="1337"/>
      <c r="I37" s="1337"/>
      <c r="J37" s="1337"/>
      <c r="K37" s="1337"/>
      <c r="L37" s="1337"/>
      <c r="M37" s="1337"/>
      <c r="N37" s="1337"/>
    </row>
    <row r="38" spans="1:14" s="25" customFormat="1" ht="11.25">
      <c r="A38" s="62" t="s">
        <v>2256</v>
      </c>
      <c r="B38" s="1352"/>
      <c r="C38" s="1337"/>
      <c r="D38" s="1337"/>
      <c r="E38" s="1337"/>
      <c r="F38" s="1337"/>
      <c r="G38" s="1337"/>
      <c r="H38" s="1337"/>
      <c r="I38" s="1337"/>
      <c r="J38" s="1337"/>
      <c r="K38" s="1337"/>
      <c r="L38" s="1337"/>
      <c r="M38" s="1337"/>
      <c r="N38" s="1337"/>
    </row>
    <row r="39" spans="1:14">
      <c r="A39" s="62"/>
      <c r="B39" s="1348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>
      <c r="A40" s="62"/>
      <c r="B40" s="134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>
      <c r="A41" s="62"/>
      <c r="B41" s="1348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>
      <c r="A42" s="1333"/>
      <c r="B42" s="130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>
      <c r="A43" s="1333"/>
      <c r="B43" s="130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>
      <c r="A44" s="1333"/>
      <c r="B44" s="130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>
      <c r="A45" s="1333"/>
      <c r="B45" s="130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>
      <c r="A46" s="1333"/>
      <c r="B46" s="130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</row>
    <row r="47" spans="1:14">
      <c r="A47" s="1333"/>
      <c r="B47" s="130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>
      <c r="A48" s="1333"/>
      <c r="B48" s="130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1:14">
      <c r="A49" s="1333"/>
      <c r="B49" s="130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4">
      <c r="A50" s="1351"/>
      <c r="B50" s="130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4">
      <c r="A51" s="1351"/>
      <c r="B51" s="130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4">
      <c r="A52" s="1351"/>
      <c r="B52" s="130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</row>
    <row r="53" spans="1:14">
      <c r="A53" s="1351"/>
      <c r="B53" s="130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4">
      <c r="A54" s="1351"/>
      <c r="B54" s="130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</row>
    <row r="55" spans="1:14">
      <c r="A55" s="1351"/>
      <c r="B55" s="130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</row>
    <row r="58" spans="1:14" ht="30.75" customHeight="1"/>
  </sheetData>
  <mergeCells count="11">
    <mergeCell ref="A9:A16"/>
    <mergeCell ref="A17:A24"/>
    <mergeCell ref="A3:O3"/>
    <mergeCell ref="A5:O5"/>
    <mergeCell ref="A7:B8"/>
    <mergeCell ref="C7:E7"/>
    <mergeCell ref="F7:I7"/>
    <mergeCell ref="J7:L7"/>
    <mergeCell ref="M7:N7"/>
    <mergeCell ref="O7:O8"/>
    <mergeCell ref="A4:O4"/>
  </mergeCells>
  <hyperlinks>
    <hyperlink ref="Q7" location="ÍNDICE!A77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354" customWidth="1"/>
    <col min="2" max="5" width="22.140625" style="1354" customWidth="1"/>
    <col min="6" max="16384" width="11.42578125" style="1354"/>
  </cols>
  <sheetData>
    <row r="1" spans="1:15" ht="6" customHeight="1"/>
    <row r="2" spans="1:15" ht="14.25">
      <c r="A2" s="1312" t="s">
        <v>147</v>
      </c>
    </row>
    <row r="3" spans="1:15" ht="15" customHeight="1">
      <c r="A3" s="2033" t="s">
        <v>2499</v>
      </c>
      <c r="B3" s="2033"/>
      <c r="C3" s="2033"/>
      <c r="D3" s="2033"/>
      <c r="E3" s="2033"/>
      <c r="L3" s="1355"/>
    </row>
    <row r="4" spans="1:15" ht="16.5" customHeight="1">
      <c r="A4" s="2005" t="s">
        <v>1767</v>
      </c>
      <c r="B4" s="2005"/>
      <c r="C4" s="2005"/>
      <c r="D4" s="2005"/>
      <c r="E4" s="2005"/>
      <c r="F4" s="550"/>
      <c r="G4" s="550"/>
      <c r="H4" s="550"/>
      <c r="I4" s="550"/>
      <c r="J4" s="550"/>
      <c r="K4" s="550"/>
      <c r="L4" s="550"/>
      <c r="M4" s="550"/>
      <c r="N4" s="550"/>
      <c r="O4" s="550"/>
    </row>
    <row r="5" spans="1:15">
      <c r="A5" s="2034" t="s">
        <v>459</v>
      </c>
      <c r="B5" s="2034"/>
      <c r="C5" s="2034"/>
      <c r="D5" s="2034"/>
      <c r="E5" s="2034"/>
      <c r="L5" s="1355"/>
    </row>
    <row r="6" spans="1:15">
      <c r="L6" s="1355"/>
    </row>
    <row r="7" spans="1:15" ht="17.25">
      <c r="A7" s="2015" t="s">
        <v>1769</v>
      </c>
      <c r="B7" s="2015"/>
      <c r="C7" s="2015" t="s">
        <v>1770</v>
      </c>
      <c r="D7" s="2015"/>
      <c r="E7" s="2015"/>
      <c r="G7" s="1113" t="s">
        <v>675</v>
      </c>
      <c r="L7" s="1355"/>
    </row>
    <row r="8" spans="1:15" ht="15">
      <c r="A8" s="2015"/>
      <c r="B8" s="2015"/>
      <c r="C8" s="1814" t="s">
        <v>1771</v>
      </c>
      <c r="D8" s="1814" t="s">
        <v>1772</v>
      </c>
      <c r="E8" s="1814" t="s">
        <v>1773</v>
      </c>
      <c r="L8" s="1355"/>
    </row>
    <row r="9" spans="1:15" ht="16.5">
      <c r="A9" s="2032" t="s">
        <v>100</v>
      </c>
      <c r="B9" s="759" t="s">
        <v>71</v>
      </c>
      <c r="C9" s="222" t="s">
        <v>4</v>
      </c>
      <c r="D9" s="222" t="s">
        <v>4</v>
      </c>
      <c r="E9" s="222" t="s">
        <v>4</v>
      </c>
      <c r="L9" s="1355"/>
    </row>
    <row r="10" spans="1:15" ht="14.25">
      <c r="A10" s="2032"/>
      <c r="B10" s="759">
        <v>2008</v>
      </c>
      <c r="C10" s="222">
        <v>13.508341353611099</v>
      </c>
      <c r="D10" s="222">
        <v>8.1193301125569359</v>
      </c>
      <c r="E10" s="222">
        <v>31.274877627905912</v>
      </c>
      <c r="L10" s="1355"/>
    </row>
    <row r="11" spans="1:15" ht="16.5">
      <c r="A11" s="2032"/>
      <c r="B11" s="759" t="s">
        <v>486</v>
      </c>
      <c r="C11" s="222" t="s">
        <v>4</v>
      </c>
      <c r="D11" s="222" t="s">
        <v>4</v>
      </c>
      <c r="E11" s="222" t="s">
        <v>4</v>
      </c>
      <c r="L11" s="1355"/>
    </row>
    <row r="12" spans="1:15" ht="14.25">
      <c r="A12" s="2032"/>
      <c r="B12" s="759">
        <v>2010</v>
      </c>
      <c r="C12" s="222">
        <v>9.7778965665052127</v>
      </c>
      <c r="D12" s="222">
        <v>5.4607734395041927</v>
      </c>
      <c r="E12" s="222">
        <v>23.048365000361148</v>
      </c>
      <c r="L12" s="1355"/>
    </row>
    <row r="13" spans="1:15" ht="14.25">
      <c r="A13" s="2032"/>
      <c r="B13" s="759">
        <v>2011</v>
      </c>
      <c r="C13" s="222">
        <v>8.4737961995358209</v>
      </c>
      <c r="D13" s="222">
        <v>4.6306230479169788</v>
      </c>
      <c r="E13" s="222">
        <v>19.749104687990389</v>
      </c>
      <c r="L13" s="1355"/>
    </row>
    <row r="14" spans="1:15" ht="14.25">
      <c r="A14" s="2032"/>
      <c r="B14" s="759">
        <v>2012</v>
      </c>
      <c r="C14" s="222">
        <v>9.1985828337577225</v>
      </c>
      <c r="D14" s="222">
        <v>5.527577686325639</v>
      </c>
      <c r="E14" s="222">
        <v>20.343950237586171</v>
      </c>
      <c r="L14" s="1355"/>
    </row>
    <row r="15" spans="1:15" ht="14.25">
      <c r="A15" s="2032"/>
      <c r="B15" s="759">
        <v>2013</v>
      </c>
      <c r="C15" s="222">
        <v>8.5565567985779278</v>
      </c>
      <c r="D15" s="222">
        <v>4.9782766527626441</v>
      </c>
      <c r="E15" s="222">
        <v>19.042988609245938</v>
      </c>
      <c r="L15" s="1355"/>
    </row>
    <row r="16" spans="1:15" ht="14.25">
      <c r="A16" s="2032"/>
      <c r="B16" s="759">
        <v>2014</v>
      </c>
      <c r="C16" s="222">
        <v>3.5728142929064899</v>
      </c>
      <c r="D16" s="222">
        <v>1.3218847887255345</v>
      </c>
      <c r="E16" s="222">
        <v>11.106224703349456</v>
      </c>
      <c r="L16" s="1355"/>
    </row>
    <row r="17" spans="1:12" ht="14.25">
      <c r="A17" s="2032" t="s">
        <v>101</v>
      </c>
      <c r="B17" s="759">
        <v>2007</v>
      </c>
      <c r="C17" s="222">
        <v>12.472799249265677</v>
      </c>
      <c r="D17" s="222">
        <v>7.9899095741368606</v>
      </c>
      <c r="E17" s="222">
        <v>28.550819342645816</v>
      </c>
      <c r="L17" s="1355"/>
    </row>
    <row r="18" spans="1:12" ht="14.25">
      <c r="A18" s="2032"/>
      <c r="B18" s="759">
        <v>2008</v>
      </c>
      <c r="C18" s="222">
        <v>10.325196406472953</v>
      </c>
      <c r="D18" s="222">
        <v>5.6643752099057876</v>
      </c>
      <c r="E18" s="222">
        <v>25.787671354732495</v>
      </c>
      <c r="L18" s="1355"/>
    </row>
    <row r="19" spans="1:12" ht="14.25">
      <c r="A19" s="2032"/>
      <c r="B19" s="759">
        <v>2009</v>
      </c>
      <c r="C19" s="222">
        <v>9.817339355342229</v>
      </c>
      <c r="D19" s="222">
        <v>5.3934804862950347</v>
      </c>
      <c r="E19" s="222">
        <v>23.474840326740004</v>
      </c>
      <c r="L19" s="1355"/>
    </row>
    <row r="20" spans="1:12" ht="14.25">
      <c r="A20" s="2032"/>
      <c r="B20" s="759">
        <v>2010</v>
      </c>
      <c r="C20" s="222">
        <v>7.4786682166833902</v>
      </c>
      <c r="D20" s="222">
        <v>3.8129532123730239</v>
      </c>
      <c r="E20" s="222">
        <v>18.682065919366618</v>
      </c>
      <c r="L20" s="1355"/>
    </row>
    <row r="21" spans="1:12" ht="14.25">
      <c r="A21" s="2032"/>
      <c r="B21" s="759">
        <v>2011</v>
      </c>
      <c r="C21" s="222">
        <v>5.7986351625259784</v>
      </c>
      <c r="D21" s="222">
        <v>2.722939494943565</v>
      </c>
      <c r="E21" s="222">
        <v>15.33893919644651</v>
      </c>
      <c r="L21" s="1355"/>
    </row>
    <row r="22" spans="1:12" ht="14.25">
      <c r="A22" s="2032"/>
      <c r="B22" s="759">
        <v>2012</v>
      </c>
      <c r="C22" s="222">
        <v>6.2736666562167764</v>
      </c>
      <c r="D22" s="222">
        <v>3.233328579399894</v>
      </c>
      <c r="E22" s="222">
        <v>15.505068139185726</v>
      </c>
      <c r="L22" s="1355"/>
    </row>
    <row r="23" spans="1:12" ht="14.25">
      <c r="A23" s="2032"/>
      <c r="B23" s="759">
        <v>2013</v>
      </c>
      <c r="C23" s="222">
        <v>4.9086248646959483</v>
      </c>
      <c r="D23" s="222">
        <v>2.5659948015889182</v>
      </c>
      <c r="E23" s="222">
        <v>12.823029923538121</v>
      </c>
      <c r="L23" s="1355"/>
    </row>
    <row r="24" spans="1:12" ht="14.25">
      <c r="A24" s="2032"/>
      <c r="B24" s="759">
        <v>2014</v>
      </c>
      <c r="C24" s="222">
        <v>5.5290556488562066</v>
      </c>
      <c r="D24" s="222">
        <v>2.9807900219339158</v>
      </c>
      <c r="E24" s="222">
        <v>14.042544594485557</v>
      </c>
      <c r="L24" s="1355"/>
    </row>
    <row r="25" spans="1:12" s="839" customFormat="1" ht="11.25">
      <c r="A25" s="2036" t="s">
        <v>76</v>
      </c>
      <c r="B25" s="2036"/>
      <c r="C25" s="2036"/>
      <c r="D25" s="2036"/>
      <c r="E25" s="2036"/>
      <c r="L25" s="1363"/>
    </row>
    <row r="26" spans="1:12" s="839" customFormat="1" ht="11.25">
      <c r="A26" s="2035" t="s">
        <v>2289</v>
      </c>
      <c r="B26" s="2035"/>
      <c r="C26" s="2035"/>
      <c r="D26" s="2035"/>
      <c r="E26" s="2035"/>
      <c r="L26" s="1363"/>
    </row>
    <row r="27" spans="1:12" s="839" customFormat="1" ht="11.25">
      <c r="A27" s="2035" t="s">
        <v>2293</v>
      </c>
      <c r="B27" s="2035"/>
      <c r="C27" s="2035"/>
      <c r="D27" s="2035"/>
      <c r="E27" s="2035"/>
      <c r="L27" s="1363"/>
    </row>
    <row r="28" spans="1:12" s="839" customFormat="1" ht="11.25">
      <c r="A28" s="2035" t="s">
        <v>2294</v>
      </c>
      <c r="B28" s="2035"/>
      <c r="C28" s="2035"/>
      <c r="D28" s="2035"/>
      <c r="E28" s="2035"/>
      <c r="L28" s="1363"/>
    </row>
    <row r="29" spans="1:12" s="839" customFormat="1" ht="11.25">
      <c r="A29" s="2035" t="s">
        <v>2295</v>
      </c>
      <c r="B29" s="2035"/>
      <c r="C29" s="2035"/>
      <c r="D29" s="2035"/>
      <c r="E29" s="2035"/>
      <c r="L29" s="1363"/>
    </row>
    <row r="30" spans="1:12" s="839" customFormat="1" ht="11.25">
      <c r="A30" s="2035" t="s">
        <v>2290</v>
      </c>
      <c r="B30" s="2035"/>
      <c r="C30" s="2035"/>
      <c r="D30" s="2035"/>
      <c r="E30" s="2035"/>
      <c r="L30" s="1363"/>
    </row>
    <row r="31" spans="1:12" s="839" customFormat="1" ht="11.25">
      <c r="A31" s="2035" t="s">
        <v>2215</v>
      </c>
      <c r="B31" s="2035"/>
      <c r="C31" s="2035"/>
      <c r="D31" s="2035"/>
      <c r="E31" s="2035"/>
      <c r="L31" s="1363"/>
    </row>
    <row r="32" spans="1:12" ht="12.75" customHeight="1">
      <c r="A32" s="234"/>
      <c r="B32" s="1356"/>
      <c r="C32" s="1357"/>
      <c r="D32" s="1357"/>
      <c r="E32" s="1357"/>
      <c r="L32" s="1355"/>
    </row>
    <row r="33" spans="1:12" ht="14.25">
      <c r="A33" s="234"/>
      <c r="B33" s="1356"/>
      <c r="C33" s="1357"/>
      <c r="D33" s="1357"/>
      <c r="E33" s="1357"/>
      <c r="L33" s="1355"/>
    </row>
  </sheetData>
  <mergeCells count="14">
    <mergeCell ref="A30:E30"/>
    <mergeCell ref="A31:E31"/>
    <mergeCell ref="A17:A24"/>
    <mergeCell ref="A25:E25"/>
    <mergeCell ref="A26:E26"/>
    <mergeCell ref="A27:E27"/>
    <mergeCell ref="A28:E28"/>
    <mergeCell ref="A29:E29"/>
    <mergeCell ref="A9:A16"/>
    <mergeCell ref="A3:E3"/>
    <mergeCell ref="A4:E4"/>
    <mergeCell ref="A5:E5"/>
    <mergeCell ref="A7:B8"/>
    <mergeCell ref="C7:E7"/>
  </mergeCells>
  <hyperlinks>
    <hyperlink ref="G7" location="ÍNDICE!A81" display="ÍNDICE"/>
  </hyperlinks>
  <printOptions horizontalCentered="1"/>
  <pageMargins left="0.70866141732283472" right="0.70866141732283472" top="1.1811023622047245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Trabajo y empleo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354" customWidth="1"/>
    <col min="2" max="5" width="22.140625" style="1354" customWidth="1"/>
    <col min="6" max="16384" width="11.42578125" style="1354"/>
  </cols>
  <sheetData>
    <row r="1" spans="1:12" ht="6" customHeight="1"/>
    <row r="2" spans="1:12" ht="14.25">
      <c r="A2" s="1358" t="s">
        <v>1774</v>
      </c>
      <c r="B2" s="1356"/>
      <c r="C2" s="1357"/>
      <c r="D2" s="1357"/>
      <c r="E2" s="1357"/>
      <c r="L2" s="1355"/>
    </row>
    <row r="3" spans="1:12" ht="15">
      <c r="A3" s="2033" t="s">
        <v>2500</v>
      </c>
      <c r="B3" s="2033"/>
      <c r="C3" s="2033"/>
      <c r="D3" s="2033"/>
      <c r="E3" s="2033"/>
      <c r="L3" s="1355"/>
    </row>
    <row r="4" spans="1:12" ht="15">
      <c r="A4" s="2005" t="s">
        <v>1767</v>
      </c>
      <c r="B4" s="2005"/>
      <c r="C4" s="2005"/>
      <c r="D4" s="2005"/>
      <c r="E4" s="2005"/>
      <c r="L4" s="1355"/>
    </row>
    <row r="5" spans="1:12" ht="14.25" customHeight="1">
      <c r="A5" s="2037" t="s">
        <v>459</v>
      </c>
      <c r="B5" s="2037"/>
      <c r="C5" s="2037"/>
      <c r="D5" s="2037"/>
      <c r="E5" s="2037"/>
    </row>
    <row r="7" spans="1:12" ht="17.25">
      <c r="A7" s="2015" t="s">
        <v>1769</v>
      </c>
      <c r="B7" s="2015"/>
      <c r="C7" s="2015" t="s">
        <v>1770</v>
      </c>
      <c r="D7" s="2015"/>
      <c r="E7" s="2015"/>
      <c r="G7" s="1113" t="s">
        <v>675</v>
      </c>
    </row>
    <row r="8" spans="1:12" ht="15">
      <c r="A8" s="2015"/>
      <c r="B8" s="2015"/>
      <c r="C8" s="1814" t="s">
        <v>1771</v>
      </c>
      <c r="D8" s="1814" t="s">
        <v>1772</v>
      </c>
      <c r="E8" s="1814" t="s">
        <v>1773</v>
      </c>
    </row>
    <row r="9" spans="1:12" ht="16.5">
      <c r="A9" s="2032" t="s">
        <v>102</v>
      </c>
      <c r="B9" s="759" t="s">
        <v>1775</v>
      </c>
      <c r="C9" s="222" t="s">
        <v>4</v>
      </c>
      <c r="D9" s="222" t="s">
        <v>4</v>
      </c>
      <c r="E9" s="222" t="s">
        <v>4</v>
      </c>
    </row>
    <row r="10" spans="1:12" ht="14.25">
      <c r="A10" s="2032"/>
      <c r="B10" s="759">
        <v>2008</v>
      </c>
      <c r="C10" s="222">
        <v>9.9069815593310153</v>
      </c>
      <c r="D10" s="222">
        <v>6.0350654087354139</v>
      </c>
      <c r="E10" s="222">
        <v>23.321780003897004</v>
      </c>
    </row>
    <row r="11" spans="1:12" ht="14.25">
      <c r="A11" s="2032"/>
      <c r="B11" s="759">
        <v>2009</v>
      </c>
      <c r="C11" s="222">
        <v>8.3023953675314868</v>
      </c>
      <c r="D11" s="222">
        <v>4.5694732187480946</v>
      </c>
      <c r="E11" s="222">
        <v>19.691456932492748</v>
      </c>
    </row>
    <row r="12" spans="1:12" ht="14.25">
      <c r="A12" s="2032"/>
      <c r="B12" s="759">
        <v>2010</v>
      </c>
      <c r="C12" s="222">
        <v>7.3947625396571786</v>
      </c>
      <c r="D12" s="222">
        <v>3.397034314038101</v>
      </c>
      <c r="E12" s="222">
        <v>18.876183143274467</v>
      </c>
    </row>
    <row r="13" spans="1:12" ht="12.75" customHeight="1">
      <c r="A13" s="2032"/>
      <c r="B13" s="759">
        <v>2011</v>
      </c>
      <c r="C13" s="222">
        <v>4.1586076710661084</v>
      </c>
      <c r="D13" s="222">
        <v>1.2725621531838298</v>
      </c>
      <c r="E13" s="222">
        <v>12.198303046898893</v>
      </c>
    </row>
    <row r="14" spans="1:12" ht="14.25">
      <c r="A14" s="2032"/>
      <c r="B14" s="759">
        <v>2012</v>
      </c>
      <c r="C14" s="222">
        <v>5.1116985284916501</v>
      </c>
      <c r="D14" s="222">
        <v>1.9688101153518951</v>
      </c>
      <c r="E14" s="222">
        <v>14.365741495170427</v>
      </c>
    </row>
    <row r="15" spans="1:12" ht="14.25">
      <c r="A15" s="2032"/>
      <c r="B15" s="759">
        <v>2013</v>
      </c>
      <c r="C15" s="222">
        <v>3.6005266931179625</v>
      </c>
      <c r="D15" s="222">
        <v>1.3840290236336554</v>
      </c>
      <c r="E15" s="222">
        <v>10.307874248120546</v>
      </c>
    </row>
    <row r="16" spans="1:12" ht="14.25">
      <c r="A16" s="2032"/>
      <c r="B16" s="759">
        <v>2014</v>
      </c>
      <c r="C16" s="222">
        <v>2.5654819906891135</v>
      </c>
      <c r="D16" s="222">
        <v>0.66322719051234358</v>
      </c>
      <c r="E16" s="222">
        <v>8.5680302089920968</v>
      </c>
    </row>
    <row r="17" spans="1:5" ht="14.25">
      <c r="A17" s="2032" t="s">
        <v>100</v>
      </c>
      <c r="B17" s="759">
        <v>2007</v>
      </c>
      <c r="C17" s="222" t="s">
        <v>4</v>
      </c>
      <c r="D17" s="222" t="s">
        <v>4</v>
      </c>
      <c r="E17" s="222" t="s">
        <v>4</v>
      </c>
    </row>
    <row r="18" spans="1:5" ht="14.25">
      <c r="A18" s="2032"/>
      <c r="B18" s="759">
        <v>2008</v>
      </c>
      <c r="C18" s="222">
        <v>8.8491439320693583</v>
      </c>
      <c r="D18" s="222">
        <v>4.5065598548537107</v>
      </c>
      <c r="E18" s="222">
        <v>22.704268505801753</v>
      </c>
    </row>
    <row r="19" spans="1:5" ht="14.25">
      <c r="A19" s="2032"/>
      <c r="B19" s="759">
        <v>2009</v>
      </c>
      <c r="C19" s="222">
        <v>7.3544731540900781</v>
      </c>
      <c r="D19" s="222">
        <v>3.8051220356259208</v>
      </c>
      <c r="E19" s="222">
        <v>18.374667876275129</v>
      </c>
    </row>
    <row r="20" spans="1:5" ht="14.25">
      <c r="A20" s="2032"/>
      <c r="B20" s="759">
        <v>2010</v>
      </c>
      <c r="C20" s="222">
        <v>4.9433255045965616</v>
      </c>
      <c r="D20" s="222">
        <v>1.8741236794749876</v>
      </c>
      <c r="E20" s="222">
        <v>14.197102033097769</v>
      </c>
    </row>
    <row r="21" spans="1:5" ht="14.25">
      <c r="A21" s="2032"/>
      <c r="B21" s="759">
        <v>2011</v>
      </c>
      <c r="C21" s="222">
        <v>4.1560157970383305</v>
      </c>
      <c r="D21" s="222">
        <v>1.5631462989696621</v>
      </c>
      <c r="E21" s="222">
        <v>11.602407734594351</v>
      </c>
    </row>
    <row r="22" spans="1:5" ht="14.25">
      <c r="A22" s="2032"/>
      <c r="B22" s="759">
        <v>2012</v>
      </c>
      <c r="C22" s="222">
        <v>3.610151450358988</v>
      </c>
      <c r="D22" s="222">
        <v>1.4591458501968388</v>
      </c>
      <c r="E22" s="222">
        <v>10.209918650386539</v>
      </c>
    </row>
    <row r="23" spans="1:5" ht="14.25">
      <c r="A23" s="2032"/>
      <c r="B23" s="759">
        <v>2013</v>
      </c>
      <c r="C23" s="222">
        <v>3.084085746349845</v>
      </c>
      <c r="D23" s="222">
        <v>1.0611019160826274</v>
      </c>
      <c r="E23" s="222">
        <v>9.1254979989418032</v>
      </c>
    </row>
    <row r="24" spans="1:5" ht="14.25">
      <c r="A24" s="2032"/>
      <c r="B24" s="759">
        <v>2014</v>
      </c>
      <c r="C24" s="222">
        <v>1.9806574881273953</v>
      </c>
      <c r="D24" s="222">
        <v>0.42659960089448634</v>
      </c>
      <c r="E24" s="222">
        <v>7.0311076366634984</v>
      </c>
    </row>
    <row r="25" spans="1:5" ht="14.25">
      <c r="A25" s="2019" t="s">
        <v>103</v>
      </c>
      <c r="B25" s="759">
        <v>2007</v>
      </c>
      <c r="C25" s="222">
        <v>10.286229382491509</v>
      </c>
      <c r="D25" s="222">
        <v>5.6367105851998787</v>
      </c>
      <c r="E25" s="222">
        <v>25.837290930046944</v>
      </c>
    </row>
    <row r="26" spans="1:5" ht="14.25">
      <c r="A26" s="2032"/>
      <c r="B26" s="759">
        <v>2008</v>
      </c>
      <c r="C26" s="222">
        <v>8.6065943814419867</v>
      </c>
      <c r="D26" s="222">
        <v>4.5553761078532746</v>
      </c>
      <c r="E26" s="222">
        <v>21.502110362377959</v>
      </c>
    </row>
    <row r="27" spans="1:5" ht="14.25">
      <c r="A27" s="2032"/>
      <c r="B27" s="759">
        <v>2009</v>
      </c>
      <c r="C27" s="222">
        <v>5.4162508946656205</v>
      </c>
      <c r="D27" s="222">
        <v>2.2013868976306377</v>
      </c>
      <c r="E27" s="222">
        <v>15.325542652965721</v>
      </c>
    </row>
    <row r="28" spans="1:5" ht="14.25">
      <c r="A28" s="2032"/>
      <c r="B28" s="759">
        <v>2010</v>
      </c>
      <c r="C28" s="222">
        <v>4.8106881872025653</v>
      </c>
      <c r="D28" s="222">
        <v>2.1090411949905286</v>
      </c>
      <c r="E28" s="222">
        <v>12.972126102321237</v>
      </c>
    </row>
    <row r="29" spans="1:5" ht="14.25">
      <c r="A29" s="2032"/>
      <c r="B29" s="759">
        <v>2011</v>
      </c>
      <c r="C29" s="222">
        <v>4.562561244258319</v>
      </c>
      <c r="D29" s="222">
        <v>1.1998363962073748</v>
      </c>
      <c r="E29" s="222">
        <v>14.393807991443985</v>
      </c>
    </row>
    <row r="30" spans="1:5" ht="14.25">
      <c r="A30" s="2032"/>
      <c r="B30" s="759">
        <v>2012</v>
      </c>
      <c r="C30" s="222">
        <v>4.2728430505011579</v>
      </c>
      <c r="D30" s="222">
        <v>2.0798662759205326</v>
      </c>
      <c r="E30" s="222">
        <v>10.748796404862652</v>
      </c>
    </row>
    <row r="31" spans="1:5" ht="14.25">
      <c r="A31" s="2032"/>
      <c r="B31" s="759">
        <v>2013</v>
      </c>
      <c r="C31" s="222">
        <v>3.1421699020102145</v>
      </c>
      <c r="D31" s="222">
        <v>0.79407646822536726</v>
      </c>
      <c r="E31" s="222">
        <v>10.298508923774458</v>
      </c>
    </row>
    <row r="32" spans="1:5" ht="14.25">
      <c r="A32" s="2032"/>
      <c r="B32" s="759">
        <v>2014</v>
      </c>
      <c r="C32" s="222">
        <v>2.6229128953241525</v>
      </c>
      <c r="D32" s="222">
        <v>0.72468935229047926</v>
      </c>
      <c r="E32" s="222">
        <v>8.6929584631914683</v>
      </c>
    </row>
    <row r="33" spans="1:5" ht="14.25">
      <c r="A33" s="2032" t="s">
        <v>101</v>
      </c>
      <c r="B33" s="759">
        <v>2007</v>
      </c>
      <c r="C33" s="222">
        <v>7.0081614712971749</v>
      </c>
      <c r="D33" s="222">
        <v>3.5981144297375711</v>
      </c>
      <c r="E33" s="222">
        <v>19.0196051415457</v>
      </c>
    </row>
    <row r="34" spans="1:5" s="839" customFormat="1" ht="14.25">
      <c r="A34" s="2032"/>
      <c r="B34" s="759">
        <v>2008</v>
      </c>
      <c r="C34" s="222">
        <v>6.501656138034539</v>
      </c>
      <c r="D34" s="222">
        <v>2.9242678511979521</v>
      </c>
      <c r="E34" s="222">
        <v>18.078677980013936</v>
      </c>
    </row>
    <row r="35" spans="1:5" s="839" customFormat="1" ht="14.25">
      <c r="A35" s="2032"/>
      <c r="B35" s="759">
        <v>2009</v>
      </c>
      <c r="C35" s="222">
        <v>5.1486644878540728</v>
      </c>
      <c r="D35" s="222">
        <v>1.8784214793438601</v>
      </c>
      <c r="E35" s="222">
        <v>14.967283888860486</v>
      </c>
    </row>
    <row r="36" spans="1:5" s="839" customFormat="1" ht="14.25">
      <c r="A36" s="2032"/>
      <c r="B36" s="759">
        <v>2010</v>
      </c>
      <c r="C36" s="222">
        <v>3.5195433851741247</v>
      </c>
      <c r="D36" s="222">
        <v>1.3605794114787266</v>
      </c>
      <c r="E36" s="222">
        <v>10.069832103614351</v>
      </c>
    </row>
    <row r="37" spans="1:5" s="839" customFormat="1" ht="14.25">
      <c r="A37" s="2032"/>
      <c r="B37" s="759">
        <v>2011</v>
      </c>
      <c r="C37" s="222">
        <v>3.2118795173161199</v>
      </c>
      <c r="D37" s="222">
        <v>0.95344312353718497</v>
      </c>
      <c r="E37" s="222">
        <v>10.052014354124001</v>
      </c>
    </row>
    <row r="38" spans="1:5" s="839" customFormat="1" ht="14.25">
      <c r="A38" s="2032"/>
      <c r="B38" s="759">
        <v>2012</v>
      </c>
      <c r="C38" s="222">
        <v>3.1600371741180018</v>
      </c>
      <c r="D38" s="222">
        <v>1.3491911751695389</v>
      </c>
      <c r="E38" s="222">
        <v>8.751409592992319</v>
      </c>
    </row>
    <row r="39" spans="1:5" s="839" customFormat="1" ht="14.25">
      <c r="A39" s="2032"/>
      <c r="B39" s="759">
        <v>2013</v>
      </c>
      <c r="C39" s="222">
        <v>2.2921568113424962</v>
      </c>
      <c r="D39" s="222">
        <v>0.75041943096030572</v>
      </c>
      <c r="E39" s="222">
        <v>7.4380170729794877</v>
      </c>
    </row>
    <row r="40" spans="1:5" s="839" customFormat="1" ht="14.25">
      <c r="A40" s="2032"/>
      <c r="B40" s="759">
        <v>2014</v>
      </c>
      <c r="C40" s="222">
        <v>2.2135383013616261</v>
      </c>
      <c r="D40" s="222">
        <v>0.89500634823626801</v>
      </c>
      <c r="E40" s="222">
        <v>6.6004767548789802</v>
      </c>
    </row>
    <row r="41" spans="1:5" s="839" customFormat="1" ht="11.25">
      <c r="A41" s="2036" t="s">
        <v>76</v>
      </c>
      <c r="B41" s="2036"/>
      <c r="C41" s="2036"/>
      <c r="D41" s="2036"/>
      <c r="E41" s="2036"/>
    </row>
    <row r="42" spans="1:5">
      <c r="A42" s="2035" t="s">
        <v>2291</v>
      </c>
      <c r="B42" s="2035"/>
      <c r="C42" s="2035"/>
      <c r="D42" s="2035"/>
      <c r="E42" s="2035"/>
    </row>
    <row r="43" spans="1:5">
      <c r="A43" s="2035" t="s">
        <v>2296</v>
      </c>
      <c r="B43" s="2035"/>
      <c r="C43" s="2035"/>
      <c r="D43" s="2035"/>
      <c r="E43" s="2035"/>
    </row>
    <row r="44" spans="1:5">
      <c r="A44" s="2035" t="s">
        <v>2297</v>
      </c>
      <c r="B44" s="2035"/>
      <c r="C44" s="2035"/>
      <c r="D44" s="2035"/>
      <c r="E44" s="2035"/>
    </row>
    <row r="45" spans="1:5">
      <c r="A45" s="2035" t="s">
        <v>2298</v>
      </c>
      <c r="B45" s="2035"/>
      <c r="C45" s="2035"/>
      <c r="D45" s="2035"/>
      <c r="E45" s="2035"/>
    </row>
    <row r="46" spans="1:5">
      <c r="A46" s="2035" t="s">
        <v>2290</v>
      </c>
      <c r="B46" s="2035"/>
      <c r="C46" s="2035"/>
      <c r="D46" s="2035"/>
      <c r="E46" s="2035"/>
    </row>
    <row r="47" spans="1:5">
      <c r="A47" s="2035" t="s">
        <v>2215</v>
      </c>
      <c r="B47" s="2035"/>
      <c r="C47" s="2035"/>
      <c r="D47" s="2035"/>
      <c r="E47" s="2035"/>
    </row>
    <row r="48" spans="1:5">
      <c r="A48" s="227" t="s">
        <v>1454</v>
      </c>
      <c r="B48" s="1359"/>
      <c r="C48" s="1360"/>
      <c r="D48" s="1360"/>
      <c r="E48" s="1360"/>
    </row>
    <row r="49" spans="1:5" ht="14.25">
      <c r="A49" s="234"/>
      <c r="B49" s="1356"/>
      <c r="C49" s="1357"/>
      <c r="D49" s="1357"/>
      <c r="E49" s="1357"/>
    </row>
    <row r="50" spans="1:5" ht="14.25">
      <c r="A50" s="234"/>
      <c r="B50" s="1356"/>
      <c r="C50" s="1357"/>
      <c r="D50" s="1357"/>
      <c r="E50" s="1357"/>
    </row>
  </sheetData>
  <mergeCells count="16">
    <mergeCell ref="A43:E43"/>
    <mergeCell ref="A44:E44"/>
    <mergeCell ref="A45:E45"/>
    <mergeCell ref="A46:E46"/>
    <mergeCell ref="A47:E47"/>
    <mergeCell ref="A42:E42"/>
    <mergeCell ref="A3:E3"/>
    <mergeCell ref="A4:E4"/>
    <mergeCell ref="A5:E5"/>
    <mergeCell ref="A7:B8"/>
    <mergeCell ref="C7:E7"/>
    <mergeCell ref="A9:A16"/>
    <mergeCell ref="A17:A24"/>
    <mergeCell ref="A25:A32"/>
    <mergeCell ref="A33:A40"/>
    <mergeCell ref="A41:E41"/>
  </mergeCells>
  <hyperlinks>
    <hyperlink ref="G7" location="ÍNDICE!A82" display="ÍNDICE"/>
  </hyperlinks>
  <printOptions horizontalCentered="1"/>
  <pageMargins left="0.70866141732283472" right="0.70866141732283472" top="1.1811023622047245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Trabajo y empleo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354" customWidth="1"/>
    <col min="2" max="5" width="22.140625" style="1354" customWidth="1"/>
    <col min="6" max="16384" width="11.42578125" style="1354"/>
  </cols>
  <sheetData>
    <row r="1" spans="1:7" ht="6" customHeight="1"/>
    <row r="2" spans="1:7" ht="14.25">
      <c r="A2" s="1358" t="s">
        <v>1776</v>
      </c>
    </row>
    <row r="3" spans="1:7" ht="15">
      <c r="A3" s="2033" t="s">
        <v>2501</v>
      </c>
      <c r="B3" s="2033"/>
      <c r="C3" s="2033"/>
      <c r="D3" s="2033"/>
      <c r="E3" s="2033"/>
    </row>
    <row r="4" spans="1:7" ht="15">
      <c r="A4" s="2005" t="s">
        <v>1767</v>
      </c>
      <c r="B4" s="2005"/>
      <c r="C4" s="2005"/>
      <c r="D4" s="2005"/>
      <c r="E4" s="2005"/>
    </row>
    <row r="5" spans="1:7">
      <c r="A5" s="2034" t="s">
        <v>459</v>
      </c>
      <c r="B5" s="2034"/>
      <c r="C5" s="2034"/>
      <c r="D5" s="2034"/>
      <c r="E5" s="2034"/>
    </row>
    <row r="6" spans="1:7">
      <c r="A6" s="1310"/>
      <c r="B6" s="1310"/>
      <c r="C6" s="1310"/>
      <c r="D6" s="1310"/>
      <c r="E6" s="1310"/>
    </row>
    <row r="7" spans="1:7" ht="17.25">
      <c r="A7" s="2015" t="s">
        <v>1769</v>
      </c>
      <c r="B7" s="2015"/>
      <c r="C7" s="2015" t="s">
        <v>1770</v>
      </c>
      <c r="D7" s="2015"/>
      <c r="E7" s="2015"/>
      <c r="G7" s="1113" t="s">
        <v>675</v>
      </c>
    </row>
    <row r="8" spans="1:7" ht="15">
      <c r="A8" s="2015"/>
      <c r="B8" s="2015"/>
      <c r="C8" s="1300" t="s">
        <v>1771</v>
      </c>
      <c r="D8" s="1300" t="s">
        <v>1772</v>
      </c>
      <c r="E8" s="1300" t="s">
        <v>1773</v>
      </c>
    </row>
    <row r="9" spans="1:7" ht="16.5">
      <c r="A9" s="2032" t="s">
        <v>100</v>
      </c>
      <c r="B9" s="759" t="s">
        <v>71</v>
      </c>
      <c r="C9" s="222" t="s">
        <v>4</v>
      </c>
      <c r="D9" s="222" t="s">
        <v>4</v>
      </c>
      <c r="E9" s="222" t="s">
        <v>4</v>
      </c>
    </row>
    <row r="10" spans="1:7" ht="14.25">
      <c r="A10" s="2032"/>
      <c r="B10" s="759">
        <v>2008</v>
      </c>
      <c r="C10" s="222">
        <v>21.13060687430535</v>
      </c>
      <c r="D10" s="222">
        <v>13.911317048731147</v>
      </c>
      <c r="E10" s="222">
        <v>46.274023816610381</v>
      </c>
    </row>
    <row r="11" spans="1:7" ht="16.5">
      <c r="A11" s="2032"/>
      <c r="B11" s="759" t="s">
        <v>486</v>
      </c>
      <c r="C11" s="222" t="s">
        <v>4</v>
      </c>
      <c r="D11" s="222" t="s">
        <v>4</v>
      </c>
      <c r="E11" s="222" t="s">
        <v>4</v>
      </c>
    </row>
    <row r="12" spans="1:7" ht="14.25">
      <c r="A12" s="2032"/>
      <c r="B12" s="759">
        <v>2010</v>
      </c>
      <c r="C12" s="222">
        <v>17.541153421038832</v>
      </c>
      <c r="D12" s="222">
        <v>11.149100419048814</v>
      </c>
      <c r="E12" s="222">
        <v>37.817693520738338</v>
      </c>
    </row>
    <row r="13" spans="1:7" ht="14.25">
      <c r="A13" s="2032"/>
      <c r="B13" s="759">
        <v>2011</v>
      </c>
      <c r="C13" s="222">
        <v>15.554326736649593</v>
      </c>
      <c r="D13" s="222">
        <v>9.5890259952744383</v>
      </c>
      <c r="E13" s="222">
        <v>33.688270936046095</v>
      </c>
    </row>
    <row r="14" spans="1:7" ht="14.25">
      <c r="A14" s="2032"/>
      <c r="B14" s="759">
        <v>2012</v>
      </c>
      <c r="C14" s="222">
        <v>18.119316378337746</v>
      </c>
      <c r="D14" s="222">
        <v>12.06605839136502</v>
      </c>
      <c r="E14" s="222">
        <v>36.192775734035692</v>
      </c>
    </row>
    <row r="15" spans="1:7" ht="14.25">
      <c r="A15" s="2032"/>
      <c r="B15" s="759">
        <v>2013</v>
      </c>
      <c r="C15" s="222">
        <v>17.550002896353263</v>
      </c>
      <c r="D15" s="222">
        <v>11.497686615847758</v>
      </c>
      <c r="E15" s="222">
        <v>34.751785250916541</v>
      </c>
    </row>
    <row r="16" spans="1:7" ht="14.25">
      <c r="A16" s="2032"/>
      <c r="B16" s="759">
        <v>2014</v>
      </c>
      <c r="C16" s="222">
        <v>6.3715452026681962</v>
      </c>
      <c r="D16" s="222">
        <v>2.8664042738544087</v>
      </c>
      <c r="E16" s="222">
        <v>18.73907139514613</v>
      </c>
    </row>
    <row r="17" spans="1:5" ht="14.25">
      <c r="A17" s="2032" t="s">
        <v>101</v>
      </c>
      <c r="B17" s="759">
        <v>2007</v>
      </c>
      <c r="C17" s="222">
        <v>21.622611711638676</v>
      </c>
      <c r="D17" s="222">
        <v>15.266106634852303</v>
      </c>
      <c r="E17" s="222">
        <v>45.129830080708892</v>
      </c>
    </row>
    <row r="18" spans="1:5" s="839" customFormat="1" ht="14.25">
      <c r="A18" s="2032"/>
      <c r="B18" s="759">
        <v>2008</v>
      </c>
      <c r="C18" s="222">
        <v>16.62957613059908</v>
      </c>
      <c r="D18" s="222">
        <v>10.113713638369532</v>
      </c>
      <c r="E18" s="222">
        <v>39.166454340237031</v>
      </c>
    </row>
    <row r="19" spans="1:5" s="839" customFormat="1" ht="14.25">
      <c r="A19" s="2032"/>
      <c r="B19" s="759">
        <v>2009</v>
      </c>
      <c r="C19" s="222">
        <v>17.477689734462427</v>
      </c>
      <c r="D19" s="222">
        <v>11.057588859893192</v>
      </c>
      <c r="E19" s="222">
        <v>38.243419954634632</v>
      </c>
    </row>
    <row r="20" spans="1:5" s="839" customFormat="1" ht="14.25">
      <c r="A20" s="2032"/>
      <c r="B20" s="759">
        <v>2010</v>
      </c>
      <c r="C20" s="222">
        <v>13.853644519549281</v>
      </c>
      <c r="D20" s="222">
        <v>7.7431982697237718</v>
      </c>
      <c r="E20" s="222">
        <v>32.751080721214088</v>
      </c>
    </row>
    <row r="21" spans="1:5" s="839" customFormat="1" ht="14.25">
      <c r="A21" s="2032"/>
      <c r="B21" s="759">
        <v>2011</v>
      </c>
      <c r="C21" s="222">
        <v>10.213214386746456</v>
      </c>
      <c r="D21" s="222">
        <v>5.6954163337614556</v>
      </c>
      <c r="E21" s="222">
        <v>24.819132196323867</v>
      </c>
    </row>
    <row r="22" spans="1:5" s="839" customFormat="1" ht="14.25">
      <c r="A22" s="2032"/>
      <c r="B22" s="759">
        <v>2012</v>
      </c>
      <c r="C22" s="222">
        <v>11.422720673015167</v>
      </c>
      <c r="D22" s="222">
        <v>6.3836358910162314</v>
      </c>
      <c r="E22" s="222">
        <v>26.308565451295163</v>
      </c>
    </row>
    <row r="23" spans="1:5" s="839" customFormat="1" ht="14.25">
      <c r="A23" s="2032"/>
      <c r="B23" s="759">
        <v>2013</v>
      </c>
      <c r="C23" s="222">
        <v>9.4386686480641675</v>
      </c>
      <c r="D23" s="222">
        <v>5.6856608360314169</v>
      </c>
      <c r="E23" s="222">
        <v>22.389452946578366</v>
      </c>
    </row>
    <row r="24" spans="1:5" s="839" customFormat="1" ht="14.25">
      <c r="A24" s="2032"/>
      <c r="B24" s="759">
        <v>2014</v>
      </c>
      <c r="C24" s="222">
        <v>11.481850250715475</v>
      </c>
      <c r="D24" s="222">
        <v>6.7157332529363067</v>
      </c>
      <c r="E24" s="222">
        <v>27.523722078204425</v>
      </c>
    </row>
    <row r="25" spans="1:5" s="839" customFormat="1" ht="11.25">
      <c r="A25" s="2036" t="s">
        <v>76</v>
      </c>
      <c r="B25" s="2036"/>
      <c r="C25" s="2036"/>
      <c r="D25" s="2036"/>
      <c r="E25" s="2036"/>
    </row>
    <row r="26" spans="1:5">
      <c r="A26" s="2035" t="s">
        <v>2299</v>
      </c>
      <c r="B26" s="2035"/>
      <c r="C26" s="2035"/>
      <c r="D26" s="2035"/>
      <c r="E26" s="2035"/>
    </row>
    <row r="27" spans="1:5">
      <c r="A27" s="2035" t="s">
        <v>2293</v>
      </c>
      <c r="B27" s="2035"/>
      <c r="C27" s="2035"/>
      <c r="D27" s="2035"/>
      <c r="E27" s="2035"/>
    </row>
    <row r="28" spans="1:5">
      <c r="A28" s="2035" t="s">
        <v>2300</v>
      </c>
      <c r="B28" s="2035"/>
      <c r="C28" s="2035"/>
      <c r="D28" s="2035"/>
      <c r="E28" s="2035"/>
    </row>
    <row r="29" spans="1:5">
      <c r="A29" s="2035" t="s">
        <v>2298</v>
      </c>
      <c r="B29" s="2035"/>
      <c r="C29" s="2035"/>
      <c r="D29" s="2035"/>
      <c r="E29" s="2035"/>
    </row>
    <row r="30" spans="1:5">
      <c r="A30" s="2035" t="s">
        <v>2290</v>
      </c>
      <c r="B30" s="2035"/>
      <c r="C30" s="2035"/>
      <c r="D30" s="2035"/>
      <c r="E30" s="2035"/>
    </row>
    <row r="31" spans="1:5">
      <c r="A31" s="2035" t="s">
        <v>2215</v>
      </c>
      <c r="B31" s="2035"/>
      <c r="C31" s="2035"/>
      <c r="D31" s="2035"/>
      <c r="E31" s="2035"/>
    </row>
    <row r="32" spans="1:5">
      <c r="A32" s="227" t="s">
        <v>2301</v>
      </c>
      <c r="B32" s="1359"/>
      <c r="C32" s="839"/>
      <c r="D32" s="839"/>
      <c r="E32" s="839"/>
    </row>
  </sheetData>
  <mergeCells count="14">
    <mergeCell ref="A4:E4"/>
    <mergeCell ref="A3:E3"/>
    <mergeCell ref="A5:E5"/>
    <mergeCell ref="A7:B8"/>
    <mergeCell ref="C7:E7"/>
    <mergeCell ref="A9:A16"/>
    <mergeCell ref="A17:A24"/>
    <mergeCell ref="A30:E30"/>
    <mergeCell ref="A31:E31"/>
    <mergeCell ref="A25:E25"/>
    <mergeCell ref="A26:E26"/>
    <mergeCell ref="A27:E27"/>
    <mergeCell ref="A28:E28"/>
    <mergeCell ref="A29:E29"/>
  </mergeCells>
  <hyperlinks>
    <hyperlink ref="G7" location="ÍNDICE!A83" display="ÍNDICE"/>
  </hyperlinks>
  <printOptions horizontalCentered="1"/>
  <pageMargins left="0.70866141732283472" right="0.70866141732283472" top="1.1811023622047245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Trabajo y empleo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showGridLines="0" zoomScaleNormal="100" workbookViewId="0">
      <selection activeCell="I7" sqref="I7"/>
    </sheetView>
  </sheetViews>
  <sheetFormatPr baseColWidth="10" defaultRowHeight="12.75"/>
  <cols>
    <col min="1" max="1" width="12.5703125" style="81" customWidth="1"/>
    <col min="2" max="2" width="19.42578125" style="80" customWidth="1"/>
    <col min="3" max="5" width="26.28515625" style="80" customWidth="1"/>
    <col min="6" max="10" width="19.42578125" style="80" customWidth="1"/>
    <col min="11" max="16384" width="11.42578125" style="81"/>
  </cols>
  <sheetData>
    <row r="2" spans="1:10" ht="14.25">
      <c r="A2" s="1312" t="s">
        <v>181</v>
      </c>
    </row>
    <row r="3" spans="1:10" ht="15.75" customHeight="1">
      <c r="A3" s="2013" t="s">
        <v>1514</v>
      </c>
      <c r="B3" s="2013"/>
      <c r="C3" s="2013"/>
      <c r="D3" s="2013"/>
      <c r="E3" s="2013"/>
      <c r="F3" s="2013"/>
      <c r="G3" s="2013"/>
      <c r="H3" s="536"/>
      <c r="I3" s="536"/>
      <c r="J3" s="536"/>
    </row>
    <row r="4" spans="1:10" ht="15.75" customHeight="1">
      <c r="A4" s="2005" t="s">
        <v>1767</v>
      </c>
      <c r="B4" s="2005"/>
      <c r="C4" s="2005"/>
      <c r="D4" s="2005"/>
      <c r="E4" s="2005"/>
      <c r="F4" s="2005"/>
      <c r="G4" s="2005"/>
      <c r="H4" s="550"/>
      <c r="I4" s="550"/>
      <c r="J4" s="550"/>
    </row>
    <row r="5" spans="1:10">
      <c r="A5" s="2038" t="s">
        <v>463</v>
      </c>
      <c r="B5" s="2038"/>
      <c r="C5" s="2038"/>
      <c r="D5" s="2038"/>
      <c r="E5" s="2038"/>
      <c r="F5" s="2038"/>
      <c r="G5" s="2038"/>
      <c r="H5" s="254"/>
      <c r="I5" s="254"/>
      <c r="J5" s="254"/>
    </row>
    <row r="6" spans="1:10" ht="15">
      <c r="A6" s="35"/>
    </row>
    <row r="7" spans="1:10" ht="24.75" customHeight="1">
      <c r="A7" s="2039" t="s">
        <v>183</v>
      </c>
      <c r="B7" s="2040" t="s">
        <v>502</v>
      </c>
      <c r="C7" s="2040"/>
      <c r="D7" s="2040"/>
      <c r="E7" s="1997" t="s">
        <v>503</v>
      </c>
      <c r="F7" s="1997"/>
      <c r="G7" s="1997"/>
      <c r="H7" s="81"/>
      <c r="I7" s="1113" t="s">
        <v>675</v>
      </c>
      <c r="J7" s="81"/>
    </row>
    <row r="8" spans="1:10" s="80" customFormat="1" ht="22.5" customHeight="1">
      <c r="A8" s="2039"/>
      <c r="B8" s="1805" t="s">
        <v>184</v>
      </c>
      <c r="C8" s="1805" t="s">
        <v>185</v>
      </c>
      <c r="D8" s="1805" t="s">
        <v>155</v>
      </c>
      <c r="E8" s="1805" t="s">
        <v>184</v>
      </c>
      <c r="F8" s="1805" t="s">
        <v>185</v>
      </c>
      <c r="G8" s="1805" t="s">
        <v>155</v>
      </c>
    </row>
    <row r="9" spans="1:10" ht="14.25">
      <c r="A9" s="88">
        <v>39417</v>
      </c>
      <c r="B9" s="89">
        <v>91.587073063182515</v>
      </c>
      <c r="C9" s="89">
        <v>93.729404656066052</v>
      </c>
      <c r="D9" s="89">
        <v>88.037721072324231</v>
      </c>
      <c r="E9" s="89">
        <v>51.733743853233285</v>
      </c>
      <c r="F9" s="89">
        <v>61.612968879925802</v>
      </c>
      <c r="G9" s="89">
        <v>34.549387868203823</v>
      </c>
      <c r="H9" s="81"/>
      <c r="I9" s="81"/>
      <c r="J9" s="81"/>
    </row>
    <row r="10" spans="1:10" ht="14.25">
      <c r="A10" s="88">
        <v>39783</v>
      </c>
      <c r="B10" s="89">
        <v>93.186719016025634</v>
      </c>
      <c r="C10" s="89">
        <v>94.926981902709358</v>
      </c>
      <c r="D10" s="89">
        <v>90.360910562668366</v>
      </c>
      <c r="E10" s="89">
        <v>53.173639811450748</v>
      </c>
      <c r="F10" s="89">
        <v>62.319139827314238</v>
      </c>
      <c r="G10" s="89">
        <v>37.301832163072042</v>
      </c>
      <c r="H10" s="81"/>
      <c r="I10" s="81"/>
      <c r="J10" s="81"/>
    </row>
    <row r="11" spans="1:10" ht="14.25">
      <c r="A11" s="88">
        <v>40148</v>
      </c>
      <c r="B11" s="89">
        <v>93.52070762016902</v>
      </c>
      <c r="C11" s="89">
        <v>95.259748290003586</v>
      </c>
      <c r="D11" s="89">
        <v>90.718446036347643</v>
      </c>
      <c r="E11" s="89">
        <v>54.374249894323846</v>
      </c>
      <c r="F11" s="89">
        <v>62.462648521099226</v>
      </c>
      <c r="G11" s="89">
        <v>40.33330170268971</v>
      </c>
      <c r="H11" s="81"/>
      <c r="I11" s="81"/>
      <c r="J11" s="81"/>
    </row>
    <row r="12" spans="1:10" ht="14.25">
      <c r="A12" s="88">
        <v>40513</v>
      </c>
      <c r="B12" s="89">
        <v>94.614012815801544</v>
      </c>
      <c r="C12" s="89">
        <v>96.152558990339898</v>
      </c>
      <c r="D12" s="89">
        <v>92.148294296146418</v>
      </c>
      <c r="E12" s="89">
        <v>59.750746087140541</v>
      </c>
      <c r="F12" s="89">
        <v>68.497410915244103</v>
      </c>
      <c r="G12" s="89">
        <v>45.462123696476233</v>
      </c>
      <c r="H12" s="81"/>
      <c r="I12" s="81"/>
      <c r="J12" s="81"/>
    </row>
    <row r="13" spans="1:10" ht="14.25">
      <c r="A13" s="88">
        <v>40878</v>
      </c>
      <c r="B13" s="89">
        <v>95.437443545849689</v>
      </c>
      <c r="C13" s="89">
        <v>96.52013651001505</v>
      </c>
      <c r="D13" s="89">
        <v>93.618688892526364</v>
      </c>
      <c r="E13" s="89">
        <v>62.519427802709146</v>
      </c>
      <c r="F13" s="89">
        <v>69.83681120407725</v>
      </c>
      <c r="G13" s="89">
        <v>49.398339652609415</v>
      </c>
      <c r="H13" s="81"/>
      <c r="I13" s="81"/>
      <c r="J13" s="81"/>
    </row>
    <row r="14" spans="1:10" ht="14.25">
      <c r="A14" s="88">
        <v>406486</v>
      </c>
      <c r="B14" s="89">
        <v>95.07473272623136</v>
      </c>
      <c r="C14" s="89">
        <v>96.278979445177001</v>
      </c>
      <c r="D14" s="89">
        <v>93.061213311370352</v>
      </c>
      <c r="E14" s="89">
        <v>63.762035264343666</v>
      </c>
      <c r="F14" s="89">
        <v>69.839142785298023</v>
      </c>
      <c r="G14" s="89">
        <v>54.040783542929091</v>
      </c>
      <c r="H14" s="81"/>
      <c r="I14" s="81"/>
      <c r="J14" s="81"/>
    </row>
    <row r="15" spans="1:10" ht="14.25">
      <c r="A15" s="88">
        <v>41609</v>
      </c>
      <c r="B15" s="89">
        <v>96.028004249903503</v>
      </c>
      <c r="C15" s="89">
        <v>96.791185246403046</v>
      </c>
      <c r="D15" s="89">
        <v>94.716645949154397</v>
      </c>
      <c r="E15" s="89">
        <v>65.982580217966287</v>
      </c>
      <c r="F15" s="89">
        <v>71.078372829860839</v>
      </c>
      <c r="G15" s="89">
        <v>56.929954139644501</v>
      </c>
      <c r="H15" s="81"/>
      <c r="I15" s="81"/>
      <c r="J15" s="81"/>
    </row>
    <row r="16" spans="1:10" ht="14.25">
      <c r="A16" s="88">
        <v>41974</v>
      </c>
      <c r="B16" s="89">
        <v>96.329494773133362</v>
      </c>
      <c r="C16" s="89">
        <v>97.042378601984836</v>
      </c>
      <c r="D16" s="89">
        <v>95.051990005288673</v>
      </c>
      <c r="E16" s="89">
        <v>65.587282254811001</v>
      </c>
      <c r="F16" s="89">
        <v>70.316818859262725</v>
      </c>
      <c r="G16" s="838">
        <v>57.016013833456498</v>
      </c>
      <c r="H16" s="81"/>
      <c r="I16" s="81"/>
      <c r="J16" s="81"/>
    </row>
    <row r="17" spans="1:10">
      <c r="A17" s="85" t="s">
        <v>190</v>
      </c>
      <c r="B17" s="82"/>
      <c r="C17" s="82"/>
      <c r="D17" s="82"/>
      <c r="E17" s="82"/>
      <c r="F17" s="82"/>
      <c r="G17" s="82"/>
      <c r="H17" s="82"/>
      <c r="I17" s="82"/>
      <c r="J17" s="82"/>
    </row>
    <row r="18" spans="1:10">
      <c r="A18" s="1813" t="s">
        <v>2302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0">
      <c r="A19" s="202" t="s">
        <v>2303</v>
      </c>
      <c r="B19" s="82"/>
      <c r="C19" s="82"/>
      <c r="D19" s="82"/>
      <c r="E19" s="82"/>
      <c r="F19" s="82"/>
      <c r="G19" s="82"/>
      <c r="H19" s="82"/>
      <c r="I19" s="82"/>
      <c r="J19" s="82"/>
    </row>
    <row r="20" spans="1:10">
      <c r="A20" s="87"/>
      <c r="B20" s="82"/>
      <c r="C20" s="82"/>
      <c r="D20" s="82"/>
      <c r="E20" s="82"/>
      <c r="F20" s="82"/>
      <c r="G20" s="82"/>
      <c r="H20" s="82"/>
      <c r="I20" s="82"/>
      <c r="J20" s="82"/>
    </row>
    <row r="21" spans="1:10">
      <c r="A21" s="87"/>
      <c r="B21" s="82"/>
      <c r="C21" s="82"/>
      <c r="D21" s="82"/>
      <c r="E21" s="82"/>
      <c r="F21" s="82"/>
      <c r="G21" s="82"/>
      <c r="H21" s="82"/>
      <c r="I21" s="82"/>
      <c r="J21" s="82"/>
    </row>
    <row r="22" spans="1:10">
      <c r="A22" s="87"/>
      <c r="B22" s="82"/>
      <c r="C22" s="82"/>
      <c r="D22" s="82"/>
      <c r="E22" s="82"/>
      <c r="F22" s="82"/>
      <c r="G22" s="82"/>
      <c r="H22" s="82"/>
      <c r="I22" s="82"/>
      <c r="J22" s="82"/>
    </row>
  </sheetData>
  <mergeCells count="6">
    <mergeCell ref="A3:G3"/>
    <mergeCell ref="A4:G4"/>
    <mergeCell ref="A5:G5"/>
    <mergeCell ref="A7:A8"/>
    <mergeCell ref="B7:D7"/>
    <mergeCell ref="E7:G7"/>
  </mergeCells>
  <hyperlinks>
    <hyperlink ref="I7" location="ÍNDICE!A89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27"/>
  <sheetViews>
    <sheetView showGridLines="0" zoomScaleNormal="100" workbookViewId="0">
      <selection activeCell="F7" sqref="F7"/>
    </sheetView>
  </sheetViews>
  <sheetFormatPr baseColWidth="10" defaultRowHeight="12.75"/>
  <cols>
    <col min="1" max="1" width="12.5703125" style="81" customWidth="1"/>
    <col min="2" max="2" width="19.42578125" style="80" customWidth="1"/>
    <col min="3" max="5" width="26.28515625" style="80" customWidth="1"/>
    <col min="6" max="10" width="19.42578125" style="80" customWidth="1"/>
    <col min="11" max="16384" width="11.42578125" style="81"/>
  </cols>
  <sheetData>
    <row r="1" spans="1:10" ht="6" customHeight="1"/>
    <row r="2" spans="1:10" ht="14.25">
      <c r="A2" s="1312" t="s">
        <v>182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5">
      <c r="A3" s="2033" t="s">
        <v>1515</v>
      </c>
      <c r="B3" s="2033"/>
      <c r="C3" s="2033"/>
      <c r="D3" s="2033"/>
      <c r="E3" s="215"/>
      <c r="F3" s="215"/>
      <c r="G3" s="82"/>
      <c r="H3" s="82"/>
      <c r="I3" s="82"/>
      <c r="J3" s="82"/>
    </row>
    <row r="4" spans="1:10" ht="15">
      <c r="A4" s="2033" t="s">
        <v>1767</v>
      </c>
      <c r="B4" s="2033"/>
      <c r="C4" s="2033"/>
      <c r="D4" s="2033"/>
      <c r="E4" s="215"/>
      <c r="F4" s="215"/>
      <c r="G4" s="82"/>
      <c r="H4" s="82"/>
      <c r="I4" s="82"/>
      <c r="J4" s="82"/>
    </row>
    <row r="5" spans="1:10">
      <c r="A5" s="2041" t="s">
        <v>464</v>
      </c>
      <c r="B5" s="2041"/>
      <c r="C5" s="2041"/>
      <c r="D5" s="2041"/>
      <c r="E5" s="255"/>
      <c r="F5" s="255"/>
      <c r="G5" s="82"/>
      <c r="H5" s="82"/>
      <c r="I5" s="82"/>
      <c r="J5" s="82"/>
    </row>
    <row r="6" spans="1:10" ht="14.25">
      <c r="A6" s="6"/>
      <c r="B6" s="81"/>
      <c r="C6" s="81"/>
      <c r="D6" s="81"/>
      <c r="E6" s="81"/>
      <c r="F6" s="82"/>
      <c r="G6" s="82"/>
      <c r="H6" s="82"/>
      <c r="I6" s="82"/>
      <c r="J6" s="82"/>
    </row>
    <row r="7" spans="1:10" ht="27" customHeight="1">
      <c r="A7" s="2039" t="s">
        <v>183</v>
      </c>
      <c r="B7" s="2039"/>
      <c r="C7" s="1642" t="s">
        <v>2387</v>
      </c>
      <c r="D7" s="1642" t="s">
        <v>2388</v>
      </c>
      <c r="E7" s="81"/>
      <c r="F7" s="1113" t="s">
        <v>675</v>
      </c>
      <c r="G7" s="81"/>
      <c r="H7" s="81"/>
      <c r="I7" s="81"/>
      <c r="J7" s="81"/>
    </row>
    <row r="8" spans="1:10" ht="16.5">
      <c r="A8" s="2030" t="s">
        <v>100</v>
      </c>
      <c r="B8" s="765" t="s">
        <v>188</v>
      </c>
      <c r="C8" s="92" t="s">
        <v>4</v>
      </c>
      <c r="D8" s="91" t="s">
        <v>4</v>
      </c>
      <c r="E8" s="81"/>
      <c r="F8" s="81"/>
      <c r="G8" s="81"/>
      <c r="H8" s="81"/>
      <c r="I8" s="81"/>
      <c r="J8" s="81"/>
    </row>
    <row r="9" spans="1:10" ht="14.25">
      <c r="A9" s="2030"/>
      <c r="B9" s="765">
        <v>2008</v>
      </c>
      <c r="C9" s="49">
        <v>91.598655118406938</v>
      </c>
      <c r="D9" s="34">
        <v>51.341928036272058</v>
      </c>
      <c r="E9" s="81"/>
      <c r="F9" s="81"/>
      <c r="G9" s="81"/>
      <c r="H9" s="81"/>
      <c r="I9" s="81"/>
      <c r="J9" s="81"/>
    </row>
    <row r="10" spans="1:10" ht="16.5">
      <c r="A10" s="2030"/>
      <c r="B10" s="765" t="s">
        <v>189</v>
      </c>
      <c r="C10" s="49" t="s">
        <v>4</v>
      </c>
      <c r="D10" s="34" t="s">
        <v>4</v>
      </c>
      <c r="E10" s="81"/>
      <c r="F10" s="81"/>
      <c r="G10" s="81"/>
      <c r="H10" s="81"/>
      <c r="I10" s="81"/>
      <c r="J10" s="81"/>
    </row>
    <row r="11" spans="1:10" ht="14.25">
      <c r="A11" s="2030"/>
      <c r="B11" s="765">
        <v>2010</v>
      </c>
      <c r="C11" s="49">
        <v>92.760598811212887</v>
      </c>
      <c r="D11" s="34">
        <v>56.834228086471029</v>
      </c>
      <c r="E11" s="81"/>
      <c r="F11" s="81"/>
      <c r="G11" s="81"/>
      <c r="H11" s="81"/>
      <c r="I11" s="81"/>
      <c r="J11" s="81"/>
    </row>
    <row r="12" spans="1:10" ht="14.25">
      <c r="A12" s="2030"/>
      <c r="B12" s="765">
        <v>2011</v>
      </c>
      <c r="C12" s="49">
        <v>93.852410036506825</v>
      </c>
      <c r="D12" s="34">
        <v>57.278169238317936</v>
      </c>
      <c r="E12" s="81"/>
      <c r="F12" s="81"/>
      <c r="G12" s="81"/>
      <c r="H12" s="81"/>
      <c r="I12" s="81"/>
      <c r="J12" s="81"/>
    </row>
    <row r="13" spans="1:10" ht="14.25">
      <c r="A13" s="2030"/>
      <c r="B13" s="765">
        <v>2012</v>
      </c>
      <c r="C13" s="49">
        <v>94.102278569325634</v>
      </c>
      <c r="D13" s="34">
        <v>59.663998449820618</v>
      </c>
      <c r="E13" s="81"/>
      <c r="F13" s="81"/>
      <c r="G13" s="81"/>
      <c r="H13" s="81"/>
      <c r="I13" s="81"/>
      <c r="J13" s="81"/>
    </row>
    <row r="14" spans="1:10" ht="14.25">
      <c r="A14" s="2030"/>
      <c r="B14" s="765">
        <v>2013</v>
      </c>
      <c r="C14" s="49">
        <v>94.532177400981013</v>
      </c>
      <c r="D14" s="34">
        <v>61.879384166642794</v>
      </c>
      <c r="E14" s="81"/>
      <c r="F14" s="81"/>
      <c r="G14" s="81"/>
      <c r="H14" s="81"/>
      <c r="I14" s="81"/>
      <c r="J14" s="81"/>
    </row>
    <row r="15" spans="1:10" ht="14.25">
      <c r="A15" s="2030"/>
      <c r="B15" s="765">
        <v>2014</v>
      </c>
      <c r="C15" s="49">
        <v>95.973249007991441</v>
      </c>
      <c r="D15" s="34">
        <v>63.233466827809451</v>
      </c>
      <c r="E15" s="81"/>
      <c r="F15" s="81"/>
      <c r="G15" s="81"/>
      <c r="H15" s="81"/>
      <c r="I15" s="81"/>
      <c r="J15" s="81"/>
    </row>
    <row r="16" spans="1:10" ht="14.25">
      <c r="A16" s="2030" t="s">
        <v>101</v>
      </c>
      <c r="B16" s="765">
        <v>2007</v>
      </c>
      <c r="C16" s="49">
        <v>91.390319598269826</v>
      </c>
      <c r="D16" s="34">
        <v>51.182154703349354</v>
      </c>
      <c r="E16" s="81"/>
      <c r="F16" s="81"/>
      <c r="G16" s="81"/>
      <c r="H16" s="81"/>
      <c r="I16" s="81"/>
      <c r="J16" s="81"/>
    </row>
    <row r="17" spans="1:10" ht="14.25">
      <c r="A17" s="2030"/>
      <c r="B17" s="765">
        <v>2008</v>
      </c>
      <c r="C17" s="49">
        <v>93.113773846595336</v>
      </c>
      <c r="D17" s="34">
        <v>53.624178432190476</v>
      </c>
      <c r="E17" s="81"/>
      <c r="F17" s="81"/>
      <c r="G17" s="81"/>
      <c r="H17" s="81"/>
      <c r="I17" s="81"/>
      <c r="J17" s="81"/>
    </row>
    <row r="18" spans="1:10" ht="14.25">
      <c r="A18" s="2030"/>
      <c r="B18" s="765">
        <v>2009</v>
      </c>
      <c r="C18" s="49">
        <v>93.465481079036834</v>
      </c>
      <c r="D18" s="34">
        <v>54.828901797229612</v>
      </c>
      <c r="E18" s="81"/>
      <c r="F18" s="81"/>
      <c r="G18" s="81"/>
      <c r="H18" s="81"/>
      <c r="I18" s="81"/>
      <c r="J18" s="81"/>
    </row>
    <row r="19" spans="1:10" s="80" customFormat="1" ht="14.25">
      <c r="A19" s="2030"/>
      <c r="B19" s="765">
        <v>2010</v>
      </c>
      <c r="C19" s="49">
        <v>94.78145640018414</v>
      </c>
      <c r="D19" s="34">
        <v>59.387237933405146</v>
      </c>
    </row>
    <row r="20" spans="1:10" s="80" customFormat="1" ht="14.25">
      <c r="A20" s="2030"/>
      <c r="B20" s="765">
        <v>2011</v>
      </c>
      <c r="C20" s="49">
        <v>95.413787845019741</v>
      </c>
      <c r="D20" s="34">
        <v>62.121256136765766</v>
      </c>
    </row>
    <row r="21" spans="1:10" s="80" customFormat="1" ht="14.25">
      <c r="A21" s="2030"/>
      <c r="B21" s="765">
        <v>2012</v>
      </c>
      <c r="C21" s="49">
        <v>95.631319399826609</v>
      </c>
      <c r="D21" s="34">
        <v>63.865472560483973</v>
      </c>
    </row>
    <row r="22" spans="1:10" s="80" customFormat="1" ht="14.25">
      <c r="A22" s="2030"/>
      <c r="B22" s="765">
        <v>2013</v>
      </c>
      <c r="C22" s="49">
        <v>96.140461460821712</v>
      </c>
      <c r="D22" s="34">
        <v>65.804166258142715</v>
      </c>
    </row>
    <row r="23" spans="1:10" s="80" customFormat="1" ht="14.25">
      <c r="A23" s="2030"/>
      <c r="B23" s="765">
        <v>2014</v>
      </c>
      <c r="C23" s="49">
        <v>96.200372482057645</v>
      </c>
      <c r="D23" s="34">
        <v>65.077828925991554</v>
      </c>
    </row>
    <row r="24" spans="1:10" s="80" customFormat="1">
      <c r="A24" s="85" t="s">
        <v>190</v>
      </c>
      <c r="B24" s="83"/>
      <c r="C24" s="83"/>
      <c r="D24" s="83"/>
      <c r="E24" s="83"/>
    </row>
    <row r="25" spans="1:10" s="80" customFormat="1">
      <c r="A25" s="86" t="s">
        <v>2389</v>
      </c>
      <c r="B25" s="83"/>
      <c r="C25" s="83"/>
      <c r="D25" s="83"/>
      <c r="E25" s="83"/>
    </row>
    <row r="26" spans="1:10" s="80" customFormat="1">
      <c r="A26" s="87" t="s">
        <v>2390</v>
      </c>
      <c r="B26" s="83"/>
      <c r="C26" s="83"/>
      <c r="D26" s="83"/>
      <c r="E26" s="83"/>
    </row>
    <row r="27" spans="1:10" s="80" customFormat="1">
      <c r="A27" s="93" t="s">
        <v>2233</v>
      </c>
      <c r="B27" s="83"/>
      <c r="C27" s="83"/>
      <c r="D27" s="83"/>
      <c r="E27" s="83"/>
    </row>
  </sheetData>
  <mergeCells count="6">
    <mergeCell ref="A3:D3"/>
    <mergeCell ref="A4:D4"/>
    <mergeCell ref="A16:A23"/>
    <mergeCell ref="A7:B7"/>
    <mergeCell ref="A8:A15"/>
    <mergeCell ref="A5:D5"/>
  </mergeCells>
  <hyperlinks>
    <hyperlink ref="F7" location="ÍNDICE!A90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43"/>
  <sheetViews>
    <sheetView showGridLines="0" zoomScale="115" zoomScaleNormal="115" workbookViewId="0">
      <selection activeCell="F7" sqref="F7"/>
    </sheetView>
  </sheetViews>
  <sheetFormatPr baseColWidth="10" defaultRowHeight="12.75"/>
  <cols>
    <col min="1" max="1" width="15" style="83" customWidth="1"/>
    <col min="2" max="5" width="26.140625" style="83" customWidth="1"/>
    <col min="6" max="16384" width="11.42578125" style="83"/>
  </cols>
  <sheetData>
    <row r="1" spans="1:6" ht="6" customHeight="1"/>
    <row r="2" spans="1:6" ht="14.25">
      <c r="A2" s="1312" t="s">
        <v>191</v>
      </c>
    </row>
    <row r="3" spans="1:6" ht="15.75" customHeight="1">
      <c r="A3" s="2013" t="s">
        <v>1516</v>
      </c>
      <c r="B3" s="2013"/>
      <c r="C3" s="2013"/>
      <c r="D3" s="2013"/>
      <c r="E3" s="536"/>
      <c r="F3" s="215"/>
    </row>
    <row r="4" spans="1:6" ht="15.75" customHeight="1">
      <c r="A4" s="2013" t="s">
        <v>1767</v>
      </c>
      <c r="B4" s="2013"/>
      <c r="C4" s="2013"/>
      <c r="D4" s="2013"/>
      <c r="E4" s="536"/>
      <c r="F4" s="215"/>
    </row>
    <row r="5" spans="1:6">
      <c r="A5" s="2038" t="s">
        <v>463</v>
      </c>
      <c r="B5" s="2038"/>
      <c r="C5" s="2038"/>
      <c r="D5" s="2038"/>
      <c r="E5" s="254"/>
      <c r="F5" s="254"/>
    </row>
    <row r="6" spans="1:6" ht="15">
      <c r="A6" s="35"/>
      <c r="B6" s="81"/>
      <c r="C6" s="81"/>
      <c r="D6" s="81"/>
      <c r="E6" s="81"/>
    </row>
    <row r="7" spans="1:6" ht="36.75" customHeight="1">
      <c r="A7" s="2039" t="s">
        <v>6</v>
      </c>
      <c r="B7" s="2039"/>
      <c r="C7" s="1642" t="s">
        <v>502</v>
      </c>
      <c r="D7" s="1642" t="s">
        <v>2388</v>
      </c>
      <c r="F7" s="1113" t="s">
        <v>675</v>
      </c>
    </row>
    <row r="8" spans="1:6" ht="16.5">
      <c r="A8" s="2030" t="s">
        <v>102</v>
      </c>
      <c r="B8" s="765" t="s">
        <v>193</v>
      </c>
      <c r="C8" s="94" t="s">
        <v>192</v>
      </c>
      <c r="D8" s="94" t="s">
        <v>192</v>
      </c>
    </row>
    <row r="9" spans="1:6" ht="14.25">
      <c r="A9" s="2030"/>
      <c r="B9" s="765">
        <v>2008</v>
      </c>
      <c r="C9" s="49">
        <v>91.565675328269251</v>
      </c>
      <c r="D9" s="34">
        <v>59.789455470160981</v>
      </c>
    </row>
    <row r="10" spans="1:6" ht="14.25">
      <c r="A10" s="2030"/>
      <c r="B10" s="765">
        <v>2009</v>
      </c>
      <c r="C10" s="49">
        <v>93.160893572164795</v>
      </c>
      <c r="D10" s="34">
        <v>64.800679134981621</v>
      </c>
    </row>
    <row r="11" spans="1:6" ht="14.25">
      <c r="A11" s="2030"/>
      <c r="B11" s="765">
        <v>2010</v>
      </c>
      <c r="C11" s="49">
        <v>93.065514833516787</v>
      </c>
      <c r="D11" s="34">
        <v>63.92527216448287</v>
      </c>
    </row>
    <row r="12" spans="1:6" ht="14.25">
      <c r="A12" s="2030"/>
      <c r="B12" s="765">
        <v>2011</v>
      </c>
      <c r="C12" s="49">
        <v>93.970001888999974</v>
      </c>
      <c r="D12" s="34">
        <v>65.686576484770015</v>
      </c>
    </row>
    <row r="13" spans="1:6" ht="14.25">
      <c r="A13" s="2030"/>
      <c r="B13" s="765">
        <v>2012</v>
      </c>
      <c r="C13" s="49">
        <v>94.305628473442226</v>
      </c>
      <c r="D13" s="34">
        <v>66.176534865253515</v>
      </c>
    </row>
    <row r="14" spans="1:6" ht="14.25">
      <c r="A14" s="2030"/>
      <c r="B14" s="765">
        <v>2013</v>
      </c>
      <c r="C14" s="49">
        <v>93.565411207438345</v>
      </c>
      <c r="D14" s="34">
        <v>70.420033880598965</v>
      </c>
    </row>
    <row r="15" spans="1:6" ht="14.25">
      <c r="A15" s="2030"/>
      <c r="B15" s="765">
        <v>2014</v>
      </c>
      <c r="C15" s="49">
        <v>93.831263774627502</v>
      </c>
      <c r="D15" s="34">
        <v>70.422931552071887</v>
      </c>
    </row>
    <row r="16" spans="1:6" ht="14.25">
      <c r="A16" s="2030" t="s">
        <v>100</v>
      </c>
      <c r="B16" s="765">
        <v>2007</v>
      </c>
      <c r="C16" s="49">
        <v>92.45091106801199</v>
      </c>
      <c r="D16" s="34">
        <v>60.692046239178893</v>
      </c>
    </row>
    <row r="17" spans="1:4" ht="14.25">
      <c r="A17" s="2030"/>
      <c r="B17" s="765">
        <v>2008</v>
      </c>
      <c r="C17" s="49">
        <v>92.995561969380077</v>
      </c>
      <c r="D17" s="34">
        <v>59.056719755257951</v>
      </c>
    </row>
    <row r="18" spans="1:4" ht="14.25">
      <c r="A18" s="2030"/>
      <c r="B18" s="765">
        <v>2009</v>
      </c>
      <c r="C18" s="49">
        <v>93.842024620428404</v>
      </c>
      <c r="D18" s="34">
        <v>63.963464700440539</v>
      </c>
    </row>
    <row r="19" spans="1:4" ht="14.25">
      <c r="A19" s="2030"/>
      <c r="B19" s="765">
        <v>2010</v>
      </c>
      <c r="C19" s="49">
        <v>93.991218701187208</v>
      </c>
      <c r="D19" s="34">
        <v>64.705610779263381</v>
      </c>
    </row>
    <row r="20" spans="1:4" ht="14.25">
      <c r="A20" s="2030"/>
      <c r="B20" s="765">
        <v>2011</v>
      </c>
      <c r="C20" s="49">
        <v>95.353439855595411</v>
      </c>
      <c r="D20" s="34">
        <v>65.945989118162672</v>
      </c>
    </row>
    <row r="21" spans="1:4" ht="14.25">
      <c r="A21" s="2030"/>
      <c r="B21" s="765">
        <v>2012</v>
      </c>
      <c r="C21" s="49">
        <v>94.891127957221883</v>
      </c>
      <c r="D21" s="34">
        <v>67.855840136420667</v>
      </c>
    </row>
    <row r="22" spans="1:4" ht="14.25">
      <c r="A22" s="2030"/>
      <c r="B22" s="765">
        <v>2013</v>
      </c>
      <c r="C22" s="49">
        <v>95.177331203219993</v>
      </c>
      <c r="D22" s="34">
        <v>69.267821032530094</v>
      </c>
    </row>
    <row r="23" spans="1:4" ht="14.25">
      <c r="A23" s="2030"/>
      <c r="B23" s="765">
        <v>2014</v>
      </c>
      <c r="C23" s="49">
        <v>96.531889849442948</v>
      </c>
      <c r="D23" s="34">
        <v>67.811219805272628</v>
      </c>
    </row>
    <row r="24" spans="1:4" ht="14.25">
      <c r="A24" s="2030" t="s">
        <v>103</v>
      </c>
      <c r="B24" s="765">
        <v>2007</v>
      </c>
      <c r="C24" s="49">
        <v>94.022543384718446</v>
      </c>
      <c r="D24" s="34">
        <v>63.712164117054776</v>
      </c>
    </row>
    <row r="25" spans="1:4" ht="14.25">
      <c r="A25" s="2030"/>
      <c r="B25" s="765">
        <v>2008</v>
      </c>
      <c r="C25" s="49">
        <v>94.144128170449235</v>
      </c>
      <c r="D25" s="34">
        <v>64.733300897755782</v>
      </c>
    </row>
    <row r="26" spans="1:4" ht="14.25">
      <c r="A26" s="2030"/>
      <c r="B26" s="765">
        <v>2009</v>
      </c>
      <c r="C26" s="49">
        <v>94.126894699212826</v>
      </c>
      <c r="D26" s="34">
        <v>66.338581153897351</v>
      </c>
    </row>
    <row r="27" spans="1:4" ht="14.25">
      <c r="A27" s="2030"/>
      <c r="B27" s="765">
        <v>2010</v>
      </c>
      <c r="C27" s="49">
        <v>95.636981614575802</v>
      </c>
      <c r="D27" s="34">
        <v>66.075975005328985</v>
      </c>
    </row>
    <row r="28" spans="1:4" ht="14.25">
      <c r="A28" s="2030"/>
      <c r="B28" s="765">
        <v>2011</v>
      </c>
      <c r="C28" s="49">
        <v>95.613987296308551</v>
      </c>
      <c r="D28" s="34">
        <v>67.386386484336299</v>
      </c>
    </row>
    <row r="29" spans="1:4" ht="14.25">
      <c r="A29" s="2030"/>
      <c r="B29" s="765">
        <v>2012</v>
      </c>
      <c r="C29" s="49">
        <v>95.678191604733158</v>
      </c>
      <c r="D29" s="34">
        <v>69.602222565373964</v>
      </c>
    </row>
    <row r="30" spans="1:4" ht="14.25">
      <c r="A30" s="2030"/>
      <c r="B30" s="765">
        <v>2013</v>
      </c>
      <c r="C30" s="49">
        <v>96.506095561136277</v>
      </c>
      <c r="D30" s="34">
        <v>70.894295286820679</v>
      </c>
    </row>
    <row r="31" spans="1:4" ht="14.25">
      <c r="A31" s="2030"/>
      <c r="B31" s="765">
        <v>2014</v>
      </c>
      <c r="C31" s="49">
        <v>96.157283939843381</v>
      </c>
      <c r="D31" s="34">
        <v>69.669554952088617</v>
      </c>
    </row>
    <row r="32" spans="1:4" ht="14.25">
      <c r="A32" s="2030" t="s">
        <v>101</v>
      </c>
      <c r="B32" s="765">
        <v>2007</v>
      </c>
      <c r="C32" s="49">
        <v>93.617663310878967</v>
      </c>
      <c r="D32" s="34">
        <v>60.931657197974118</v>
      </c>
    </row>
    <row r="33" spans="1:4" ht="14.25">
      <c r="A33" s="2030"/>
      <c r="B33" s="765">
        <v>2008</v>
      </c>
      <c r="C33" s="49">
        <v>94.81314143986917</v>
      </c>
      <c r="D33" s="34">
        <v>62.588986295520819</v>
      </c>
    </row>
    <row r="34" spans="1:4" ht="14.25">
      <c r="A34" s="2030"/>
      <c r="B34" s="765">
        <v>2009</v>
      </c>
      <c r="C34" s="49">
        <v>95.227380474664955</v>
      </c>
      <c r="D34" s="34">
        <v>63.105780532025619</v>
      </c>
    </row>
    <row r="35" spans="1:4" ht="14.25">
      <c r="A35" s="2030"/>
      <c r="B35" s="765">
        <v>2010</v>
      </c>
      <c r="C35" s="49">
        <v>96.405498994727139</v>
      </c>
      <c r="D35" s="34">
        <v>68.118777921397907</v>
      </c>
    </row>
    <row r="36" spans="1:4" ht="14.25">
      <c r="A36" s="2030"/>
      <c r="B36" s="765">
        <v>2011</v>
      </c>
      <c r="C36" s="49">
        <v>96.50024069640169</v>
      </c>
      <c r="D36" s="34">
        <v>69.334475381930886</v>
      </c>
    </row>
    <row r="37" spans="1:4" ht="14.25">
      <c r="A37" s="2030"/>
      <c r="B37" s="765">
        <v>2012</v>
      </c>
      <c r="C37" s="49">
        <v>96.620595832500484</v>
      </c>
      <c r="D37" s="34">
        <v>70.037547864247287</v>
      </c>
    </row>
    <row r="38" spans="1:4" ht="14.25">
      <c r="A38" s="2030"/>
      <c r="B38" s="765">
        <v>2013</v>
      </c>
      <c r="C38" s="49">
        <v>96.966145247370861</v>
      </c>
      <c r="D38" s="34">
        <v>70.999567764570727</v>
      </c>
    </row>
    <row r="39" spans="1:4" ht="14.25">
      <c r="A39" s="2030"/>
      <c r="B39" s="765">
        <v>2014</v>
      </c>
      <c r="C39" s="49">
        <v>96.895138969798893</v>
      </c>
      <c r="D39" s="34">
        <v>69.65367772042633</v>
      </c>
    </row>
    <row r="40" spans="1:4" s="555" customFormat="1">
      <c r="A40" s="85" t="s">
        <v>1308</v>
      </c>
      <c r="B40" s="1281"/>
      <c r="C40" s="1281"/>
      <c r="D40" s="1281"/>
    </row>
    <row r="41" spans="1:4" s="555" customFormat="1">
      <c r="A41" s="1643" t="s">
        <v>2391</v>
      </c>
    </row>
    <row r="42" spans="1:4" s="555" customFormat="1">
      <c r="A42" s="95" t="s">
        <v>2392</v>
      </c>
    </row>
    <row r="43" spans="1:4" s="555" customFormat="1">
      <c r="A43" s="95" t="s">
        <v>2393</v>
      </c>
    </row>
  </sheetData>
  <mergeCells count="8">
    <mergeCell ref="A3:D3"/>
    <mergeCell ref="A4:D4"/>
    <mergeCell ref="A5:D5"/>
    <mergeCell ref="A32:A39"/>
    <mergeCell ref="A7:B7"/>
    <mergeCell ref="A8:A15"/>
    <mergeCell ref="A16:A23"/>
    <mergeCell ref="A24:A31"/>
  </mergeCells>
  <hyperlinks>
    <hyperlink ref="F7" location="ÍNDICE!A91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activeCell="F7" sqref="F7"/>
    </sheetView>
  </sheetViews>
  <sheetFormatPr baseColWidth="10" defaultRowHeight="12.75"/>
  <cols>
    <col min="1" max="1" width="14.7109375" style="83" customWidth="1"/>
    <col min="2" max="2" width="11.42578125" style="83"/>
    <col min="3" max="4" width="26.7109375" style="83" customWidth="1"/>
    <col min="5" max="5" width="28" style="83" customWidth="1"/>
    <col min="6" max="16384" width="11.42578125" style="83"/>
  </cols>
  <sheetData>
    <row r="1" spans="1:6" ht="6" customHeight="1"/>
    <row r="2" spans="1:6" ht="14.25">
      <c r="A2" s="1312" t="s">
        <v>194</v>
      </c>
    </row>
    <row r="3" spans="1:6" ht="15">
      <c r="A3" s="2013" t="s">
        <v>1517</v>
      </c>
      <c r="B3" s="2013"/>
      <c r="C3" s="2013"/>
      <c r="D3" s="2013"/>
      <c r="E3" s="536"/>
    </row>
    <row r="4" spans="1:6" ht="15.75" customHeight="1">
      <c r="A4" s="2013" t="s">
        <v>1767</v>
      </c>
      <c r="B4" s="2013"/>
      <c r="C4" s="2013"/>
      <c r="D4" s="2013"/>
      <c r="E4" s="536"/>
    </row>
    <row r="5" spans="1:6">
      <c r="A5" s="2038" t="s">
        <v>463</v>
      </c>
      <c r="B5" s="2038"/>
      <c r="C5" s="2038"/>
      <c r="D5" s="2038"/>
      <c r="E5" s="254"/>
    </row>
    <row r="6" spans="1:6" ht="15">
      <c r="A6" s="35"/>
      <c r="B6" s="81"/>
      <c r="C6" s="81"/>
      <c r="D6" s="81"/>
      <c r="E6" s="81"/>
    </row>
    <row r="7" spans="1:6" ht="32.450000000000003" customHeight="1">
      <c r="A7" s="2039" t="s">
        <v>6</v>
      </c>
      <c r="B7" s="2039"/>
      <c r="C7" s="1806" t="s">
        <v>2387</v>
      </c>
      <c r="D7" s="1806" t="s">
        <v>2388</v>
      </c>
      <c r="F7" s="1113" t="s">
        <v>675</v>
      </c>
    </row>
    <row r="8" spans="1:6" ht="16.5">
      <c r="A8" s="2030" t="s">
        <v>100</v>
      </c>
      <c r="B8" s="765" t="s">
        <v>193</v>
      </c>
      <c r="C8" s="92" t="s">
        <v>4</v>
      </c>
      <c r="D8" s="91" t="s">
        <v>4</v>
      </c>
    </row>
    <row r="9" spans="1:6" ht="14.25">
      <c r="A9" s="2030"/>
      <c r="B9" s="765">
        <v>2008</v>
      </c>
      <c r="C9" s="49">
        <v>89.359136506719921</v>
      </c>
      <c r="D9" s="34">
        <v>37.84052024134261</v>
      </c>
    </row>
    <row r="10" spans="1:6" ht="16.5">
      <c r="A10" s="2030"/>
      <c r="B10" s="765" t="s">
        <v>198</v>
      </c>
      <c r="C10" s="49" t="s">
        <v>4</v>
      </c>
      <c r="D10" s="34" t="s">
        <v>4</v>
      </c>
    </row>
    <row r="11" spans="1:6" ht="14.25">
      <c r="A11" s="2030"/>
      <c r="B11" s="765">
        <v>2010</v>
      </c>
      <c r="C11" s="49">
        <v>90.808869818958797</v>
      </c>
      <c r="D11" s="34">
        <v>43.69994009509238</v>
      </c>
    </row>
    <row r="12" spans="1:6" ht="14.25">
      <c r="A12" s="2030"/>
      <c r="B12" s="765">
        <v>2011</v>
      </c>
      <c r="C12" s="49">
        <v>91.426080095586286</v>
      </c>
      <c r="D12" s="34">
        <v>42.447350931889034</v>
      </c>
    </row>
    <row r="13" spans="1:6" ht="14.25">
      <c r="A13" s="2030"/>
      <c r="B13" s="765">
        <v>2012</v>
      </c>
      <c r="C13" s="49">
        <v>92.834498572095484</v>
      </c>
      <c r="D13" s="34">
        <v>46.852604655720818</v>
      </c>
    </row>
    <row r="14" spans="1:6" ht="14.25">
      <c r="A14" s="2030"/>
      <c r="B14" s="765">
        <v>2013</v>
      </c>
      <c r="C14" s="49">
        <v>93.458438696745162</v>
      </c>
      <c r="D14" s="34">
        <v>50.176478987638241</v>
      </c>
    </row>
    <row r="15" spans="1:6" ht="14.25">
      <c r="A15" s="2030"/>
      <c r="B15" s="765">
        <v>2014</v>
      </c>
      <c r="C15" s="49">
        <v>95.009498376848711</v>
      </c>
      <c r="D15" s="34">
        <v>54.659164274504931</v>
      </c>
    </row>
    <row r="16" spans="1:6" ht="14.25">
      <c r="A16" s="2030" t="s">
        <v>101</v>
      </c>
      <c r="B16" s="765">
        <v>2007</v>
      </c>
      <c r="C16" s="49">
        <v>87.700122027116066</v>
      </c>
      <c r="D16" s="34">
        <v>34.223443762773968</v>
      </c>
    </row>
    <row r="17" spans="1:4" ht="14.25">
      <c r="A17" s="2030"/>
      <c r="B17" s="765">
        <v>2008</v>
      </c>
      <c r="C17" s="49">
        <v>90.354370455773434</v>
      </c>
      <c r="D17" s="34">
        <v>38.065957912302146</v>
      </c>
    </row>
    <row r="18" spans="1:4" ht="14.25">
      <c r="A18" s="2030"/>
      <c r="B18" s="765">
        <v>2009</v>
      </c>
      <c r="C18" s="49">
        <v>90.626385319766285</v>
      </c>
      <c r="D18" s="34">
        <v>40.460764064872691</v>
      </c>
    </row>
    <row r="19" spans="1:4" ht="14.25">
      <c r="A19" s="2030"/>
      <c r="B19" s="765">
        <v>2010</v>
      </c>
      <c r="C19" s="49">
        <v>92.178718849411453</v>
      </c>
      <c r="D19" s="34">
        <v>45.123323603848853</v>
      </c>
    </row>
    <row r="20" spans="1:4" ht="14.25">
      <c r="A20" s="2030"/>
      <c r="B20" s="765">
        <v>2011</v>
      </c>
      <c r="C20" s="49">
        <v>93.588717169893272</v>
      </c>
      <c r="D20" s="34">
        <v>49.186948834496746</v>
      </c>
    </row>
    <row r="21" spans="1:4" ht="14.25">
      <c r="A21" s="2030"/>
      <c r="B21" s="765">
        <v>2012</v>
      </c>
      <c r="C21" s="49">
        <v>93.977233677591755</v>
      </c>
      <c r="D21" s="34">
        <v>53.992305520979272</v>
      </c>
    </row>
    <row r="22" spans="1:4" ht="14.25">
      <c r="A22" s="2030"/>
      <c r="B22" s="765">
        <v>2013</v>
      </c>
      <c r="C22" s="49">
        <v>94.721705893992294</v>
      </c>
      <c r="D22" s="34">
        <v>56.574585946207698</v>
      </c>
    </row>
    <row r="23" spans="1:4" ht="14.25">
      <c r="A23" s="2030"/>
      <c r="B23" s="765">
        <v>2014</v>
      </c>
      <c r="C23" s="49">
        <v>94.956277313775971</v>
      </c>
      <c r="D23" s="34">
        <v>56.788757787974617</v>
      </c>
    </row>
    <row r="24" spans="1:4" s="555" customFormat="1">
      <c r="A24" s="85" t="s">
        <v>190</v>
      </c>
    </row>
    <row r="25" spans="1:4" s="555" customFormat="1">
      <c r="A25" s="1812" t="s">
        <v>2302</v>
      </c>
      <c r="B25" s="1648"/>
      <c r="C25" s="1648"/>
    </row>
    <row r="26" spans="1:4" s="555" customFormat="1">
      <c r="A26" s="87" t="s">
        <v>2394</v>
      </c>
      <c r="B26" s="1648"/>
      <c r="C26" s="1648"/>
    </row>
    <row r="27" spans="1:4" s="555" customFormat="1">
      <c r="A27" s="93" t="s">
        <v>2228</v>
      </c>
    </row>
    <row r="28" spans="1:4">
      <c r="A28" s="84"/>
    </row>
    <row r="29" spans="1:4">
      <c r="A29" s="84"/>
    </row>
    <row r="30" spans="1:4">
      <c r="A30" s="84"/>
    </row>
  </sheetData>
  <mergeCells count="6">
    <mergeCell ref="A16:A23"/>
    <mergeCell ref="A3:D3"/>
    <mergeCell ref="A4:D4"/>
    <mergeCell ref="A5:D5"/>
    <mergeCell ref="A7:B7"/>
    <mergeCell ref="A8:A15"/>
  </mergeCells>
  <hyperlinks>
    <hyperlink ref="F7" location="ÍNDICE!A92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83" customWidth="1"/>
    <col min="2" max="2" width="11.42578125" style="83"/>
    <col min="3" max="4" width="26.7109375" style="83" customWidth="1"/>
    <col min="5" max="5" width="28" style="83" customWidth="1"/>
    <col min="6" max="16384" width="11.42578125" style="83"/>
  </cols>
  <sheetData>
    <row r="1" spans="1:7" ht="6" customHeight="1"/>
    <row r="2" spans="1:7" ht="14.25">
      <c r="A2" s="1312" t="s">
        <v>195</v>
      </c>
    </row>
    <row r="3" spans="1:7" ht="15">
      <c r="A3" s="2013" t="s">
        <v>1518</v>
      </c>
      <c r="B3" s="2013"/>
      <c r="C3" s="2013"/>
      <c r="D3" s="2013"/>
      <c r="E3" s="2013"/>
    </row>
    <row r="4" spans="1:7" ht="15">
      <c r="A4" s="2013" t="s">
        <v>1767</v>
      </c>
      <c r="B4" s="2013"/>
      <c r="C4" s="2013"/>
      <c r="D4" s="2013"/>
      <c r="E4" s="2013"/>
    </row>
    <row r="5" spans="1:7">
      <c r="A5" s="2038" t="s">
        <v>463</v>
      </c>
      <c r="B5" s="2038"/>
      <c r="C5" s="2038"/>
      <c r="D5" s="2038"/>
      <c r="E5" s="2038"/>
    </row>
    <row r="6" spans="1:7" ht="14.25">
      <c r="A6" s="6"/>
      <c r="B6" s="81"/>
      <c r="C6" s="81"/>
      <c r="D6" s="81"/>
      <c r="E6" s="81"/>
    </row>
    <row r="7" spans="1:7" ht="32.450000000000003" customHeight="1">
      <c r="A7" s="2039" t="s">
        <v>6</v>
      </c>
      <c r="B7" s="2039"/>
      <c r="C7" s="1806" t="s">
        <v>199</v>
      </c>
      <c r="D7" s="1806" t="s">
        <v>200</v>
      </c>
      <c r="E7" s="1806" t="s">
        <v>201</v>
      </c>
      <c r="G7" s="1113" t="s">
        <v>675</v>
      </c>
    </row>
    <row r="8" spans="1:7" ht="16.5">
      <c r="A8" s="2030" t="s">
        <v>100</v>
      </c>
      <c r="B8" s="765" t="s">
        <v>202</v>
      </c>
      <c r="C8" s="98" t="s">
        <v>4</v>
      </c>
      <c r="D8" s="98" t="s">
        <v>4</v>
      </c>
      <c r="E8" s="98" t="s">
        <v>4</v>
      </c>
    </row>
    <row r="9" spans="1:7" ht="14.25">
      <c r="A9" s="2030"/>
      <c r="B9" s="765">
        <v>2008</v>
      </c>
      <c r="C9" s="34">
        <v>7.9666716495119205</v>
      </c>
      <c r="D9" s="34">
        <v>3.3056969203483098</v>
      </c>
      <c r="E9" s="34">
        <v>20.334859300336056</v>
      </c>
    </row>
    <row r="10" spans="1:7" ht="16.5">
      <c r="A10" s="2030"/>
      <c r="B10" s="765" t="s">
        <v>203</v>
      </c>
      <c r="C10" s="34" t="s">
        <v>4</v>
      </c>
      <c r="D10" s="34" t="s">
        <v>4</v>
      </c>
      <c r="E10" s="34" t="s">
        <v>4</v>
      </c>
    </row>
    <row r="11" spans="1:7" ht="14.25">
      <c r="A11" s="2030"/>
      <c r="B11" s="765">
        <v>2010</v>
      </c>
      <c r="C11" s="34">
        <v>8.1637161305933592</v>
      </c>
      <c r="D11" s="34">
        <v>3.4119490844208205</v>
      </c>
      <c r="E11" s="34">
        <v>18.706901851347006</v>
      </c>
    </row>
    <row r="12" spans="1:7" ht="14.25">
      <c r="A12" s="2030"/>
      <c r="B12" s="765">
        <v>2011</v>
      </c>
      <c r="C12" s="34">
        <v>8.100518446550959</v>
      </c>
      <c r="D12" s="34">
        <v>2.8197284656080295</v>
      </c>
      <c r="E12" s="34">
        <v>18.687180898009402</v>
      </c>
    </row>
    <row r="13" spans="1:7" ht="14.25">
      <c r="A13" s="2030"/>
      <c r="B13" s="765">
        <v>2012</v>
      </c>
      <c r="C13" s="34">
        <v>7.6075664923925217</v>
      </c>
      <c r="D13" s="34">
        <v>2.6250008393152244</v>
      </c>
      <c r="E13" s="34">
        <v>17.554396207118028</v>
      </c>
    </row>
    <row r="14" spans="1:7" ht="14.25">
      <c r="A14" s="2030"/>
      <c r="B14" s="765">
        <v>2013</v>
      </c>
      <c r="C14" s="34">
        <v>8.268313782393248</v>
      </c>
      <c r="D14" s="34">
        <v>2.8542028476812362</v>
      </c>
      <c r="E14" s="34">
        <v>18.391764082024771</v>
      </c>
    </row>
    <row r="15" spans="1:7" ht="14.25">
      <c r="A15" s="2030"/>
      <c r="B15" s="758">
        <v>2014</v>
      </c>
      <c r="C15" s="34">
        <v>5.9666714256841402</v>
      </c>
      <c r="D15" s="34">
        <v>2.1148964586845</v>
      </c>
      <c r="E15" s="34">
        <v>15.8695292703033</v>
      </c>
    </row>
    <row r="16" spans="1:7" ht="14.25">
      <c r="A16" s="2030" t="s">
        <v>101</v>
      </c>
      <c r="B16" s="758">
        <v>2007</v>
      </c>
      <c r="C16" s="34">
        <v>7.9174386999639523</v>
      </c>
      <c r="D16" s="34">
        <v>3.415643820662488</v>
      </c>
      <c r="E16" s="34">
        <v>19.860140626824499</v>
      </c>
    </row>
    <row r="17" spans="1:5" ht="14.25">
      <c r="A17" s="2030"/>
      <c r="B17" s="758">
        <v>2008</v>
      </c>
      <c r="C17" s="34">
        <v>7.622973219886835</v>
      </c>
      <c r="D17" s="34">
        <v>3.2061331081511932</v>
      </c>
      <c r="E17" s="34">
        <v>18.726359784042916</v>
      </c>
    </row>
    <row r="18" spans="1:5" ht="14.25">
      <c r="A18" s="2030"/>
      <c r="B18" s="758">
        <v>2009</v>
      </c>
      <c r="C18" s="34">
        <v>7.7587443292466363</v>
      </c>
      <c r="D18" s="34">
        <v>2.8620478220837771</v>
      </c>
      <c r="E18" s="34">
        <v>19.049366521214623</v>
      </c>
    </row>
    <row r="19" spans="1:5" ht="14.25">
      <c r="A19" s="2030"/>
      <c r="B19" s="758">
        <v>2010</v>
      </c>
      <c r="C19" s="34">
        <v>8.1498163987461965</v>
      </c>
      <c r="D19" s="34">
        <v>3.0477226274654265</v>
      </c>
      <c r="E19" s="34">
        <v>19.037735684079525</v>
      </c>
    </row>
    <row r="20" spans="1:5" ht="14.25">
      <c r="A20" s="2030"/>
      <c r="B20" s="758">
        <v>2011</v>
      </c>
      <c r="C20" s="34">
        <v>8.4144805854327576</v>
      </c>
      <c r="D20" s="34">
        <v>2.735354832560402</v>
      </c>
      <c r="E20" s="34">
        <v>19.977590281830718</v>
      </c>
    </row>
    <row r="21" spans="1:5" ht="14.25">
      <c r="A21" s="2030"/>
      <c r="B21" s="758">
        <v>2012</v>
      </c>
      <c r="C21" s="34">
        <v>7.9539877936875056</v>
      </c>
      <c r="D21" s="34">
        <v>2.6970895130346317</v>
      </c>
      <c r="E21" s="34">
        <v>17.690323485145129</v>
      </c>
    </row>
    <row r="22" spans="1:5" ht="14.25">
      <c r="A22" s="2030"/>
      <c r="B22" s="758">
        <v>2013</v>
      </c>
      <c r="C22" s="34">
        <v>6.7118591376483145</v>
      </c>
      <c r="D22" s="34">
        <v>2.6242841676256874</v>
      </c>
      <c r="E22" s="34">
        <v>16.410223443803549</v>
      </c>
    </row>
    <row r="23" spans="1:5" ht="14.25">
      <c r="A23" s="2030"/>
      <c r="B23" s="758">
        <v>2014</v>
      </c>
      <c r="C23" s="34">
        <v>5.7821962860878999</v>
      </c>
      <c r="D23" s="34">
        <v>2.1994528388561698</v>
      </c>
      <c r="E23" s="34">
        <v>15.8898107541076</v>
      </c>
    </row>
    <row r="24" spans="1:5">
      <c r="A24" s="85" t="s">
        <v>190</v>
      </c>
      <c r="B24" s="96"/>
      <c r="C24" s="96"/>
      <c r="D24" s="96"/>
      <c r="E24" s="96"/>
    </row>
    <row r="25" spans="1:5">
      <c r="A25" s="1810" t="s">
        <v>1309</v>
      </c>
    </row>
    <row r="26" spans="1:5">
      <c r="A26" s="1810"/>
    </row>
    <row r="27" spans="1:5">
      <c r="A27" s="1810"/>
    </row>
  </sheetData>
  <mergeCells count="6">
    <mergeCell ref="A16:A23"/>
    <mergeCell ref="A3:E3"/>
    <mergeCell ref="A4:E4"/>
    <mergeCell ref="A5:E5"/>
    <mergeCell ref="A7:B7"/>
    <mergeCell ref="A8:A15"/>
  </mergeCells>
  <hyperlinks>
    <hyperlink ref="G7" location="ÍNDICE!A93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83" customWidth="1"/>
    <col min="2" max="2" width="11.42578125" style="83"/>
    <col min="3" max="4" width="26.7109375" style="83" customWidth="1"/>
    <col min="5" max="5" width="28" style="83" customWidth="1"/>
    <col min="6" max="16384" width="11.42578125" style="83"/>
  </cols>
  <sheetData>
    <row r="1" spans="1:7" ht="6" customHeight="1"/>
    <row r="2" spans="1:7" ht="14.25">
      <c r="A2" s="1312" t="s">
        <v>196</v>
      </c>
    </row>
    <row r="3" spans="1:7" ht="15">
      <c r="A3" s="2013" t="s">
        <v>1519</v>
      </c>
      <c r="B3" s="2013"/>
      <c r="C3" s="2013"/>
      <c r="D3" s="2013"/>
      <c r="E3" s="2013"/>
    </row>
    <row r="4" spans="1:7" ht="15">
      <c r="A4" s="2013" t="s">
        <v>1767</v>
      </c>
      <c r="B4" s="2013"/>
      <c r="C4" s="2013"/>
      <c r="D4" s="2013"/>
      <c r="E4" s="2013"/>
    </row>
    <row r="5" spans="1:7">
      <c r="A5" s="2038" t="s">
        <v>463</v>
      </c>
      <c r="B5" s="2038"/>
      <c r="C5" s="2038"/>
      <c r="D5" s="2038"/>
      <c r="E5" s="2038"/>
    </row>
    <row r="6" spans="1:7" ht="14.25">
      <c r="A6" s="6"/>
      <c r="B6" s="81"/>
      <c r="C6" s="81"/>
      <c r="D6" s="81"/>
      <c r="E6" s="81"/>
    </row>
    <row r="7" spans="1:7" ht="23.25" customHeight="1">
      <c r="A7" s="2039" t="s">
        <v>6</v>
      </c>
      <c r="B7" s="2039"/>
      <c r="C7" s="1806" t="s">
        <v>199</v>
      </c>
      <c r="D7" s="1806" t="s">
        <v>200</v>
      </c>
      <c r="E7" s="1806" t="s">
        <v>201</v>
      </c>
      <c r="G7" s="1113" t="s">
        <v>675</v>
      </c>
    </row>
    <row r="8" spans="1:7" ht="16.5">
      <c r="A8" s="2030" t="s">
        <v>102</v>
      </c>
      <c r="B8" s="765" t="s">
        <v>204</v>
      </c>
      <c r="C8" s="100" t="s">
        <v>4</v>
      </c>
      <c r="D8" s="100" t="s">
        <v>4</v>
      </c>
      <c r="E8" s="100" t="s">
        <v>4</v>
      </c>
    </row>
    <row r="9" spans="1:7" ht="14.25">
      <c r="A9" s="2030"/>
      <c r="B9" s="765">
        <v>2008</v>
      </c>
      <c r="C9" s="34">
        <v>4.2605268119630129</v>
      </c>
      <c r="D9" s="34">
        <v>1.9291544804553666</v>
      </c>
      <c r="E9" s="34">
        <v>10.931247921447493</v>
      </c>
    </row>
    <row r="10" spans="1:7" ht="14.25">
      <c r="A10" s="2030"/>
      <c r="B10" s="765">
        <v>2009</v>
      </c>
      <c r="C10" s="34">
        <v>4.4697108223981159</v>
      </c>
      <c r="D10" s="34">
        <v>2.0233578712328688</v>
      </c>
      <c r="E10" s="34">
        <v>10.861980525586839</v>
      </c>
    </row>
    <row r="11" spans="1:7" ht="14.25">
      <c r="A11" s="2030"/>
      <c r="B11" s="765">
        <v>2010</v>
      </c>
      <c r="C11" s="34">
        <v>3.7902103832826946</v>
      </c>
      <c r="D11" s="34">
        <v>1.4716460264368791</v>
      </c>
      <c r="E11" s="34">
        <v>9.2785713857485383</v>
      </c>
    </row>
    <row r="12" spans="1:7" ht="14.25">
      <c r="A12" s="2030"/>
      <c r="B12" s="765">
        <v>2011</v>
      </c>
      <c r="C12" s="34">
        <v>4.2226101257505997</v>
      </c>
      <c r="D12" s="34">
        <v>1.4032208681917782</v>
      </c>
      <c r="E12" s="34">
        <v>10.348687940768407</v>
      </c>
    </row>
    <row r="13" spans="1:7" ht="14.25">
      <c r="A13" s="2030"/>
      <c r="B13" s="765">
        <v>2012</v>
      </c>
      <c r="C13" s="34">
        <v>3.8931780192097545</v>
      </c>
      <c r="D13" s="34">
        <v>1.3738767936833429</v>
      </c>
      <c r="E13" s="34">
        <v>9.3850906466273329</v>
      </c>
    </row>
    <row r="14" spans="1:7" ht="14.25">
      <c r="A14" s="2030"/>
      <c r="B14" s="765">
        <v>2013</v>
      </c>
      <c r="C14" s="34">
        <v>3.5463200672352495</v>
      </c>
      <c r="D14" s="34">
        <v>1.3272266126071519</v>
      </c>
      <c r="E14" s="34">
        <v>7.9067855364016975</v>
      </c>
    </row>
    <row r="15" spans="1:7" ht="14.25">
      <c r="A15" s="2030"/>
      <c r="B15" s="765">
        <v>2014</v>
      </c>
      <c r="C15" s="34">
        <v>4.0172211771038997</v>
      </c>
      <c r="D15" s="34">
        <v>1.3697496815683914</v>
      </c>
      <c r="E15" s="34">
        <v>10.758041489702224</v>
      </c>
    </row>
    <row r="16" spans="1:7" ht="14.25">
      <c r="A16" s="2020" t="s">
        <v>100</v>
      </c>
      <c r="B16" s="765">
        <v>2007</v>
      </c>
      <c r="C16" s="34">
        <v>4.5544839118815448</v>
      </c>
      <c r="D16" s="34">
        <v>1.9331019285672626</v>
      </c>
      <c r="E16" s="34">
        <v>11.804479526343336</v>
      </c>
    </row>
    <row r="17" spans="1:5" ht="14.25">
      <c r="A17" s="2021"/>
      <c r="B17" s="765">
        <v>2008</v>
      </c>
      <c r="C17" s="34">
        <v>4.4175813278340472</v>
      </c>
      <c r="D17" s="34">
        <v>2.0131689035540909</v>
      </c>
      <c r="E17" s="34">
        <v>11.279342283548759</v>
      </c>
    </row>
    <row r="18" spans="1:5" ht="14.25">
      <c r="A18" s="2021"/>
      <c r="B18" s="765">
        <v>2009</v>
      </c>
      <c r="C18" s="34">
        <v>4.4959451004341418</v>
      </c>
      <c r="D18" s="34">
        <v>1.7626585510658421</v>
      </c>
      <c r="E18" s="34">
        <v>11.702790766476291</v>
      </c>
    </row>
    <row r="19" spans="1:5" ht="14.25">
      <c r="A19" s="2021"/>
      <c r="B19" s="765">
        <v>2010</v>
      </c>
      <c r="C19" s="34">
        <v>4.1253874821003444</v>
      </c>
      <c r="D19" s="34">
        <v>1.7724642970581534</v>
      </c>
      <c r="E19" s="34">
        <v>9.6528891073696581</v>
      </c>
    </row>
    <row r="20" spans="1:5" ht="14.25">
      <c r="A20" s="2021"/>
      <c r="B20" s="765">
        <v>2011</v>
      </c>
      <c r="C20" s="34">
        <v>4.0971316782292373</v>
      </c>
      <c r="D20" s="34">
        <v>1.5006015891724038</v>
      </c>
      <c r="E20" s="34">
        <v>9.5937703436557733</v>
      </c>
    </row>
    <row r="21" spans="1:5" ht="14.25">
      <c r="A21" s="2021"/>
      <c r="B21" s="765">
        <v>2012</v>
      </c>
      <c r="C21" s="34">
        <v>3.6812170214494397</v>
      </c>
      <c r="D21" s="34">
        <v>1.3840811762799203</v>
      </c>
      <c r="E21" s="34">
        <v>8.6459980004048038</v>
      </c>
    </row>
    <row r="22" spans="1:5" ht="14.25">
      <c r="A22" s="2021"/>
      <c r="B22" s="765">
        <v>2013</v>
      </c>
      <c r="C22" s="34">
        <v>4.0264071831887973</v>
      </c>
      <c r="D22" s="34">
        <v>1.5641392775867193</v>
      </c>
      <c r="E22" s="34">
        <v>9.0177094935244977</v>
      </c>
    </row>
    <row r="23" spans="1:5" ht="14.25">
      <c r="A23" s="2022"/>
      <c r="B23" s="765">
        <v>2014</v>
      </c>
      <c r="C23" s="34">
        <v>3.3974696515655025</v>
      </c>
      <c r="D23" s="34">
        <v>1.2445739115922549</v>
      </c>
      <c r="E23" s="34">
        <v>9.1682878092743945</v>
      </c>
    </row>
    <row r="24" spans="1:5" ht="14.25">
      <c r="A24" s="2030" t="s">
        <v>103</v>
      </c>
      <c r="B24" s="765">
        <v>2007</v>
      </c>
      <c r="C24" s="34">
        <v>4.3553533096610346</v>
      </c>
      <c r="D24" s="34">
        <v>1.8055967038642846</v>
      </c>
      <c r="E24" s="34">
        <v>11.605360422481697</v>
      </c>
    </row>
    <row r="25" spans="1:5" ht="14.25">
      <c r="A25" s="2030"/>
      <c r="B25" s="765">
        <v>2008</v>
      </c>
      <c r="C25" s="34">
        <v>4.3048567320883988</v>
      </c>
      <c r="D25" s="34">
        <v>1.8413653603672648</v>
      </c>
      <c r="E25" s="34">
        <v>10.801784779559867</v>
      </c>
    </row>
    <row r="26" spans="1:5" ht="14.25">
      <c r="A26" s="2030"/>
      <c r="B26" s="765">
        <v>2009</v>
      </c>
      <c r="C26" s="34">
        <v>4.4617205591499989</v>
      </c>
      <c r="D26" s="34">
        <v>1.924591974171133</v>
      </c>
      <c r="E26" s="34">
        <v>11.002108764262335</v>
      </c>
    </row>
    <row r="27" spans="1:5" ht="14.25">
      <c r="A27" s="2030"/>
      <c r="B27" s="765">
        <v>2010</v>
      </c>
      <c r="C27" s="34">
        <v>4.2950597657125611</v>
      </c>
      <c r="D27" s="34">
        <v>1.7602672918319753</v>
      </c>
      <c r="E27" s="34">
        <v>10.22798775065954</v>
      </c>
    </row>
    <row r="28" spans="1:5" ht="14.25">
      <c r="A28" s="2030"/>
      <c r="B28" s="765">
        <v>2011</v>
      </c>
      <c r="C28" s="34">
        <v>3.8249561972093948</v>
      </c>
      <c r="D28" s="34">
        <v>1.5063218395995217</v>
      </c>
      <c r="E28" s="34">
        <v>8.9989214869408301</v>
      </c>
    </row>
    <row r="29" spans="1:5" ht="14.25">
      <c r="A29" s="2030"/>
      <c r="B29" s="765">
        <v>2012</v>
      </c>
      <c r="C29" s="34">
        <v>4.1788020469389711</v>
      </c>
      <c r="D29" s="34">
        <v>1.7559041775528181</v>
      </c>
      <c r="E29" s="34">
        <v>9.3680747903561326</v>
      </c>
    </row>
    <row r="30" spans="1:5" ht="14.25">
      <c r="A30" s="2030"/>
      <c r="B30" s="765">
        <v>2013</v>
      </c>
      <c r="C30" s="34">
        <v>3.905180333563806</v>
      </c>
      <c r="D30" s="34">
        <v>1.5626886545305732</v>
      </c>
      <c r="E30" s="34">
        <v>9.243867494502048</v>
      </c>
    </row>
    <row r="31" spans="1:5" ht="14.25">
      <c r="A31" s="2030"/>
      <c r="B31" s="765">
        <v>2014</v>
      </c>
      <c r="C31" s="34">
        <v>3.8385690868562028</v>
      </c>
      <c r="D31" s="34">
        <v>1.6274093214221432</v>
      </c>
      <c r="E31" s="34">
        <v>9.4898508786710387</v>
      </c>
    </row>
    <row r="32" spans="1:5" ht="14.25">
      <c r="A32" s="2030" t="s">
        <v>101</v>
      </c>
      <c r="B32" s="765">
        <v>2007</v>
      </c>
      <c r="C32" s="34">
        <v>3.9746523219032555</v>
      </c>
      <c r="D32" s="34">
        <v>1.7631246329766661</v>
      </c>
      <c r="E32" s="34">
        <v>10.237164318504059</v>
      </c>
    </row>
    <row r="33" spans="1:5" ht="14.25">
      <c r="A33" s="2030"/>
      <c r="B33" s="765">
        <v>2008</v>
      </c>
      <c r="C33" s="34">
        <v>3.9929363939356151</v>
      </c>
      <c r="D33" s="34">
        <v>1.8328170513727464</v>
      </c>
      <c r="E33" s="34">
        <v>9.7869084519122076</v>
      </c>
    </row>
    <row r="34" spans="1:5" ht="14.25">
      <c r="A34" s="2030"/>
      <c r="B34" s="765">
        <v>2009</v>
      </c>
      <c r="C34" s="34">
        <v>4.081073793150777</v>
      </c>
      <c r="D34" s="34">
        <v>1.5453153727626812</v>
      </c>
      <c r="E34" s="34">
        <v>10.394291224912616</v>
      </c>
    </row>
    <row r="35" spans="1:5" ht="14.25">
      <c r="A35" s="2030"/>
      <c r="B35" s="765">
        <v>2010</v>
      </c>
      <c r="C35" s="34">
        <v>4.3417998393487327</v>
      </c>
      <c r="D35" s="34">
        <v>1.6796843816045373</v>
      </c>
      <c r="E35" s="34">
        <v>10.395608387327268</v>
      </c>
    </row>
    <row r="36" spans="1:5" ht="14.25">
      <c r="A36" s="2030"/>
      <c r="B36" s="765">
        <v>2011</v>
      </c>
      <c r="C36" s="34">
        <v>3.8172432804365544</v>
      </c>
      <c r="D36" s="34">
        <v>1.4801413741494234</v>
      </c>
      <c r="E36" s="34">
        <v>9.1183819401259374</v>
      </c>
    </row>
    <row r="37" spans="1:5" ht="14.25">
      <c r="A37" s="2030"/>
      <c r="B37" s="765">
        <v>2012</v>
      </c>
      <c r="C37" s="34">
        <v>3.8135430068823792</v>
      </c>
      <c r="D37" s="34">
        <v>1.5688833575258292</v>
      </c>
      <c r="E37" s="34">
        <v>8.325980401336647</v>
      </c>
    </row>
    <row r="38" spans="1:5" ht="14.25">
      <c r="A38" s="2030"/>
      <c r="B38" s="765">
        <v>2013</v>
      </c>
      <c r="C38" s="34">
        <v>3.9198925572405283</v>
      </c>
      <c r="D38" s="34">
        <v>1.7773106796467202</v>
      </c>
      <c r="E38" s="34">
        <v>9.2055094618581474</v>
      </c>
    </row>
    <row r="39" spans="1:5" ht="14.25">
      <c r="A39" s="2030"/>
      <c r="B39" s="765">
        <v>2014</v>
      </c>
      <c r="C39" s="34">
        <v>3.7744008451970075</v>
      </c>
      <c r="D39" s="34">
        <v>1.7005153135320112</v>
      </c>
      <c r="E39" s="34">
        <v>9.7538647880035452</v>
      </c>
    </row>
    <row r="40" spans="1:5">
      <c r="A40" s="85" t="s">
        <v>1308</v>
      </c>
    </row>
    <row r="41" spans="1:5">
      <c r="A41" s="1810" t="s">
        <v>1310</v>
      </c>
    </row>
    <row r="42" spans="1:5">
      <c r="A42" s="97"/>
    </row>
    <row r="43" spans="1:5">
      <c r="A43" s="97"/>
    </row>
  </sheetData>
  <mergeCells count="8">
    <mergeCell ref="A24:A31"/>
    <mergeCell ref="A32:A39"/>
    <mergeCell ref="A3:E3"/>
    <mergeCell ref="A4:E4"/>
    <mergeCell ref="A5:E5"/>
    <mergeCell ref="A7:B7"/>
    <mergeCell ref="A8:A15"/>
    <mergeCell ref="A16:A23"/>
  </mergeCells>
  <hyperlinks>
    <hyperlink ref="G7" location="ÍNDICE!A94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  <rowBreaks count="1" manualBreakCount="1">
    <brk id="4" max="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G25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83" customWidth="1"/>
    <col min="2" max="2" width="11.42578125" style="83"/>
    <col min="3" max="4" width="26.7109375" style="83" customWidth="1"/>
    <col min="5" max="5" width="28" style="83" customWidth="1"/>
    <col min="6" max="16384" width="11.42578125" style="83"/>
  </cols>
  <sheetData>
    <row r="1" spans="1:7" ht="6" customHeight="1"/>
    <row r="2" spans="1:7" ht="14.25">
      <c r="A2" s="1312" t="s">
        <v>197</v>
      </c>
    </row>
    <row r="3" spans="1:7" ht="15">
      <c r="A3" s="2033" t="s">
        <v>1520</v>
      </c>
      <c r="B3" s="2033"/>
      <c r="C3" s="2033"/>
      <c r="D3" s="2033"/>
      <c r="E3" s="2033"/>
    </row>
    <row r="4" spans="1:7" ht="15">
      <c r="A4" s="2013" t="s">
        <v>1767</v>
      </c>
      <c r="B4" s="2013"/>
      <c r="C4" s="2013"/>
      <c r="D4" s="2013"/>
      <c r="E4" s="2013"/>
    </row>
    <row r="5" spans="1:7">
      <c r="A5" s="2038" t="s">
        <v>463</v>
      </c>
      <c r="B5" s="2038"/>
      <c r="C5" s="2038"/>
      <c r="D5" s="2038"/>
      <c r="E5" s="2038"/>
    </row>
    <row r="6" spans="1:7" ht="14.25">
      <c r="A6" s="6"/>
      <c r="B6" s="81"/>
      <c r="C6" s="81"/>
      <c r="D6" s="81"/>
      <c r="E6" s="81"/>
    </row>
    <row r="7" spans="1:7" ht="25.5" customHeight="1">
      <c r="A7" s="2039" t="s">
        <v>6</v>
      </c>
      <c r="B7" s="2039"/>
      <c r="C7" s="90" t="s">
        <v>199</v>
      </c>
      <c r="D7" s="90" t="s">
        <v>200</v>
      </c>
      <c r="E7" s="90" t="s">
        <v>201</v>
      </c>
      <c r="G7" s="1113" t="s">
        <v>675</v>
      </c>
    </row>
    <row r="8" spans="1:7" ht="16.5">
      <c r="A8" s="2020" t="s">
        <v>100</v>
      </c>
      <c r="B8" s="765" t="s">
        <v>204</v>
      </c>
      <c r="C8" s="91" t="s">
        <v>192</v>
      </c>
      <c r="D8" s="91" t="s">
        <v>192</v>
      </c>
      <c r="E8" s="91" t="s">
        <v>192</v>
      </c>
    </row>
    <row r="9" spans="1:7" ht="14.25">
      <c r="A9" s="2021"/>
      <c r="B9" s="765">
        <v>2008</v>
      </c>
      <c r="C9" s="34">
        <v>15.527034793898526</v>
      </c>
      <c r="D9" s="34">
        <v>6.238971582807082</v>
      </c>
      <c r="E9" s="34">
        <v>36.74244362302364</v>
      </c>
    </row>
    <row r="10" spans="1:7" ht="16.5">
      <c r="A10" s="2021"/>
      <c r="B10" s="765" t="s">
        <v>205</v>
      </c>
      <c r="C10" s="34" t="s">
        <v>192</v>
      </c>
      <c r="D10" s="34" t="s">
        <v>192</v>
      </c>
      <c r="E10" s="34" t="s">
        <v>192</v>
      </c>
    </row>
    <row r="11" spans="1:7" ht="14.25">
      <c r="A11" s="2021"/>
      <c r="B11" s="765">
        <v>2010</v>
      </c>
      <c r="C11" s="34">
        <v>16.745516459246907</v>
      </c>
      <c r="D11" s="34">
        <v>7.0950027935646327</v>
      </c>
      <c r="E11" s="34">
        <v>35.778223772158185</v>
      </c>
    </row>
    <row r="12" spans="1:7" ht="14.25">
      <c r="A12" s="2021"/>
      <c r="B12" s="765">
        <v>2011</v>
      </c>
      <c r="C12" s="34">
        <v>16.56010686258811</v>
      </c>
      <c r="D12" s="34">
        <v>5.7672700619251405</v>
      </c>
      <c r="E12" s="34">
        <v>35.923916411653607</v>
      </c>
    </row>
    <row r="13" spans="1:7" ht="14.25">
      <c r="A13" s="2021"/>
      <c r="B13" s="765">
        <v>2012</v>
      </c>
      <c r="C13" s="34">
        <v>15.771187813301211</v>
      </c>
      <c r="D13" s="34">
        <v>5.4213636021067311</v>
      </c>
      <c r="E13" s="34">
        <v>33.426686318797479</v>
      </c>
    </row>
    <row r="14" spans="1:7" ht="14.25">
      <c r="A14" s="2021"/>
      <c r="B14" s="765">
        <v>2013</v>
      </c>
      <c r="C14" s="34">
        <v>16.979863115754867</v>
      </c>
      <c r="D14" s="34">
        <v>5.7440947245835954</v>
      </c>
      <c r="E14" s="34">
        <v>34.864117690313925</v>
      </c>
    </row>
    <row r="15" spans="1:7" ht="14.25">
      <c r="A15" s="2022"/>
      <c r="B15" s="765">
        <v>2014</v>
      </c>
      <c r="C15" s="34">
        <v>11.699205095123601</v>
      </c>
      <c r="D15" s="34">
        <v>4.1371717608436098</v>
      </c>
      <c r="E15" s="34">
        <v>29.427078772752299</v>
      </c>
    </row>
    <row r="16" spans="1:7" ht="14.25">
      <c r="A16" s="2030" t="s">
        <v>101</v>
      </c>
      <c r="B16" s="765">
        <v>2007</v>
      </c>
      <c r="C16" s="34">
        <v>16.348329036709025</v>
      </c>
      <c r="D16" s="34">
        <v>7.1558256704058003</v>
      </c>
      <c r="E16" s="34">
        <v>37.65082612263587</v>
      </c>
    </row>
    <row r="17" spans="1:5" ht="14.25">
      <c r="A17" s="2030"/>
      <c r="B17" s="765">
        <v>2008</v>
      </c>
      <c r="C17" s="34">
        <v>15.364719649598465</v>
      </c>
      <c r="D17" s="34">
        <v>6.3106973588081257</v>
      </c>
      <c r="E17" s="34">
        <v>35.273792980761463</v>
      </c>
    </row>
    <row r="18" spans="1:5" ht="14.25">
      <c r="A18" s="2030"/>
      <c r="B18" s="765">
        <v>2009</v>
      </c>
      <c r="C18" s="34">
        <v>15.525268555336128</v>
      </c>
      <c r="D18" s="34">
        <v>5.8498203733490222</v>
      </c>
      <c r="E18" s="34">
        <v>34.642041509035174</v>
      </c>
    </row>
    <row r="19" spans="1:5" ht="14.25">
      <c r="A19" s="2030"/>
      <c r="B19" s="765">
        <v>2010</v>
      </c>
      <c r="C19" s="34">
        <v>16.165427302911915</v>
      </c>
      <c r="D19" s="34">
        <v>6.1124774750933604</v>
      </c>
      <c r="E19" s="34">
        <v>35.041072560834046</v>
      </c>
    </row>
    <row r="20" spans="1:5" ht="14.25">
      <c r="A20" s="2030"/>
      <c r="B20" s="765">
        <v>2011</v>
      </c>
      <c r="C20" s="34">
        <v>17.939514733556468</v>
      </c>
      <c r="D20" s="34">
        <v>5.6346053744679452</v>
      </c>
      <c r="E20" s="34">
        <v>38.219822387977374</v>
      </c>
    </row>
    <row r="21" spans="1:5" ht="14.25">
      <c r="A21" s="2030"/>
      <c r="B21" s="765">
        <v>2012</v>
      </c>
      <c r="C21" s="34">
        <v>16.514704248941182</v>
      </c>
      <c r="D21" s="34">
        <v>5.2426460287917571</v>
      </c>
      <c r="E21" s="34">
        <v>34.279289272158927</v>
      </c>
    </row>
    <row r="22" spans="1:5" ht="14.25">
      <c r="A22" s="2030"/>
      <c r="B22" s="765">
        <v>2013</v>
      </c>
      <c r="C22" s="34">
        <v>12.898999410298368</v>
      </c>
      <c r="D22" s="34">
        <v>4.5735128731696131</v>
      </c>
      <c r="E22" s="34">
        <v>31.02876882891119</v>
      </c>
    </row>
    <row r="23" spans="1:5" ht="14.25">
      <c r="A23" s="2030"/>
      <c r="B23" s="765">
        <v>2014</v>
      </c>
      <c r="C23" s="34">
        <v>10.3013642555958</v>
      </c>
      <c r="D23" s="34">
        <v>3.3412845175269101</v>
      </c>
      <c r="E23" s="34">
        <v>29.083287209537701</v>
      </c>
    </row>
    <row r="24" spans="1:5">
      <c r="A24" s="85" t="s">
        <v>190</v>
      </c>
      <c r="C24" s="81"/>
      <c r="D24" s="81"/>
      <c r="E24" s="81"/>
    </row>
    <row r="25" spans="1:5">
      <c r="A25" s="99" t="s">
        <v>1309</v>
      </c>
    </row>
  </sheetData>
  <mergeCells count="6">
    <mergeCell ref="A16:A23"/>
    <mergeCell ref="A7:B7"/>
    <mergeCell ref="A4:E4"/>
    <mergeCell ref="A3:E3"/>
    <mergeCell ref="A5:E5"/>
    <mergeCell ref="A8:A15"/>
  </mergeCells>
  <hyperlinks>
    <hyperlink ref="G7" location="ÍNDICE!A95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  <rowBreaks count="1" manualBreakCount="1">
    <brk id="25" max="5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topLeftCell="E1" zoomScaleNormal="100" zoomScaleSheetLayoutView="90" workbookViewId="0">
      <selection activeCell="I7" sqref="I7"/>
    </sheetView>
  </sheetViews>
  <sheetFormatPr baseColWidth="10" defaultRowHeight="14.25"/>
  <cols>
    <col min="1" max="1" width="40.85546875" style="260" customWidth="1"/>
    <col min="2" max="7" width="23.140625" style="260" customWidth="1"/>
    <col min="8" max="8" width="2.140625" style="260" customWidth="1"/>
    <col min="9" max="9" width="11.7109375" style="260" customWidth="1"/>
    <col min="10" max="11" width="7" style="260" bestFit="1" customWidth="1"/>
    <col min="12" max="12" width="3.7109375" style="260" customWidth="1"/>
    <col min="13" max="14" width="8" style="260" customWidth="1"/>
    <col min="15" max="16384" width="11.42578125" style="260"/>
  </cols>
  <sheetData>
    <row r="1" spans="1:10" ht="6" customHeight="1"/>
    <row r="2" spans="1:10" ht="15">
      <c r="A2" s="1124" t="s">
        <v>1619</v>
      </c>
      <c r="B2" s="1671"/>
      <c r="C2" s="1671"/>
      <c r="D2" s="1671"/>
      <c r="E2" s="1671"/>
      <c r="F2" s="1671"/>
      <c r="G2" s="1671"/>
    </row>
    <row r="3" spans="1:10" ht="15">
      <c r="A3" s="1918" t="s">
        <v>2467</v>
      </c>
      <c r="B3" s="1918"/>
      <c r="C3" s="1918"/>
      <c r="D3" s="1918"/>
      <c r="E3" s="1918"/>
      <c r="F3" s="1918"/>
      <c r="G3" s="1918"/>
      <c r="H3" s="874"/>
      <c r="I3" s="874"/>
      <c r="J3" s="874"/>
    </row>
    <row r="4" spans="1:10" ht="15">
      <c r="A4" s="1918" t="s">
        <v>1777</v>
      </c>
      <c r="B4" s="1918"/>
      <c r="C4" s="1918"/>
      <c r="D4" s="1918"/>
      <c r="E4" s="1918"/>
      <c r="F4" s="1918"/>
      <c r="G4" s="1918"/>
      <c r="H4" s="874"/>
      <c r="I4" s="874"/>
      <c r="J4" s="874"/>
    </row>
    <row r="5" spans="1:10">
      <c r="A5" s="2041" t="s">
        <v>1464</v>
      </c>
      <c r="B5" s="2041"/>
      <c r="C5" s="2041"/>
      <c r="D5" s="2041"/>
      <c r="E5" s="2041"/>
      <c r="F5" s="2041"/>
      <c r="G5" s="2041"/>
      <c r="H5" s="874"/>
      <c r="I5" s="874"/>
      <c r="J5" s="874"/>
    </row>
    <row r="6" spans="1:10">
      <c r="A6" s="378"/>
      <c r="B6" s="7"/>
      <c r="C6" s="7"/>
      <c r="D6" s="7"/>
      <c r="E6" s="7"/>
      <c r="F6" s="865"/>
      <c r="G6" s="865"/>
      <c r="H6" s="874"/>
      <c r="I6" s="874"/>
      <c r="J6" s="874"/>
    </row>
    <row r="7" spans="1:10" s="877" customFormat="1" ht="27">
      <c r="A7" s="1668" t="s">
        <v>6</v>
      </c>
      <c r="B7" s="1669" t="s">
        <v>207</v>
      </c>
      <c r="C7" s="1669" t="s">
        <v>208</v>
      </c>
      <c r="D7" s="1669" t="s">
        <v>1463</v>
      </c>
      <c r="E7" s="1664" t="s">
        <v>2462</v>
      </c>
      <c r="F7" s="1669" t="s">
        <v>2463</v>
      </c>
      <c r="G7" s="1669" t="s">
        <v>2464</v>
      </c>
      <c r="I7" s="1113" t="s">
        <v>675</v>
      </c>
      <c r="J7" s="1268"/>
    </row>
    <row r="8" spans="1:10">
      <c r="A8" s="374">
        <v>2000</v>
      </c>
      <c r="B8" s="301">
        <v>590</v>
      </c>
      <c r="C8" s="301">
        <v>671909</v>
      </c>
      <c r="D8" s="301">
        <v>10454</v>
      </c>
      <c r="E8" s="422">
        <v>0.83423707686647985</v>
      </c>
      <c r="F8" s="301">
        <v>20586</v>
      </c>
      <c r="G8" s="301">
        <v>19564</v>
      </c>
    </row>
    <row r="9" spans="1:10">
      <c r="A9" s="374">
        <v>2001</v>
      </c>
      <c r="B9" s="301">
        <v>634</v>
      </c>
      <c r="C9" s="301">
        <v>681711</v>
      </c>
      <c r="D9" s="301">
        <v>9990</v>
      </c>
      <c r="E9" s="422">
        <v>0.77958544314984357</v>
      </c>
      <c r="F9" s="301">
        <v>21177</v>
      </c>
      <c r="G9" s="301">
        <v>20171</v>
      </c>
    </row>
    <row r="10" spans="1:10" s="1295" customFormat="1" ht="12">
      <c r="A10" s="1677">
        <v>2002</v>
      </c>
      <c r="B10" s="1678">
        <v>665</v>
      </c>
      <c r="C10" s="1678">
        <v>707825</v>
      </c>
      <c r="D10" s="1678">
        <v>10337</v>
      </c>
      <c r="E10" s="1679">
        <v>0.78947406607860515</v>
      </c>
      <c r="F10" s="1678">
        <v>20455</v>
      </c>
      <c r="G10" s="1678">
        <v>19653</v>
      </c>
    </row>
    <row r="11" spans="1:10" s="1295" customFormat="1" ht="12">
      <c r="A11" s="1677">
        <v>2003</v>
      </c>
      <c r="B11" s="1678">
        <v>696</v>
      </c>
      <c r="C11" s="1678">
        <v>723494</v>
      </c>
      <c r="D11" s="1678">
        <v>10442</v>
      </c>
      <c r="E11" s="1679">
        <v>0.78395894763909513</v>
      </c>
      <c r="F11" s="1678">
        <v>19975</v>
      </c>
      <c r="G11" s="1678">
        <v>18544</v>
      </c>
    </row>
    <row r="12" spans="1:10" s="1295" customFormat="1" ht="12">
      <c r="A12" s="1677">
        <v>2004</v>
      </c>
      <c r="B12" s="1678">
        <v>691</v>
      </c>
      <c r="C12" s="1678">
        <v>763643</v>
      </c>
      <c r="D12" s="1678">
        <v>10507</v>
      </c>
      <c r="E12" s="1679">
        <v>0.77531706867130934</v>
      </c>
      <c r="F12" s="1678">
        <v>22981</v>
      </c>
      <c r="G12" s="1678">
        <v>21200</v>
      </c>
    </row>
    <row r="13" spans="1:10" s="1295" customFormat="1" ht="12">
      <c r="A13" s="1677">
        <v>2005</v>
      </c>
      <c r="B13" s="1678">
        <v>721</v>
      </c>
      <c r="C13" s="1678">
        <v>802943</v>
      </c>
      <c r="D13" s="1678">
        <v>11092</v>
      </c>
      <c r="E13" s="1679">
        <v>0.80837839163455172</v>
      </c>
      <c r="F13" s="1678">
        <v>23195</v>
      </c>
      <c r="G13" s="1678">
        <v>21368</v>
      </c>
    </row>
    <row r="14" spans="1:10">
      <c r="A14" s="374">
        <v>2006</v>
      </c>
      <c r="B14" s="301">
        <v>753</v>
      </c>
      <c r="C14" s="301">
        <v>863037</v>
      </c>
      <c r="D14" s="301">
        <v>10839</v>
      </c>
      <c r="E14" s="422">
        <v>0.77617657096806025</v>
      </c>
      <c r="F14" s="301">
        <v>21513</v>
      </c>
      <c r="G14" s="301">
        <v>19945</v>
      </c>
    </row>
    <row r="15" spans="1:10">
      <c r="A15" s="374">
        <v>2007</v>
      </c>
      <c r="B15" s="301">
        <v>766</v>
      </c>
      <c r="C15" s="301">
        <v>920047</v>
      </c>
      <c r="D15" s="301">
        <v>12132</v>
      </c>
      <c r="E15" s="422">
        <v>0.85346573073395382</v>
      </c>
      <c r="F15" s="301">
        <v>21862</v>
      </c>
      <c r="G15" s="301">
        <v>20523</v>
      </c>
    </row>
    <row r="16" spans="1:10">
      <c r="A16" s="374">
        <v>2008</v>
      </c>
      <c r="B16" s="301">
        <v>771</v>
      </c>
      <c r="C16" s="301">
        <v>983286</v>
      </c>
      <c r="D16" s="301">
        <v>13550</v>
      </c>
      <c r="E16" s="422">
        <v>0.93623377404954833</v>
      </c>
      <c r="F16" s="301">
        <v>25844.000000000007</v>
      </c>
      <c r="G16" s="301">
        <v>23636.999999999993</v>
      </c>
    </row>
    <row r="17" spans="1:7">
      <c r="A17" s="374">
        <v>2009</v>
      </c>
      <c r="B17" s="301">
        <v>778</v>
      </c>
      <c r="C17" s="301">
        <v>1031957</v>
      </c>
      <c r="D17" s="301">
        <v>14085</v>
      </c>
      <c r="E17" s="422">
        <v>0.95566216090786071</v>
      </c>
      <c r="F17" s="301">
        <v>25113</v>
      </c>
      <c r="G17" s="301">
        <v>22363.999999999993</v>
      </c>
    </row>
    <row r="18" spans="1:7">
      <c r="A18" s="374">
        <v>2010</v>
      </c>
      <c r="B18" s="301">
        <v>780</v>
      </c>
      <c r="C18" s="301">
        <v>1090263</v>
      </c>
      <c r="D18" s="301">
        <v>15299</v>
      </c>
      <c r="E18" s="422">
        <v>1.0191025609256668</v>
      </c>
      <c r="F18" s="301">
        <v>26177</v>
      </c>
      <c r="G18" s="301">
        <v>23783.999999999993</v>
      </c>
    </row>
    <row r="19" spans="1:7">
      <c r="A19" s="374">
        <v>2011</v>
      </c>
      <c r="B19" s="301">
        <v>792</v>
      </c>
      <c r="C19" s="301">
        <v>1133556</v>
      </c>
      <c r="D19" s="301">
        <v>15221</v>
      </c>
      <c r="E19" s="422">
        <v>0.99702412436803345</v>
      </c>
      <c r="F19" s="301">
        <v>26942.999999999993</v>
      </c>
      <c r="G19" s="301">
        <v>24544.999999999993</v>
      </c>
    </row>
    <row r="20" spans="1:7">
      <c r="A20" s="374">
        <v>2012</v>
      </c>
      <c r="B20" s="301">
        <v>785</v>
      </c>
      <c r="C20" s="301">
        <v>1156237</v>
      </c>
      <c r="D20" s="301">
        <v>14983</v>
      </c>
      <c r="E20" s="422">
        <v>0.96533896425179011</v>
      </c>
      <c r="F20" s="301">
        <v>25688</v>
      </c>
      <c r="G20" s="301">
        <v>23138</v>
      </c>
    </row>
    <row r="21" spans="1:7">
      <c r="A21" s="1009">
        <v>2013</v>
      </c>
      <c r="B21" s="929">
        <v>783</v>
      </c>
      <c r="C21" s="929">
        <v>1178989</v>
      </c>
      <c r="D21" s="929">
        <v>15112</v>
      </c>
      <c r="E21" s="1015">
        <v>0.96533896425179011</v>
      </c>
      <c r="F21" s="929">
        <v>25686</v>
      </c>
      <c r="G21" s="929">
        <v>23667</v>
      </c>
    </row>
    <row r="22" spans="1:7">
      <c r="A22" s="374">
        <v>2014</v>
      </c>
      <c r="B22" s="301">
        <v>769</v>
      </c>
      <c r="C22" s="301">
        <v>1192749</v>
      </c>
      <c r="D22" s="301">
        <v>19856</v>
      </c>
      <c r="E22" s="1015">
        <v>0.96533896425179011</v>
      </c>
      <c r="F22" s="301">
        <v>26567</v>
      </c>
      <c r="G22" s="301">
        <v>24634</v>
      </c>
    </row>
    <row r="23" spans="1:7">
      <c r="A23" s="940" t="s">
        <v>10</v>
      </c>
      <c r="B23" s="301">
        <v>44</v>
      </c>
      <c r="C23" s="301">
        <v>78163</v>
      </c>
      <c r="D23" s="301">
        <v>1271</v>
      </c>
      <c r="E23" s="1015">
        <v>1.5963947352886134</v>
      </c>
      <c r="F23" s="301">
        <v>1606</v>
      </c>
      <c r="G23" s="301">
        <v>1397</v>
      </c>
    </row>
    <row r="24" spans="1:7">
      <c r="A24" s="834" t="s">
        <v>58</v>
      </c>
      <c r="B24" s="301">
        <v>7</v>
      </c>
      <c r="C24" s="301">
        <v>9104</v>
      </c>
      <c r="D24" s="301">
        <v>57</v>
      </c>
      <c r="E24" s="1015">
        <v>0.28550534445969367</v>
      </c>
      <c r="F24" s="301">
        <v>188</v>
      </c>
      <c r="G24" s="301">
        <v>187</v>
      </c>
    </row>
    <row r="25" spans="1:7">
      <c r="A25" s="1674" t="s">
        <v>12</v>
      </c>
      <c r="B25" s="301">
        <v>8</v>
      </c>
      <c r="C25" s="301">
        <v>19267</v>
      </c>
      <c r="D25" s="301">
        <v>208</v>
      </c>
      <c r="E25" s="1015">
        <v>0.81933956504098659</v>
      </c>
      <c r="F25" s="301">
        <v>298</v>
      </c>
      <c r="G25" s="301">
        <v>273</v>
      </c>
    </row>
    <row r="26" spans="1:7">
      <c r="A26" s="1674" t="s">
        <v>13</v>
      </c>
      <c r="B26" s="301">
        <v>6</v>
      </c>
      <c r="C26" s="301">
        <v>9682</v>
      </c>
      <c r="D26" s="301">
        <v>133</v>
      </c>
      <c r="E26" s="1015">
        <v>0.74623515945867092</v>
      </c>
      <c r="F26" s="301">
        <v>242</v>
      </c>
      <c r="G26" s="301">
        <v>234</v>
      </c>
    </row>
    <row r="27" spans="1:7">
      <c r="A27" s="1674" t="s">
        <v>14</v>
      </c>
      <c r="B27" s="301">
        <v>22</v>
      </c>
      <c r="C27" s="301">
        <v>23658</v>
      </c>
      <c r="D27" s="301">
        <v>209</v>
      </c>
      <c r="E27" s="1015">
        <v>0.46349582299338465</v>
      </c>
      <c r="F27" s="301">
        <v>559</v>
      </c>
      <c r="G27" s="301">
        <v>491</v>
      </c>
    </row>
    <row r="28" spans="1:7">
      <c r="A28" s="1674" t="s">
        <v>15</v>
      </c>
      <c r="B28" s="301">
        <v>24</v>
      </c>
      <c r="C28" s="301">
        <v>34304</v>
      </c>
      <c r="D28" s="301">
        <v>458</v>
      </c>
      <c r="E28" s="1015">
        <v>0.9220207957965515</v>
      </c>
      <c r="F28" s="301">
        <v>741</v>
      </c>
      <c r="G28" s="301">
        <v>674</v>
      </c>
    </row>
    <row r="29" spans="1:7">
      <c r="A29" s="1674" t="s">
        <v>22</v>
      </c>
      <c r="B29" s="301">
        <v>64</v>
      </c>
      <c r="C29" s="301">
        <v>55169</v>
      </c>
      <c r="D29" s="301">
        <v>736</v>
      </c>
      <c r="E29" s="1015">
        <v>1.1106567210576592</v>
      </c>
      <c r="F29" s="301">
        <v>1097</v>
      </c>
      <c r="G29" s="301">
        <v>1019</v>
      </c>
    </row>
    <row r="30" spans="1:7" s="1295" customFormat="1" ht="12">
      <c r="A30" s="1680" t="s">
        <v>23</v>
      </c>
      <c r="B30" s="1678">
        <v>19</v>
      </c>
      <c r="C30" s="1678">
        <v>26702</v>
      </c>
      <c r="D30" s="1678">
        <v>236</v>
      </c>
      <c r="E30" s="1681">
        <v>0.43485711442822739</v>
      </c>
      <c r="F30" s="1678">
        <v>422</v>
      </c>
      <c r="G30" s="1678">
        <v>1157</v>
      </c>
    </row>
    <row r="31" spans="1:7" s="1295" customFormat="1" ht="12">
      <c r="A31" s="1680" t="s">
        <v>24</v>
      </c>
      <c r="B31" s="1678">
        <v>159</v>
      </c>
      <c r="C31" s="1678">
        <v>327962</v>
      </c>
      <c r="D31" s="1678">
        <v>8656</v>
      </c>
      <c r="E31" s="1681">
        <v>2.1505969422069309</v>
      </c>
      <c r="F31" s="1678">
        <v>7047</v>
      </c>
      <c r="G31" s="1678">
        <v>6281</v>
      </c>
    </row>
    <row r="32" spans="1:7" s="1295" customFormat="1" ht="12">
      <c r="A32" s="1680" t="s">
        <v>16</v>
      </c>
      <c r="B32" s="1678">
        <v>15</v>
      </c>
      <c r="C32" s="1678">
        <v>31583</v>
      </c>
      <c r="D32" s="1678">
        <v>289</v>
      </c>
      <c r="E32" s="1681">
        <v>0.6585123545120628</v>
      </c>
      <c r="F32" s="1678">
        <v>556</v>
      </c>
      <c r="G32" s="1678">
        <v>546</v>
      </c>
    </row>
    <row r="33" spans="1:7" s="1295" customFormat="1" ht="12">
      <c r="A33" s="1680" t="s">
        <v>17</v>
      </c>
      <c r="B33" s="1678">
        <v>31</v>
      </c>
      <c r="C33" s="1678">
        <v>38469</v>
      </c>
      <c r="D33" s="1678">
        <v>571</v>
      </c>
      <c r="E33" s="1681">
        <v>1.1652133809758001</v>
      </c>
      <c r="F33" s="1678">
        <v>875</v>
      </c>
      <c r="G33" s="1678">
        <v>790</v>
      </c>
    </row>
    <row r="34" spans="1:7">
      <c r="A34" s="1674" t="s">
        <v>25</v>
      </c>
      <c r="B34" s="301">
        <v>65</v>
      </c>
      <c r="C34" s="301">
        <v>46444</v>
      </c>
      <c r="D34" s="301">
        <v>367</v>
      </c>
      <c r="E34" s="1015">
        <v>0.42993268683328217</v>
      </c>
      <c r="F34" s="301">
        <v>1262</v>
      </c>
      <c r="G34" s="301">
        <v>1164</v>
      </c>
    </row>
    <row r="35" spans="1:7">
      <c r="A35" s="1674" t="s">
        <v>26</v>
      </c>
      <c r="B35" s="301">
        <v>69</v>
      </c>
      <c r="C35" s="301">
        <v>94334</v>
      </c>
      <c r="D35" s="301">
        <v>1209</v>
      </c>
      <c r="E35" s="1015">
        <v>0.81582250293534153</v>
      </c>
      <c r="F35" s="301">
        <v>2010</v>
      </c>
      <c r="G35" s="301">
        <v>1814</v>
      </c>
    </row>
    <row r="36" spans="1:7">
      <c r="A36" s="836" t="s">
        <v>29</v>
      </c>
      <c r="B36" s="301">
        <v>9</v>
      </c>
      <c r="C36" s="301">
        <v>14520</v>
      </c>
      <c r="D36" s="301">
        <v>85</v>
      </c>
      <c r="E36" s="1015">
        <v>0.49788545120136823</v>
      </c>
      <c r="F36" s="301">
        <v>225</v>
      </c>
      <c r="G36" s="301">
        <v>222</v>
      </c>
    </row>
    <row r="37" spans="1:7">
      <c r="A37" s="836" t="s">
        <v>30</v>
      </c>
      <c r="B37" s="301">
        <v>5</v>
      </c>
      <c r="C37" s="301">
        <v>10566</v>
      </c>
      <c r="D37" s="301">
        <v>67</v>
      </c>
      <c r="E37" s="1015">
        <v>0.57038266717745711</v>
      </c>
      <c r="F37" s="301">
        <v>193</v>
      </c>
      <c r="G37" s="301">
        <v>210</v>
      </c>
    </row>
    <row r="38" spans="1:7">
      <c r="A38" s="836" t="s">
        <v>31</v>
      </c>
      <c r="B38" s="301">
        <v>4</v>
      </c>
      <c r="C38" s="301">
        <v>8486</v>
      </c>
      <c r="D38" s="301">
        <v>50</v>
      </c>
      <c r="E38" s="1015">
        <v>0.51497018322639121</v>
      </c>
      <c r="F38" s="301">
        <v>151</v>
      </c>
      <c r="G38" s="301">
        <v>145</v>
      </c>
    </row>
    <row r="39" spans="1:7">
      <c r="A39" s="1674" t="s">
        <v>18</v>
      </c>
      <c r="B39" s="301">
        <v>116</v>
      </c>
      <c r="C39" s="301">
        <v>237745</v>
      </c>
      <c r="D39" s="301">
        <v>3810</v>
      </c>
      <c r="E39" s="1015">
        <v>1.3176679559753648</v>
      </c>
      <c r="F39" s="301">
        <v>6223</v>
      </c>
      <c r="G39" s="301">
        <v>5438</v>
      </c>
    </row>
    <row r="40" spans="1:7">
      <c r="A40" s="1674" t="s">
        <v>19</v>
      </c>
      <c r="B40" s="301">
        <v>31</v>
      </c>
      <c r="C40" s="301">
        <v>42843</v>
      </c>
      <c r="D40" s="301">
        <v>672</v>
      </c>
      <c r="E40" s="1015">
        <v>1.2199726958491881</v>
      </c>
      <c r="F40" s="301">
        <v>1013</v>
      </c>
      <c r="G40" s="301">
        <v>870</v>
      </c>
    </row>
    <row r="41" spans="1:7" s="477" customFormat="1" ht="12.75">
      <c r="A41" s="1682" t="s">
        <v>32</v>
      </c>
      <c r="B41" s="1683">
        <v>3</v>
      </c>
      <c r="C41" s="1683">
        <v>6615</v>
      </c>
      <c r="D41" s="1683">
        <v>19</v>
      </c>
      <c r="E41" s="1684">
        <v>0.18058604925246879</v>
      </c>
      <c r="F41" s="1683">
        <v>90</v>
      </c>
      <c r="G41" s="1683">
        <v>87</v>
      </c>
    </row>
    <row r="42" spans="1:7">
      <c r="A42" s="834" t="s">
        <v>36</v>
      </c>
      <c r="B42" s="301">
        <v>2</v>
      </c>
      <c r="C42" s="301">
        <v>1632</v>
      </c>
      <c r="D42" s="301">
        <v>9</v>
      </c>
      <c r="E42" s="1015">
        <v>0.3133050198426513</v>
      </c>
      <c r="F42" s="301">
        <v>46</v>
      </c>
      <c r="G42" s="301">
        <v>33</v>
      </c>
    </row>
    <row r="43" spans="1:7">
      <c r="A43" s="836" t="s">
        <v>33</v>
      </c>
      <c r="B43" s="301">
        <v>9</v>
      </c>
      <c r="C43" s="301">
        <v>10349</v>
      </c>
      <c r="D43" s="301">
        <v>59</v>
      </c>
      <c r="E43" s="1015">
        <v>0.29403556335220477</v>
      </c>
      <c r="F43" s="301">
        <v>244</v>
      </c>
      <c r="G43" s="301">
        <v>219</v>
      </c>
    </row>
    <row r="44" spans="1:7">
      <c r="A44" s="836" t="s">
        <v>34</v>
      </c>
      <c r="B44" s="301">
        <v>7</v>
      </c>
      <c r="C44" s="301">
        <v>6788</v>
      </c>
      <c r="D44" s="301">
        <v>37</v>
      </c>
      <c r="E44" s="1015">
        <v>0.24903582750567063</v>
      </c>
      <c r="F44" s="301">
        <v>103</v>
      </c>
      <c r="G44" s="301">
        <v>94</v>
      </c>
    </row>
    <row r="45" spans="1:7">
      <c r="A45" s="1675" t="s">
        <v>20</v>
      </c>
      <c r="B45" s="301">
        <v>36</v>
      </c>
      <c r="C45" s="301">
        <v>36823</v>
      </c>
      <c r="D45" s="301">
        <v>418</v>
      </c>
      <c r="E45" s="1015">
        <v>0.9111021502446679</v>
      </c>
      <c r="F45" s="301">
        <v>914</v>
      </c>
      <c r="G45" s="301">
        <v>857</v>
      </c>
    </row>
    <row r="46" spans="1:7">
      <c r="A46" s="1674" t="s">
        <v>27</v>
      </c>
      <c r="B46" s="301">
        <v>14</v>
      </c>
      <c r="C46" s="301">
        <v>21541</v>
      </c>
      <c r="D46" s="301">
        <v>230</v>
      </c>
      <c r="E46" s="422">
        <v>0.65597335036962678</v>
      </c>
      <c r="F46" s="301">
        <v>462</v>
      </c>
      <c r="G46" s="301">
        <v>432</v>
      </c>
    </row>
    <row r="47" spans="1:7" s="1295" customFormat="1" ht="12">
      <c r="A47" s="1685" t="s">
        <v>2465</v>
      </c>
    </row>
    <row r="48" spans="1:7" s="1295" customFormat="1" ht="12">
      <c r="A48" s="1686" t="s">
        <v>2466</v>
      </c>
    </row>
    <row r="49" spans="1:7" s="1295" customFormat="1" ht="12">
      <c r="A49" s="1687" t="s">
        <v>1465</v>
      </c>
      <c r="B49" s="1688"/>
      <c r="C49" s="1688"/>
      <c r="D49" s="1688"/>
      <c r="E49" s="1688"/>
      <c r="F49" s="1688"/>
      <c r="G49" s="1688"/>
    </row>
    <row r="50" spans="1:7" s="1295" customFormat="1" ht="12">
      <c r="A50" s="2042" t="s">
        <v>1623</v>
      </c>
      <c r="B50" s="2042"/>
      <c r="C50" s="2042"/>
      <c r="D50" s="2042"/>
      <c r="E50" s="2042"/>
      <c r="F50" s="2042"/>
      <c r="G50" s="2042"/>
    </row>
    <row r="51" spans="1:7" s="1295" customFormat="1" ht="12">
      <c r="A51" s="2042" t="s">
        <v>1466</v>
      </c>
      <c r="B51" s="2042"/>
      <c r="C51" s="2042"/>
      <c r="D51" s="2042"/>
      <c r="E51" s="2042"/>
      <c r="F51" s="2042"/>
      <c r="G51" s="2042"/>
    </row>
    <row r="52" spans="1:7" s="1295" customFormat="1" ht="21.75" customHeight="1">
      <c r="A52" s="1916" t="s">
        <v>2468</v>
      </c>
      <c r="B52" s="1916"/>
      <c r="C52" s="1916"/>
      <c r="D52" s="1916"/>
      <c r="E52" s="1916"/>
      <c r="F52" s="1916"/>
      <c r="G52" s="1916"/>
    </row>
    <row r="53" spans="1:7" s="1295" customFormat="1" ht="12">
      <c r="B53" s="1689"/>
    </row>
    <row r="54" spans="1:7" s="1295" customFormat="1" ht="12"/>
    <row r="55" spans="1:7" s="1295" customFormat="1" ht="12"/>
    <row r="62" spans="1:7" s="477" customFormat="1" ht="12.75"/>
    <row r="73" s="1295" customFormat="1" ht="12"/>
    <row r="74" s="1295" customFormat="1" ht="12"/>
    <row r="75" s="1295" customFormat="1" ht="12"/>
    <row r="76" s="1295" customFormat="1" ht="12"/>
  </sheetData>
  <mergeCells count="6">
    <mergeCell ref="A52:G52"/>
    <mergeCell ref="A4:G4"/>
    <mergeCell ref="A3:G3"/>
    <mergeCell ref="A5:G5"/>
    <mergeCell ref="A50:G50"/>
    <mergeCell ref="A51:G51"/>
  </mergeCells>
  <hyperlinks>
    <hyperlink ref="I7" location="ÍNDICE!A99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78" orientation="landscape" r:id="rId1"/>
  <headerFooter scaleWithDoc="0" alignWithMargins="0">
    <oddHeader>&amp;R&amp;"Arial,Negrita"&amp;10Compendio estadístico 2013 - Salud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zoomScaleNormal="100" zoomScaleSheetLayoutView="100" workbookViewId="0">
      <selection activeCell="I7" sqref="I7"/>
    </sheetView>
  </sheetViews>
  <sheetFormatPr baseColWidth="10" defaultRowHeight="14.25"/>
  <cols>
    <col min="1" max="1" width="39" style="875" customWidth="1"/>
    <col min="2" max="7" width="21.140625" style="876" customWidth="1"/>
    <col min="8" max="16384" width="11.42578125" style="260"/>
  </cols>
  <sheetData>
    <row r="1" spans="1:9" ht="6" customHeight="1"/>
    <row r="2" spans="1:9">
      <c r="A2" s="875" t="s">
        <v>211</v>
      </c>
    </row>
    <row r="3" spans="1:9" ht="15">
      <c r="A3" s="1958" t="s">
        <v>2470</v>
      </c>
      <c r="B3" s="1958"/>
      <c r="C3" s="1958"/>
      <c r="D3" s="1958"/>
      <c r="E3" s="1958"/>
      <c r="F3" s="1958"/>
      <c r="G3" s="1958"/>
    </row>
    <row r="4" spans="1:9" ht="15">
      <c r="A4" s="1918" t="s">
        <v>1777</v>
      </c>
      <c r="B4" s="1918"/>
      <c r="C4" s="1918"/>
      <c r="D4" s="1918"/>
      <c r="E4" s="1918"/>
      <c r="F4" s="1918"/>
      <c r="G4" s="1918"/>
    </row>
    <row r="5" spans="1:9">
      <c r="A5" s="2044" t="s">
        <v>466</v>
      </c>
      <c r="B5" s="2044"/>
      <c r="C5" s="2044"/>
      <c r="D5" s="2044"/>
      <c r="E5" s="2044"/>
      <c r="F5" s="2044"/>
      <c r="G5" s="2044"/>
    </row>
    <row r="6" spans="1:9">
      <c r="A6" s="1696"/>
      <c r="B6" s="1696"/>
      <c r="C6" s="1696"/>
      <c r="D6" s="1696"/>
      <c r="E6" s="1696"/>
      <c r="F6" s="1696"/>
      <c r="G6" s="1696"/>
    </row>
    <row r="7" spans="1:9" s="1295" customFormat="1" ht="33.75" customHeight="1">
      <c r="A7" s="2028" t="s">
        <v>212</v>
      </c>
      <c r="B7" s="2045" t="s">
        <v>213</v>
      </c>
      <c r="C7" s="2046"/>
      <c r="D7" s="2045" t="s">
        <v>214</v>
      </c>
      <c r="E7" s="2046"/>
      <c r="F7" s="2045" t="s">
        <v>215</v>
      </c>
      <c r="G7" s="2046"/>
      <c r="I7" s="1113" t="s">
        <v>675</v>
      </c>
    </row>
    <row r="8" spans="1:9" s="1672" customFormat="1" ht="45">
      <c r="A8" s="2029"/>
      <c r="B8" s="1697" t="s">
        <v>216</v>
      </c>
      <c r="C8" s="1697" t="s">
        <v>217</v>
      </c>
      <c r="D8" s="1697" t="s">
        <v>216</v>
      </c>
      <c r="E8" s="1698" t="s">
        <v>217</v>
      </c>
      <c r="F8" s="1698" t="s">
        <v>216</v>
      </c>
      <c r="G8" s="1698" t="s">
        <v>217</v>
      </c>
    </row>
    <row r="9" spans="1:9" ht="15">
      <c r="A9" s="942" t="s">
        <v>45</v>
      </c>
      <c r="B9" s="943">
        <f>SUM(B10:B33)</f>
        <v>16435</v>
      </c>
      <c r="C9" s="943">
        <f>+SUM(C10:C33)</f>
        <v>15636</v>
      </c>
      <c r="D9" s="943">
        <f>SUM(D10:D33)</f>
        <v>9360</v>
      </c>
      <c r="E9" s="943">
        <f>+SUM(E10:E33)</f>
        <v>8263</v>
      </c>
      <c r="F9" s="943">
        <f>SUM(F10:F33)</f>
        <v>772</v>
      </c>
      <c r="G9" s="943">
        <f>+SUM(G10:G33)</f>
        <v>735</v>
      </c>
    </row>
    <row r="10" spans="1:9">
      <c r="A10" s="879" t="s">
        <v>10</v>
      </c>
      <c r="B10" s="878">
        <v>857.00000000000011</v>
      </c>
      <c r="C10" s="878">
        <v>744</v>
      </c>
      <c r="D10" s="878">
        <v>592.99999999999989</v>
      </c>
      <c r="E10" s="878">
        <v>493.99999999999983</v>
      </c>
      <c r="F10" s="878">
        <v>156</v>
      </c>
      <c r="G10" s="878">
        <v>159</v>
      </c>
    </row>
    <row r="11" spans="1:9">
      <c r="A11" s="879" t="s">
        <v>58</v>
      </c>
      <c r="B11" s="878">
        <v>161</v>
      </c>
      <c r="C11" s="878">
        <v>161</v>
      </c>
      <c r="D11" s="878">
        <v>27</v>
      </c>
      <c r="E11" s="878">
        <v>26</v>
      </c>
      <c r="F11" s="878" t="s">
        <v>4</v>
      </c>
      <c r="G11" s="878" t="s">
        <v>4</v>
      </c>
    </row>
    <row r="12" spans="1:9">
      <c r="A12" s="879" t="s">
        <v>12</v>
      </c>
      <c r="B12" s="878">
        <v>247</v>
      </c>
      <c r="C12" s="878">
        <v>224</v>
      </c>
      <c r="D12" s="878">
        <v>51</v>
      </c>
      <c r="E12" s="878">
        <v>49</v>
      </c>
      <c r="F12" s="878" t="s">
        <v>4</v>
      </c>
      <c r="G12" s="878" t="s">
        <v>4</v>
      </c>
    </row>
    <row r="13" spans="1:9" s="1295" customFormat="1" ht="12">
      <c r="A13" s="1690" t="s">
        <v>13</v>
      </c>
      <c r="B13" s="1691">
        <v>217</v>
      </c>
      <c r="C13" s="1691">
        <v>209</v>
      </c>
      <c r="D13" s="1691">
        <v>25</v>
      </c>
      <c r="E13" s="1691">
        <v>25</v>
      </c>
      <c r="F13" s="1691" t="s">
        <v>4</v>
      </c>
      <c r="G13" s="1691" t="s">
        <v>4</v>
      </c>
    </row>
    <row r="14" spans="1:9" s="1295" customFormat="1" ht="12">
      <c r="A14" s="1690" t="s">
        <v>14</v>
      </c>
      <c r="B14" s="1691">
        <v>344</v>
      </c>
      <c r="C14" s="1691">
        <v>283</v>
      </c>
      <c r="D14" s="1691">
        <v>171</v>
      </c>
      <c r="E14" s="1691">
        <v>164</v>
      </c>
      <c r="F14" s="1691">
        <v>44</v>
      </c>
      <c r="G14" s="1691">
        <v>44</v>
      </c>
    </row>
    <row r="15" spans="1:9" s="1295" customFormat="1" ht="12">
      <c r="A15" s="1690" t="s">
        <v>15</v>
      </c>
      <c r="B15" s="1691">
        <v>581</v>
      </c>
      <c r="C15" s="1691">
        <v>521.99999999999989</v>
      </c>
      <c r="D15" s="1691">
        <v>130.99999999999997</v>
      </c>
      <c r="E15" s="1691">
        <v>127.00000000000003</v>
      </c>
      <c r="F15" s="1691">
        <v>29</v>
      </c>
      <c r="G15" s="1691">
        <v>25</v>
      </c>
    </row>
    <row r="16" spans="1:9" s="1295" customFormat="1" ht="12">
      <c r="A16" s="1690" t="s">
        <v>22</v>
      </c>
      <c r="B16" s="1691">
        <v>636</v>
      </c>
      <c r="C16" s="1691">
        <v>578.99999999999989</v>
      </c>
      <c r="D16" s="1691">
        <v>429</v>
      </c>
      <c r="E16" s="1691">
        <v>414.99999999999994</v>
      </c>
      <c r="F16" s="1691">
        <v>32</v>
      </c>
      <c r="G16" s="1691">
        <v>25</v>
      </c>
    </row>
    <row r="17" spans="1:7">
      <c r="A17" s="879" t="s">
        <v>23</v>
      </c>
      <c r="B17" s="878">
        <v>336</v>
      </c>
      <c r="C17" s="878">
        <v>1081</v>
      </c>
      <c r="D17" s="878">
        <v>67</v>
      </c>
      <c r="E17" s="878">
        <v>57</v>
      </c>
      <c r="F17" s="878">
        <v>19</v>
      </c>
      <c r="G17" s="878">
        <v>19</v>
      </c>
    </row>
    <row r="18" spans="1:7">
      <c r="A18" s="879" t="s">
        <v>24</v>
      </c>
      <c r="B18" s="878">
        <v>4595</v>
      </c>
      <c r="C18" s="878">
        <v>4146.9999999999991</v>
      </c>
      <c r="D18" s="878">
        <v>2311.0000000000005</v>
      </c>
      <c r="E18" s="878">
        <v>1999.9999999999995</v>
      </c>
      <c r="F18" s="878">
        <v>141</v>
      </c>
      <c r="G18" s="878">
        <v>134</v>
      </c>
    </row>
    <row r="19" spans="1:7">
      <c r="A19" s="879" t="s">
        <v>16</v>
      </c>
      <c r="B19" s="878">
        <v>425</v>
      </c>
      <c r="C19" s="878">
        <v>422</v>
      </c>
      <c r="D19" s="878">
        <v>131</v>
      </c>
      <c r="E19" s="878">
        <v>124</v>
      </c>
      <c r="F19" s="878" t="s">
        <v>4</v>
      </c>
      <c r="G19" s="878" t="s">
        <v>4</v>
      </c>
    </row>
    <row r="20" spans="1:7">
      <c r="A20" s="879" t="s">
        <v>17</v>
      </c>
      <c r="B20" s="878">
        <v>630</v>
      </c>
      <c r="C20" s="878">
        <v>587</v>
      </c>
      <c r="D20" s="878">
        <v>238.00000000000003</v>
      </c>
      <c r="E20" s="878">
        <v>199</v>
      </c>
      <c r="F20" s="878">
        <v>7</v>
      </c>
      <c r="G20" s="878">
        <v>4</v>
      </c>
    </row>
    <row r="21" spans="1:7">
      <c r="A21" s="879" t="s">
        <v>25</v>
      </c>
      <c r="B21" s="878">
        <v>424</v>
      </c>
      <c r="C21" s="878">
        <v>383</v>
      </c>
      <c r="D21" s="878">
        <v>809.99999999999989</v>
      </c>
      <c r="E21" s="878">
        <v>752.99999999999989</v>
      </c>
      <c r="F21" s="878">
        <v>28</v>
      </c>
      <c r="G21" s="878">
        <v>28</v>
      </c>
    </row>
    <row r="22" spans="1:7">
      <c r="A22" s="879" t="s">
        <v>26</v>
      </c>
      <c r="B22" s="878">
        <v>1375</v>
      </c>
      <c r="C22" s="878">
        <v>1266.9999999999995</v>
      </c>
      <c r="D22" s="878">
        <v>634.99999999999977</v>
      </c>
      <c r="E22" s="878">
        <v>547</v>
      </c>
      <c r="F22" s="878" t="s">
        <v>4</v>
      </c>
      <c r="G22" s="878" t="s">
        <v>4</v>
      </c>
    </row>
    <row r="23" spans="1:7">
      <c r="A23" s="879" t="s">
        <v>29</v>
      </c>
      <c r="B23" s="878">
        <v>199</v>
      </c>
      <c r="C23" s="878">
        <v>196</v>
      </c>
      <c r="D23" s="878">
        <v>26</v>
      </c>
      <c r="E23" s="878">
        <v>26</v>
      </c>
      <c r="F23" s="878" t="s">
        <v>4</v>
      </c>
      <c r="G23" s="878" t="s">
        <v>4</v>
      </c>
    </row>
    <row r="24" spans="1:7">
      <c r="A24" s="879" t="s">
        <v>30</v>
      </c>
      <c r="B24" s="878">
        <v>190</v>
      </c>
      <c r="C24" s="878">
        <v>208</v>
      </c>
      <c r="D24" s="878">
        <v>3</v>
      </c>
      <c r="E24" s="878">
        <v>2</v>
      </c>
      <c r="F24" s="878" t="s">
        <v>4</v>
      </c>
      <c r="G24" s="878" t="s">
        <v>4</v>
      </c>
    </row>
    <row r="25" spans="1:7">
      <c r="A25" s="879" t="s">
        <v>31</v>
      </c>
      <c r="B25" s="878">
        <v>147</v>
      </c>
      <c r="C25" s="878">
        <v>141</v>
      </c>
      <c r="D25" s="878">
        <v>4</v>
      </c>
      <c r="E25" s="878">
        <v>4</v>
      </c>
      <c r="F25" s="878" t="s">
        <v>4</v>
      </c>
      <c r="G25" s="878" t="s">
        <v>4</v>
      </c>
    </row>
    <row r="26" spans="1:7">
      <c r="A26" s="879" t="s">
        <v>18</v>
      </c>
      <c r="B26" s="878">
        <v>3537.0000000000005</v>
      </c>
      <c r="C26" s="878">
        <v>3093.9999999999995</v>
      </c>
      <c r="D26" s="878">
        <v>2447</v>
      </c>
      <c r="E26" s="878">
        <v>2116.0000000000005</v>
      </c>
      <c r="F26" s="878">
        <v>239</v>
      </c>
      <c r="G26" s="878">
        <v>228</v>
      </c>
    </row>
    <row r="27" spans="1:7">
      <c r="A27" s="879" t="s">
        <v>19</v>
      </c>
      <c r="B27" s="878">
        <v>669</v>
      </c>
      <c r="C27" s="878">
        <v>569</v>
      </c>
      <c r="D27" s="878">
        <v>319</v>
      </c>
      <c r="E27" s="878">
        <v>282</v>
      </c>
      <c r="F27" s="878">
        <v>25</v>
      </c>
      <c r="G27" s="878">
        <v>19</v>
      </c>
    </row>
    <row r="28" spans="1:7">
      <c r="A28" s="879" t="s">
        <v>32</v>
      </c>
      <c r="B28" s="878">
        <v>90</v>
      </c>
      <c r="C28" s="878">
        <v>87</v>
      </c>
      <c r="D28" s="878" t="s">
        <v>4</v>
      </c>
      <c r="E28" s="878" t="s">
        <v>4</v>
      </c>
      <c r="F28" s="878" t="s">
        <v>4</v>
      </c>
      <c r="G28" s="878" t="s">
        <v>4</v>
      </c>
    </row>
    <row r="29" spans="1:7">
      <c r="A29" s="879" t="s">
        <v>36</v>
      </c>
      <c r="B29" s="878">
        <v>46</v>
      </c>
      <c r="C29" s="878">
        <v>33</v>
      </c>
      <c r="D29" s="878" t="s">
        <v>4</v>
      </c>
      <c r="E29" s="878" t="s">
        <v>4</v>
      </c>
      <c r="F29" s="878" t="s">
        <v>4</v>
      </c>
      <c r="G29" s="878" t="s">
        <v>4</v>
      </c>
    </row>
    <row r="30" spans="1:7">
      <c r="A30" s="879" t="s">
        <v>33</v>
      </c>
      <c r="B30" s="878">
        <v>72</v>
      </c>
      <c r="C30" s="878">
        <v>72</v>
      </c>
      <c r="D30" s="878">
        <v>172</v>
      </c>
      <c r="E30" s="878">
        <v>147</v>
      </c>
      <c r="F30" s="878" t="s">
        <v>4</v>
      </c>
      <c r="G30" s="878" t="s">
        <v>4</v>
      </c>
    </row>
    <row r="31" spans="1:7">
      <c r="A31" s="879" t="s">
        <v>34</v>
      </c>
      <c r="B31" s="878">
        <v>75</v>
      </c>
      <c r="C31" s="878">
        <v>79</v>
      </c>
      <c r="D31" s="878">
        <v>28</v>
      </c>
      <c r="E31" s="878">
        <v>15</v>
      </c>
      <c r="F31" s="878" t="s">
        <v>4</v>
      </c>
      <c r="G31" s="878" t="s">
        <v>4</v>
      </c>
    </row>
    <row r="32" spans="1:7">
      <c r="A32" s="880" t="s">
        <v>218</v>
      </c>
      <c r="B32" s="878">
        <v>366</v>
      </c>
      <c r="C32" s="878">
        <v>338</v>
      </c>
      <c r="D32" s="878">
        <v>534.00000000000023</v>
      </c>
      <c r="E32" s="878">
        <v>504.99999999999983</v>
      </c>
      <c r="F32" s="878">
        <v>14</v>
      </c>
      <c r="G32" s="878">
        <v>14</v>
      </c>
    </row>
    <row r="33" spans="1:7" s="1295" customFormat="1">
      <c r="A33" s="880" t="s">
        <v>27</v>
      </c>
      <c r="B33" s="1691">
        <v>216</v>
      </c>
      <c r="C33" s="1691">
        <v>210</v>
      </c>
      <c r="D33" s="1691">
        <v>208</v>
      </c>
      <c r="E33" s="1691">
        <v>186</v>
      </c>
      <c r="F33" s="1691">
        <v>38</v>
      </c>
      <c r="G33" s="1691">
        <v>36</v>
      </c>
    </row>
    <row r="34" spans="1:7" s="346" customFormat="1" ht="11.25">
      <c r="A34" s="1667" t="s">
        <v>2471</v>
      </c>
      <c r="B34" s="881"/>
      <c r="C34" s="881"/>
      <c r="D34" s="881"/>
      <c r="E34" s="881"/>
      <c r="F34" s="881"/>
      <c r="G34" s="881"/>
    </row>
    <row r="35" spans="1:7" s="346" customFormat="1" ht="11.25">
      <c r="A35" s="779" t="s">
        <v>2472</v>
      </c>
      <c r="B35" s="882"/>
      <c r="C35" s="882"/>
      <c r="D35" s="882"/>
      <c r="E35" s="882"/>
      <c r="F35" s="882"/>
      <c r="G35" s="882"/>
    </row>
    <row r="36" spans="1:7" s="346" customFormat="1" ht="22.5" customHeight="1">
      <c r="A36" s="2043" t="s">
        <v>2469</v>
      </c>
      <c r="B36" s="2043"/>
      <c r="C36" s="2043"/>
      <c r="D36" s="2043"/>
      <c r="E36" s="882"/>
      <c r="F36" s="882"/>
      <c r="G36" s="882"/>
    </row>
    <row r="37" spans="1:7">
      <c r="A37" s="883"/>
    </row>
    <row r="38" spans="1:7">
      <c r="A38" s="884"/>
    </row>
    <row r="44" spans="1:7" s="477" customFormat="1" ht="12.75">
      <c r="A44" s="1693"/>
      <c r="B44" s="1694"/>
      <c r="C44" s="1694"/>
      <c r="D44" s="1694"/>
      <c r="E44" s="1694"/>
      <c r="F44" s="1694"/>
      <c r="G44" s="1694"/>
    </row>
    <row r="55" spans="1:7" s="1295" customFormat="1" ht="12">
      <c r="A55" s="1695"/>
      <c r="B55" s="1692"/>
      <c r="C55" s="1692"/>
      <c r="D55" s="1692"/>
      <c r="E55" s="1692"/>
      <c r="F55" s="1692"/>
      <c r="G55" s="1692"/>
    </row>
    <row r="56" spans="1:7" s="1295" customFormat="1" ht="12">
      <c r="A56" s="1695"/>
      <c r="B56" s="1692"/>
      <c r="C56" s="1692"/>
      <c r="D56" s="1692"/>
      <c r="E56" s="1692"/>
      <c r="F56" s="1692"/>
      <c r="G56" s="1692"/>
    </row>
    <row r="57" spans="1:7" s="1295" customFormat="1" ht="12">
      <c r="A57" s="1695"/>
      <c r="B57" s="1692"/>
      <c r="C57" s="1692"/>
      <c r="D57" s="1692"/>
      <c r="E57" s="1692"/>
      <c r="F57" s="1692"/>
      <c r="G57" s="1692"/>
    </row>
    <row r="58" spans="1:7" s="1295" customFormat="1" ht="12">
      <c r="A58" s="1695"/>
      <c r="B58" s="1692"/>
      <c r="C58" s="1692"/>
      <c r="D58" s="1692"/>
      <c r="E58" s="1692"/>
      <c r="F58" s="1692"/>
      <c r="G58" s="1692"/>
    </row>
    <row r="65" spans="1:7" s="477" customFormat="1" ht="12.75">
      <c r="A65" s="1693"/>
      <c r="B65" s="1694"/>
      <c r="C65" s="1694"/>
      <c r="D65" s="1694"/>
      <c r="E65" s="1694"/>
      <c r="F65" s="1694"/>
      <c r="G65" s="1694"/>
    </row>
    <row r="76" spans="1:7" s="1295" customFormat="1" ht="12">
      <c r="A76" s="1695"/>
      <c r="B76" s="1692"/>
      <c r="C76" s="1692"/>
      <c r="D76" s="1692"/>
      <c r="E76" s="1692"/>
      <c r="F76" s="1692"/>
      <c r="G76" s="1692"/>
    </row>
    <row r="77" spans="1:7" s="1295" customFormat="1" ht="12">
      <c r="A77" s="1695"/>
      <c r="B77" s="1692"/>
      <c r="C77" s="1692"/>
      <c r="D77" s="1692"/>
      <c r="E77" s="1692"/>
      <c r="F77" s="1692"/>
      <c r="G77" s="1692"/>
    </row>
    <row r="78" spans="1:7" s="1295" customFormat="1" ht="12">
      <c r="A78" s="1695"/>
      <c r="B78" s="1692"/>
      <c r="C78" s="1692"/>
      <c r="D78" s="1692"/>
      <c r="E78" s="1692"/>
      <c r="F78" s="1692"/>
      <c r="G78" s="1692"/>
    </row>
    <row r="79" spans="1:7" s="1295" customFormat="1" ht="12">
      <c r="A79" s="1695"/>
      <c r="B79" s="1692"/>
      <c r="C79" s="1692"/>
      <c r="D79" s="1692"/>
      <c r="E79" s="1692"/>
      <c r="F79" s="1692"/>
      <c r="G79" s="1692"/>
    </row>
  </sheetData>
  <mergeCells count="8">
    <mergeCell ref="A36:D36"/>
    <mergeCell ref="A5:G5"/>
    <mergeCell ref="A3:G3"/>
    <mergeCell ref="A4:G4"/>
    <mergeCell ref="A7:A8"/>
    <mergeCell ref="B7:C7"/>
    <mergeCell ref="D7:E7"/>
    <mergeCell ref="F7:G7"/>
  </mergeCells>
  <hyperlinks>
    <hyperlink ref="I7" location="ÍNDICE!A100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5" orientation="landscape" r:id="rId1"/>
  <headerFooter scaleWithDoc="0" alignWithMargins="0">
    <oddHeader>&amp;R&amp;"Arial,Negrita"&amp;10Compendio estadístico 2013 - Salud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zoomScaleSheetLayoutView="100" workbookViewId="0">
      <selection activeCell="G6" sqref="G6"/>
    </sheetView>
  </sheetViews>
  <sheetFormatPr baseColWidth="10" defaultRowHeight="14.25"/>
  <cols>
    <col min="1" max="1" width="9.7109375" style="260" customWidth="1"/>
    <col min="2" max="2" width="96.5703125" style="260" customWidth="1"/>
    <col min="3" max="3" width="14.140625" style="1702" customWidth="1"/>
    <col min="4" max="4" width="10" style="260" customWidth="1"/>
    <col min="5" max="5" width="12.140625" style="260" customWidth="1"/>
    <col min="6" max="16384" width="11.42578125" style="260"/>
  </cols>
  <sheetData>
    <row r="1" spans="1:7" ht="6" customHeight="1"/>
    <row r="2" spans="1:7" ht="15">
      <c r="A2" s="1312" t="s">
        <v>219</v>
      </c>
      <c r="B2" s="726"/>
    </row>
    <row r="3" spans="1:7" ht="15.75" customHeight="1">
      <c r="A3" s="2047" t="s">
        <v>2486</v>
      </c>
      <c r="B3" s="2047"/>
      <c r="C3" s="2047"/>
      <c r="D3" s="2047"/>
      <c r="E3" s="2047"/>
    </row>
    <row r="4" spans="1:7">
      <c r="A4" s="2048" t="s">
        <v>504</v>
      </c>
      <c r="B4" s="2048"/>
      <c r="C4" s="2048"/>
      <c r="D4" s="2048"/>
      <c r="E4" s="2048"/>
    </row>
    <row r="5" spans="1:7">
      <c r="A5" s="1809"/>
      <c r="B5" s="1809"/>
      <c r="C5" s="1809"/>
      <c r="D5" s="1809"/>
      <c r="E5" s="1809"/>
    </row>
    <row r="6" spans="1:7" s="477" customFormat="1" ht="25.5">
      <c r="A6" s="1704" t="s">
        <v>254</v>
      </c>
      <c r="B6" s="1704" t="s">
        <v>255</v>
      </c>
      <c r="C6" s="1705" t="s">
        <v>256</v>
      </c>
      <c r="D6" s="1793" t="s">
        <v>0</v>
      </c>
      <c r="E6" s="1794" t="s">
        <v>2473</v>
      </c>
      <c r="G6" s="1113" t="s">
        <v>675</v>
      </c>
    </row>
    <row r="7" spans="1:7" ht="15.75" customHeight="1">
      <c r="A7" s="102" t="s">
        <v>220</v>
      </c>
      <c r="B7" s="842" t="s">
        <v>223</v>
      </c>
      <c r="C7" s="878">
        <v>36147</v>
      </c>
      <c r="D7" s="1706">
        <v>3.03056217192385E-2</v>
      </c>
      <c r="E7" s="826">
        <v>22.553159682260439</v>
      </c>
    </row>
    <row r="8" spans="1:7" ht="15" customHeight="1">
      <c r="A8" s="102" t="s">
        <v>222</v>
      </c>
      <c r="B8" s="842" t="s">
        <v>225</v>
      </c>
      <c r="C8" s="878">
        <v>35566</v>
      </c>
      <c r="D8" s="1706">
        <v>2.9818511690221497E-2</v>
      </c>
      <c r="E8" s="826">
        <v>22.190656963490049</v>
      </c>
    </row>
    <row r="9" spans="1:7">
      <c r="A9" s="102" t="s">
        <v>224</v>
      </c>
      <c r="B9" s="842" t="s">
        <v>227</v>
      </c>
      <c r="C9" s="878">
        <v>30269</v>
      </c>
      <c r="D9" s="1706">
        <v>2.5377510272488177E-2</v>
      </c>
      <c r="E9" s="826">
        <v>18.885705326094595</v>
      </c>
    </row>
    <row r="10" spans="1:7">
      <c r="A10" s="102" t="s">
        <v>226</v>
      </c>
      <c r="B10" s="842" t="s">
        <v>221</v>
      </c>
      <c r="C10" s="878">
        <v>29994</v>
      </c>
      <c r="D10" s="1706">
        <v>2.5146950448082538E-2</v>
      </c>
      <c r="E10" s="826">
        <v>18.714124865402926</v>
      </c>
    </row>
    <row r="11" spans="1:7">
      <c r="A11" s="102" t="s">
        <v>228</v>
      </c>
      <c r="B11" s="842" t="s">
        <v>235</v>
      </c>
      <c r="C11" s="878">
        <v>17183</v>
      </c>
      <c r="D11" s="1706">
        <v>1.4406216228225721E-2</v>
      </c>
      <c r="E11" s="826">
        <v>10.720971112963211</v>
      </c>
    </row>
    <row r="12" spans="1:7">
      <c r="A12" s="102" t="s">
        <v>230</v>
      </c>
      <c r="B12" s="842" t="s">
        <v>229</v>
      </c>
      <c r="C12" s="878">
        <v>15783</v>
      </c>
      <c r="D12" s="1706">
        <v>1.3232457122160656E-2</v>
      </c>
      <c r="E12" s="826">
        <v>9.8474705858056417</v>
      </c>
    </row>
    <row r="13" spans="1:7">
      <c r="A13" s="102" t="s">
        <v>232</v>
      </c>
      <c r="B13" s="842" t="s">
        <v>231</v>
      </c>
      <c r="C13" s="878">
        <v>15201</v>
      </c>
      <c r="D13" s="1706">
        <v>1.2744508693782179E-2</v>
      </c>
      <c r="E13" s="826">
        <v>9.4843439380872816</v>
      </c>
    </row>
    <row r="14" spans="1:7">
      <c r="A14" s="102" t="s">
        <v>234</v>
      </c>
      <c r="B14" s="842" t="s">
        <v>239</v>
      </c>
      <c r="C14" s="878">
        <v>12951</v>
      </c>
      <c r="D14" s="1706">
        <v>1.0858110130463325E-2</v>
      </c>
      <c r="E14" s="826">
        <v>8.080503805155475</v>
      </c>
    </row>
    <row r="15" spans="1:7">
      <c r="A15" s="102" t="s">
        <v>236</v>
      </c>
      <c r="B15" s="842" t="s">
        <v>233</v>
      </c>
      <c r="C15" s="878">
        <v>12585</v>
      </c>
      <c r="D15" s="1706">
        <v>1.0551255964163458E-2</v>
      </c>
      <c r="E15" s="826">
        <v>7.8521458101985679</v>
      </c>
    </row>
    <row r="16" spans="1:7">
      <c r="A16" s="102" t="s">
        <v>238</v>
      </c>
      <c r="B16" s="1707" t="s">
        <v>237</v>
      </c>
      <c r="C16" s="878">
        <v>12241</v>
      </c>
      <c r="D16" s="1706">
        <v>1.0262846583816041E-2</v>
      </c>
      <c r="E16" s="826">
        <v>7.6375142520969943</v>
      </c>
    </row>
    <row r="17" spans="1:5">
      <c r="A17" s="1713"/>
      <c r="B17" s="1714"/>
      <c r="C17" s="1715"/>
      <c r="D17" s="1714"/>
      <c r="E17" s="1714"/>
    </row>
    <row r="18" spans="1:5">
      <c r="A18" s="1713"/>
      <c r="B18" s="1714"/>
      <c r="C18" s="1715"/>
      <c r="D18" s="1714"/>
      <c r="E18" s="1714"/>
    </row>
  </sheetData>
  <mergeCells count="2">
    <mergeCell ref="A3:E3"/>
    <mergeCell ref="A4:E4"/>
  </mergeCells>
  <hyperlinks>
    <hyperlink ref="G6" location="ÍNDICE!A101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zoomScaleSheetLayoutView="100" workbookViewId="0">
      <selection activeCell="G7" sqref="G7"/>
    </sheetView>
  </sheetViews>
  <sheetFormatPr baseColWidth="10" defaultRowHeight="14.25"/>
  <cols>
    <col min="1" max="1" width="9.7109375" style="260" customWidth="1"/>
    <col min="2" max="2" width="96.5703125" style="260" customWidth="1"/>
    <col min="3" max="3" width="14.140625" style="1702" customWidth="1"/>
    <col min="4" max="4" width="10" style="260" customWidth="1"/>
    <col min="5" max="5" width="12.140625" style="260" customWidth="1"/>
    <col min="6" max="16384" width="11.42578125" style="260"/>
  </cols>
  <sheetData>
    <row r="1" spans="1:7" ht="6" customHeight="1"/>
    <row r="2" spans="1:7">
      <c r="A2" s="1312" t="s">
        <v>240</v>
      </c>
    </row>
    <row r="3" spans="1:7" ht="15">
      <c r="A3" s="2047" t="s">
        <v>2487</v>
      </c>
      <c r="B3" s="2047"/>
      <c r="C3" s="2047"/>
      <c r="D3" s="2047"/>
      <c r="E3" s="2047"/>
    </row>
    <row r="4" spans="1:7" ht="15">
      <c r="A4" s="1918" t="s">
        <v>1777</v>
      </c>
      <c r="B4" s="1918"/>
      <c r="C4" s="1918"/>
      <c r="D4" s="1918"/>
      <c r="E4" s="1918"/>
    </row>
    <row r="5" spans="1:7">
      <c r="A5" s="2023" t="s">
        <v>504</v>
      </c>
      <c r="B5" s="2023"/>
      <c r="C5" s="2023"/>
      <c r="D5" s="2023"/>
      <c r="E5" s="2023"/>
    </row>
    <row r="6" spans="1:7">
      <c r="A6" s="1809"/>
      <c r="B6" s="1809"/>
      <c r="C6" s="1809"/>
      <c r="D6" s="1809"/>
      <c r="E6" s="1809"/>
    </row>
    <row r="7" spans="1:7" s="477" customFormat="1" ht="48.75" customHeight="1">
      <c r="A7" s="1716" t="s">
        <v>254</v>
      </c>
      <c r="B7" s="1716" t="s">
        <v>255</v>
      </c>
      <c r="C7" s="1717" t="s">
        <v>256</v>
      </c>
      <c r="D7" s="1718" t="s">
        <v>0</v>
      </c>
      <c r="E7" s="1719" t="s">
        <v>2473</v>
      </c>
      <c r="G7" s="1113" t="s">
        <v>675</v>
      </c>
    </row>
    <row r="8" spans="1:7">
      <c r="A8" s="827" t="s">
        <v>220</v>
      </c>
      <c r="B8" s="828" t="s">
        <v>225</v>
      </c>
      <c r="C8" s="878">
        <v>19256</v>
      </c>
      <c r="D8" s="101">
        <v>4.6071284162876439E-2</v>
      </c>
      <c r="E8" s="826">
        <v>24.253257614535428</v>
      </c>
    </row>
    <row r="9" spans="1:7">
      <c r="A9" s="827" t="s">
        <v>222</v>
      </c>
      <c r="B9" s="828" t="s">
        <v>221</v>
      </c>
      <c r="C9" s="878">
        <v>15448</v>
      </c>
      <c r="D9" s="101">
        <v>3.6960386256133945E-2</v>
      </c>
      <c r="E9" s="826">
        <v>19.457017222130418</v>
      </c>
    </row>
    <row r="10" spans="1:7">
      <c r="A10" s="827" t="s">
        <v>224</v>
      </c>
      <c r="B10" s="828" t="s">
        <v>227</v>
      </c>
      <c r="C10" s="878">
        <v>14874</v>
      </c>
      <c r="D10" s="101">
        <v>3.5587052380485262E-2</v>
      </c>
      <c r="E10" s="826">
        <v>18.73405451592231</v>
      </c>
    </row>
    <row r="11" spans="1:7">
      <c r="A11" s="827" t="s">
        <v>226</v>
      </c>
      <c r="B11" s="828" t="s">
        <v>231</v>
      </c>
      <c r="C11" s="878">
        <v>11354</v>
      </c>
      <c r="D11" s="101">
        <v>2.7165213979294719E-2</v>
      </c>
      <c r="E11" s="826">
        <v>14.300554993531122</v>
      </c>
    </row>
    <row r="12" spans="1:7">
      <c r="A12" s="827" t="s">
        <v>228</v>
      </c>
      <c r="B12" s="828" t="s">
        <v>223</v>
      </c>
      <c r="C12" s="878">
        <v>10278</v>
      </c>
      <c r="D12" s="101">
        <v>2.4590811104385338E-2</v>
      </c>
      <c r="E12" s="826">
        <v>12.945314798618361</v>
      </c>
    </row>
    <row r="13" spans="1:7">
      <c r="A13" s="827" t="s">
        <v>230</v>
      </c>
      <c r="B13" s="828" t="s">
        <v>242</v>
      </c>
      <c r="C13" s="878">
        <v>7051</v>
      </c>
      <c r="D13" s="101">
        <v>1.6869995047384803E-2</v>
      </c>
      <c r="E13" s="826">
        <v>8.8808537307898483</v>
      </c>
    </row>
    <row r="14" spans="1:7">
      <c r="A14" s="827" t="s">
        <v>232</v>
      </c>
      <c r="B14" s="828" t="s">
        <v>244</v>
      </c>
      <c r="C14" s="878">
        <v>6466</v>
      </c>
      <c r="D14" s="101">
        <v>1.5470342926732399E-2</v>
      </c>
      <c r="E14" s="826">
        <v>8.1440363385742671</v>
      </c>
    </row>
    <row r="15" spans="1:7">
      <c r="A15" s="827" t="s">
        <v>234</v>
      </c>
      <c r="B15" s="828" t="s">
        <v>241</v>
      </c>
      <c r="C15" s="878">
        <v>6232</v>
      </c>
      <c r="D15" s="101">
        <v>1.4910482078471437E-2</v>
      </c>
      <c r="E15" s="826">
        <v>7.8493093816880348</v>
      </c>
    </row>
    <row r="16" spans="1:7">
      <c r="A16" s="827" t="s">
        <v>236</v>
      </c>
      <c r="B16" s="828" t="s">
        <v>243</v>
      </c>
      <c r="C16" s="878">
        <v>6030</v>
      </c>
      <c r="D16" s="101">
        <v>1.4427183397494025E-2</v>
      </c>
      <c r="E16" s="826">
        <v>7.5948869659144504</v>
      </c>
    </row>
    <row r="17" spans="1:5">
      <c r="A17" s="827" t="s">
        <v>238</v>
      </c>
      <c r="B17" s="828" t="s">
        <v>2474</v>
      </c>
      <c r="C17" s="878">
        <v>5671</v>
      </c>
      <c r="D17" s="101">
        <v>1.3568251583281694E-2</v>
      </c>
      <c r="E17" s="826">
        <v>7.1427203953069389</v>
      </c>
    </row>
    <row r="18" spans="1:5" s="1295" customFormat="1" ht="12">
      <c r="A18" s="1720" t="s">
        <v>2475</v>
      </c>
      <c r="B18" s="1708"/>
      <c r="C18" s="1709"/>
      <c r="D18" s="1710"/>
      <c r="E18" s="1710"/>
    </row>
    <row r="19" spans="1:5" s="1295" customFormat="1" ht="12">
      <c r="A19" s="1721" t="s">
        <v>2476</v>
      </c>
      <c r="B19" s="1711"/>
    </row>
    <row r="20" spans="1:5" s="1295" customFormat="1" ht="12">
      <c r="A20" s="1710" t="s">
        <v>2304</v>
      </c>
      <c r="B20" s="1711"/>
    </row>
    <row r="21" spans="1:5" s="1295" customFormat="1" ht="12">
      <c r="A21" s="1710" t="s">
        <v>2483</v>
      </c>
      <c r="B21" s="1712"/>
      <c r="C21" s="1712"/>
      <c r="D21" s="1712"/>
      <c r="E21" s="1712"/>
    </row>
    <row r="22" spans="1:5">
      <c r="A22" s="1713" t="s">
        <v>1454</v>
      </c>
      <c r="B22" s="1714"/>
      <c r="C22" s="1714"/>
      <c r="D22" s="1714"/>
      <c r="E22" s="1714"/>
    </row>
    <row r="23" spans="1:5">
      <c r="A23" s="829"/>
      <c r="B23" s="830"/>
      <c r="C23" s="497"/>
      <c r="D23" s="831"/>
      <c r="E23" s="832"/>
    </row>
    <row r="24" spans="1:5">
      <c r="A24" s="829"/>
      <c r="B24" s="830"/>
      <c r="C24" s="497"/>
      <c r="D24" s="831"/>
      <c r="E24" s="832"/>
    </row>
  </sheetData>
  <mergeCells count="3">
    <mergeCell ref="A3:E3"/>
    <mergeCell ref="A4:E4"/>
    <mergeCell ref="A5:E5"/>
  </mergeCells>
  <hyperlinks>
    <hyperlink ref="G7" location="ÍNDICE!A102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zoomScaleSheetLayoutView="100" workbookViewId="0">
      <selection activeCell="G7" sqref="G7"/>
    </sheetView>
  </sheetViews>
  <sheetFormatPr baseColWidth="10" defaultRowHeight="14.25"/>
  <cols>
    <col min="1" max="1" width="9.7109375" style="260" customWidth="1"/>
    <col min="2" max="2" width="96.5703125" style="260" customWidth="1"/>
    <col min="3" max="3" width="14.140625" style="1702" customWidth="1"/>
    <col min="4" max="4" width="10" style="260" customWidth="1"/>
    <col min="5" max="5" width="12.140625" style="260" customWidth="1"/>
    <col min="6" max="16384" width="11.42578125" style="260"/>
  </cols>
  <sheetData>
    <row r="1" spans="1:7" ht="6" customHeight="1"/>
    <row r="2" spans="1:7">
      <c r="A2" s="1312" t="s">
        <v>245</v>
      </c>
      <c r="B2" s="1714"/>
      <c r="C2" s="1714"/>
      <c r="D2" s="1714"/>
      <c r="E2" s="1714"/>
    </row>
    <row r="3" spans="1:7" ht="15">
      <c r="A3" s="2047" t="s">
        <v>2484</v>
      </c>
      <c r="B3" s="2047"/>
      <c r="C3" s="2047"/>
      <c r="D3" s="2047"/>
      <c r="E3" s="2047"/>
    </row>
    <row r="4" spans="1:7" ht="15">
      <c r="A4" s="1958" t="s">
        <v>1777</v>
      </c>
      <c r="B4" s="1958"/>
      <c r="C4" s="1958"/>
      <c r="D4" s="1958"/>
      <c r="E4" s="1958"/>
    </row>
    <row r="5" spans="1:7">
      <c r="A5" s="2023" t="s">
        <v>504</v>
      </c>
      <c r="B5" s="2023"/>
      <c r="C5" s="2023"/>
      <c r="D5" s="2023"/>
      <c r="E5" s="2023"/>
    </row>
    <row r="6" spans="1:7" ht="15">
      <c r="A6" s="1808"/>
      <c r="B6" s="1808"/>
      <c r="C6" s="1808"/>
      <c r="D6" s="1808"/>
      <c r="E6" s="1808"/>
    </row>
    <row r="7" spans="1:7" s="477" customFormat="1" ht="25.5">
      <c r="A7" s="1704" t="s">
        <v>254</v>
      </c>
      <c r="B7" s="1704" t="s">
        <v>255</v>
      </c>
      <c r="C7" s="1705" t="s">
        <v>256</v>
      </c>
      <c r="D7" s="1793" t="s">
        <v>0</v>
      </c>
      <c r="E7" s="1794" t="s">
        <v>2473</v>
      </c>
      <c r="G7" s="1113" t="s">
        <v>675</v>
      </c>
    </row>
    <row r="8" spans="1:7">
      <c r="A8" s="102" t="s">
        <v>220</v>
      </c>
      <c r="B8" s="843" t="s">
        <v>223</v>
      </c>
      <c r="C8" s="878">
        <v>25869</v>
      </c>
      <c r="D8" s="101">
        <v>3.3388488205805977E-2</v>
      </c>
      <c r="E8" s="826">
        <v>31.984761460124332</v>
      </c>
    </row>
    <row r="9" spans="1:7">
      <c r="A9" s="102" t="s">
        <v>222</v>
      </c>
      <c r="B9" s="843" t="s">
        <v>225</v>
      </c>
      <c r="C9" s="878">
        <v>16310</v>
      </c>
      <c r="D9" s="101">
        <v>2.1050919735463119E-2</v>
      </c>
      <c r="E9" s="826">
        <v>20.165891971650538</v>
      </c>
    </row>
    <row r="10" spans="1:7">
      <c r="A10" s="102" t="s">
        <v>224</v>
      </c>
      <c r="B10" s="843" t="s">
        <v>229</v>
      </c>
      <c r="C10" s="878">
        <v>15783</v>
      </c>
      <c r="D10" s="101">
        <v>2.0370733671662443E-2</v>
      </c>
      <c r="E10" s="826">
        <v>19.514302451781759</v>
      </c>
    </row>
    <row r="11" spans="1:7">
      <c r="A11" s="102" t="s">
        <v>226</v>
      </c>
      <c r="B11" s="843" t="s">
        <v>227</v>
      </c>
      <c r="C11" s="878">
        <v>15395</v>
      </c>
      <c r="D11" s="101">
        <v>1.9869951522222852E-2</v>
      </c>
      <c r="E11" s="826">
        <v>19.034574304326181</v>
      </c>
    </row>
    <row r="12" spans="1:7">
      <c r="A12" s="102" t="s">
        <v>228</v>
      </c>
      <c r="B12" s="843" t="s">
        <v>221</v>
      </c>
      <c r="C12" s="878">
        <v>14546</v>
      </c>
      <c r="D12" s="101">
        <v>1.8774167901413032E-2</v>
      </c>
      <c r="E12" s="826">
        <v>17.984859878579321</v>
      </c>
    </row>
    <row r="13" spans="1:7">
      <c r="A13" s="102" t="s">
        <v>230</v>
      </c>
      <c r="B13" s="843" t="s">
        <v>235</v>
      </c>
      <c r="C13" s="878">
        <v>13371</v>
      </c>
      <c r="D13" s="101">
        <v>1.7257624021022523E-2</v>
      </c>
      <c r="E13" s="826">
        <v>16.532074895949687</v>
      </c>
    </row>
    <row r="14" spans="1:7">
      <c r="A14" s="102" t="s">
        <v>232</v>
      </c>
      <c r="B14" s="843" t="s">
        <v>239</v>
      </c>
      <c r="C14" s="878">
        <v>12951</v>
      </c>
      <c r="D14" s="101">
        <v>1.6715540251010599E-2</v>
      </c>
      <c r="E14" s="826">
        <v>16.01278154045654</v>
      </c>
    </row>
    <row r="15" spans="1:7">
      <c r="A15" s="102" t="s">
        <v>234</v>
      </c>
      <c r="B15" s="843" t="s">
        <v>233</v>
      </c>
      <c r="C15" s="878">
        <v>12585</v>
      </c>
      <c r="D15" s="101">
        <v>1.6243152965714491E-2</v>
      </c>
      <c r="E15" s="826">
        <v>15.560254473526795</v>
      </c>
    </row>
    <row r="16" spans="1:7">
      <c r="A16" s="102" t="s">
        <v>236</v>
      </c>
      <c r="B16" s="843" t="s">
        <v>237</v>
      </c>
      <c r="C16" s="878">
        <v>12241</v>
      </c>
      <c r="D16" s="101">
        <v>1.5799160544561867E-2</v>
      </c>
      <c r="E16" s="826">
        <v>15.134928487122886</v>
      </c>
    </row>
    <row r="17" spans="1:5">
      <c r="A17" s="102" t="s">
        <v>238</v>
      </c>
      <c r="B17" s="843" t="s">
        <v>2477</v>
      </c>
      <c r="C17" s="878">
        <v>9973</v>
      </c>
      <c r="D17" s="101">
        <v>1.2871908186497468E-2</v>
      </c>
      <c r="E17" s="826">
        <v>12.330744367459893</v>
      </c>
    </row>
    <row r="18" spans="1:5">
      <c r="A18" s="1699"/>
      <c r="B18" s="1727"/>
      <c r="C18" s="1700"/>
      <c r="D18" s="1701"/>
      <c r="E18" s="832"/>
    </row>
    <row r="19" spans="1:5">
      <c r="A19" s="1722"/>
      <c r="B19" s="1714"/>
      <c r="C19" s="1715"/>
      <c r="D19" s="1714"/>
      <c r="E19" s="1714"/>
    </row>
  </sheetData>
  <mergeCells count="3">
    <mergeCell ref="A4:E4"/>
    <mergeCell ref="A5:E5"/>
    <mergeCell ref="A3:E3"/>
  </mergeCells>
  <hyperlinks>
    <hyperlink ref="G7" location="ÍNDICE!A103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zoomScaleSheetLayoutView="100" workbookViewId="0">
      <selection activeCell="G7" sqref="G7"/>
    </sheetView>
  </sheetViews>
  <sheetFormatPr baseColWidth="10" defaultRowHeight="14.25"/>
  <cols>
    <col min="1" max="1" width="9.7109375" style="260" customWidth="1"/>
    <col min="2" max="2" width="96.5703125" style="260" customWidth="1"/>
    <col min="3" max="3" width="14.140625" style="1702" customWidth="1"/>
    <col min="4" max="4" width="10" style="260" customWidth="1"/>
    <col min="5" max="5" width="12.140625" style="260" customWidth="1"/>
    <col min="6" max="16384" width="11.42578125" style="260"/>
  </cols>
  <sheetData>
    <row r="1" spans="1:8" ht="6" customHeight="1"/>
    <row r="2" spans="1:8">
      <c r="A2" s="1312" t="s">
        <v>246</v>
      </c>
    </row>
    <row r="3" spans="1:8" ht="15">
      <c r="A3" s="2049" t="s">
        <v>2485</v>
      </c>
      <c r="B3" s="2049"/>
      <c r="C3" s="2049"/>
      <c r="D3" s="2049"/>
      <c r="E3" s="2049"/>
    </row>
    <row r="4" spans="1:8" ht="15">
      <c r="A4" s="1958" t="s">
        <v>1777</v>
      </c>
      <c r="B4" s="1958"/>
      <c r="C4" s="1958"/>
      <c r="D4" s="1958"/>
      <c r="E4" s="1958"/>
    </row>
    <row r="5" spans="1:8">
      <c r="A5" s="2023" t="s">
        <v>504</v>
      </c>
      <c r="B5" s="2023"/>
      <c r="C5" s="2023"/>
      <c r="D5" s="2023"/>
      <c r="E5" s="2023"/>
    </row>
    <row r="6" spans="1:8">
      <c r="A6" s="6"/>
      <c r="B6" s="7"/>
      <c r="C6" s="1703"/>
      <c r="D6" s="7"/>
      <c r="E6" s="7"/>
    </row>
    <row r="7" spans="1:8" s="477" customFormat="1" ht="25.5">
      <c r="A7" s="1704" t="s">
        <v>254</v>
      </c>
      <c r="B7" s="1704" t="s">
        <v>255</v>
      </c>
      <c r="C7" s="1705" t="s">
        <v>256</v>
      </c>
      <c r="D7" s="1668" t="s">
        <v>0</v>
      </c>
      <c r="E7" s="1669" t="s">
        <v>2473</v>
      </c>
      <c r="G7" s="1113" t="s">
        <v>675</v>
      </c>
    </row>
    <row r="8" spans="1:8">
      <c r="A8" s="827" t="s">
        <v>220</v>
      </c>
      <c r="B8" s="843" t="s">
        <v>247</v>
      </c>
      <c r="C8" s="878">
        <v>9150</v>
      </c>
      <c r="D8" s="101">
        <v>0.11051792443714369</v>
      </c>
      <c r="E8" s="826">
        <v>271.07416470644</v>
      </c>
      <c r="F8" s="1702"/>
      <c r="G8" s="1702"/>
      <c r="H8" s="1702"/>
    </row>
    <row r="9" spans="1:8">
      <c r="A9" s="827" t="s">
        <v>222</v>
      </c>
      <c r="B9" s="843" t="s">
        <v>248</v>
      </c>
      <c r="C9" s="878">
        <v>6666</v>
      </c>
      <c r="D9" s="101">
        <v>8.0515025606338775E-2</v>
      </c>
      <c r="E9" s="826">
        <v>197.48419474679008</v>
      </c>
      <c r="F9" s="1702"/>
      <c r="G9" s="1702"/>
      <c r="H9" s="1702"/>
    </row>
    <row r="10" spans="1:8">
      <c r="A10" s="827" t="s">
        <v>224</v>
      </c>
      <c r="B10" s="843" t="s">
        <v>221</v>
      </c>
      <c r="C10" s="878">
        <v>5775</v>
      </c>
      <c r="D10" s="101">
        <v>6.9753116243115282E-2</v>
      </c>
      <c r="E10" s="826">
        <v>171.08779247865476</v>
      </c>
      <c r="F10" s="1702"/>
      <c r="G10" s="1702"/>
      <c r="H10" s="1702"/>
    </row>
    <row r="11" spans="1:8">
      <c r="A11" s="827" t="s">
        <v>226</v>
      </c>
      <c r="B11" s="843" t="s">
        <v>249</v>
      </c>
      <c r="C11" s="878">
        <v>5751</v>
      </c>
      <c r="D11" s="101">
        <v>6.9463233162624413E-2</v>
      </c>
      <c r="E11" s="826">
        <v>170.37677827614607</v>
      </c>
      <c r="F11" s="1702"/>
      <c r="G11" s="1702"/>
      <c r="H11" s="1702"/>
    </row>
    <row r="12" spans="1:8" ht="28.5">
      <c r="A12" s="827" t="s">
        <v>228</v>
      </c>
      <c r="B12" s="843" t="s">
        <v>251</v>
      </c>
      <c r="C12" s="878">
        <v>4649</v>
      </c>
      <c r="D12" s="101">
        <v>5.6152768383418684E-2</v>
      </c>
      <c r="E12" s="826">
        <v>137.72937614428849</v>
      </c>
      <c r="F12" s="1702"/>
      <c r="G12" s="1702"/>
      <c r="H12" s="1702"/>
    </row>
    <row r="13" spans="1:8" ht="28.5">
      <c r="A13" s="827" t="s">
        <v>230</v>
      </c>
      <c r="B13" s="843" t="s">
        <v>250</v>
      </c>
      <c r="C13" s="878">
        <v>3673</v>
      </c>
      <c r="D13" s="101">
        <v>4.4364189776790026E-2</v>
      </c>
      <c r="E13" s="826">
        <v>108.81479857560154</v>
      </c>
      <c r="F13" s="1702"/>
      <c r="G13" s="1702"/>
      <c r="H13" s="1702"/>
    </row>
    <row r="14" spans="1:8">
      <c r="A14" s="827" t="s">
        <v>232</v>
      </c>
      <c r="B14" s="843" t="s">
        <v>227</v>
      </c>
      <c r="C14" s="878">
        <v>3627</v>
      </c>
      <c r="D14" s="101">
        <v>4.3808580539182532E-2</v>
      </c>
      <c r="E14" s="826">
        <v>107.45202135412656</v>
      </c>
      <c r="F14" s="1702"/>
      <c r="G14" s="1702"/>
      <c r="H14" s="1702"/>
    </row>
    <row r="15" spans="1:8">
      <c r="A15" s="827" t="s">
        <v>234</v>
      </c>
      <c r="B15" s="843" t="s">
        <v>252</v>
      </c>
      <c r="C15" s="878">
        <v>2552</v>
      </c>
      <c r="D15" s="101">
        <v>3.0824234225529035E-2</v>
      </c>
      <c r="E15" s="826">
        <v>75.604510200091241</v>
      </c>
      <c r="F15" s="1702"/>
      <c r="G15" s="1702"/>
      <c r="H15" s="1702"/>
    </row>
    <row r="16" spans="1:8">
      <c r="A16" s="827" t="s">
        <v>236</v>
      </c>
      <c r="B16" s="843" t="s">
        <v>253</v>
      </c>
      <c r="C16" s="878">
        <v>2533</v>
      </c>
      <c r="D16" s="101">
        <v>3.0594743453473766E-2</v>
      </c>
      <c r="E16" s="826">
        <v>75.041623956438528</v>
      </c>
      <c r="F16" s="1702"/>
      <c r="G16" s="1702"/>
      <c r="H16" s="1702"/>
    </row>
    <row r="17" spans="1:8">
      <c r="A17" s="827" t="s">
        <v>238</v>
      </c>
      <c r="B17" s="843" t="s">
        <v>2478</v>
      </c>
      <c r="C17" s="878">
        <v>2162</v>
      </c>
      <c r="D17" s="101">
        <v>2.611363416755242E-2</v>
      </c>
      <c r="E17" s="826">
        <v>64.050529409324952</v>
      </c>
      <c r="F17" s="1702"/>
      <c r="G17" s="1702"/>
      <c r="H17" s="1702"/>
    </row>
    <row r="18" spans="1:8" s="1295" customFormat="1" ht="12">
      <c r="A18" s="1723" t="s">
        <v>2479</v>
      </c>
      <c r="B18" s="1688"/>
      <c r="C18" s="1724"/>
      <c r="D18" s="1688"/>
      <c r="E18" s="1688"/>
    </row>
    <row r="19" spans="1:8" s="1295" customFormat="1" ht="12">
      <c r="A19" s="1725" t="s">
        <v>2480</v>
      </c>
      <c r="B19" s="1688"/>
      <c r="C19" s="1724"/>
      <c r="D19" s="1688"/>
      <c r="E19" s="1688"/>
    </row>
    <row r="20" spans="1:8" s="1295" customFormat="1" ht="12">
      <c r="A20" s="1726" t="s">
        <v>2481</v>
      </c>
      <c r="B20" s="1688"/>
      <c r="C20" s="1724"/>
      <c r="D20" s="1688"/>
      <c r="E20" s="1688"/>
    </row>
    <row r="21" spans="1:8" s="1295" customFormat="1" ht="24" customHeight="1">
      <c r="A21" s="2050" t="s">
        <v>2482</v>
      </c>
      <c r="B21" s="2050"/>
      <c r="C21" s="2050"/>
      <c r="D21" s="2050"/>
      <c r="E21" s="2050"/>
    </row>
    <row r="22" spans="1:8">
      <c r="A22" s="2051"/>
      <c r="B22" s="2051"/>
      <c r="C22" s="2051"/>
      <c r="D22" s="2051"/>
      <c r="E22" s="2051"/>
    </row>
  </sheetData>
  <mergeCells count="5">
    <mergeCell ref="A3:E3"/>
    <mergeCell ref="A4:E4"/>
    <mergeCell ref="A21:E21"/>
    <mergeCell ref="A22:E22"/>
    <mergeCell ref="A5:E5"/>
  </mergeCells>
  <hyperlinks>
    <hyperlink ref="G7" location="ÍNDICE!A104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B1" zoomScale="90" zoomScaleNormal="90" zoomScaleSheetLayoutView="71" workbookViewId="0">
      <selection activeCell="O7" sqref="O7"/>
    </sheetView>
  </sheetViews>
  <sheetFormatPr baseColWidth="10" defaultRowHeight="14.25"/>
  <cols>
    <col min="1" max="1" width="27.42578125" style="894" customWidth="1"/>
    <col min="2" max="10" width="15.5703125" style="885" customWidth="1"/>
    <col min="11" max="11" width="15.5703125" style="891" customWidth="1"/>
    <col min="12" max="13" width="15.5703125" style="885" customWidth="1"/>
    <col min="14" max="16384" width="11.42578125" style="885"/>
  </cols>
  <sheetData>
    <row r="1" spans="1:15" ht="6" customHeight="1"/>
    <row r="2" spans="1:15">
      <c r="A2" s="894" t="s">
        <v>257</v>
      </c>
    </row>
    <row r="3" spans="1:15" ht="34.5" customHeight="1">
      <c r="A3" s="2054" t="s">
        <v>2502</v>
      </c>
      <c r="B3" s="2054"/>
      <c r="C3" s="2054"/>
      <c r="D3" s="2054"/>
      <c r="E3" s="2054"/>
      <c r="F3" s="2054"/>
      <c r="G3" s="2054"/>
      <c r="H3" s="2054"/>
      <c r="I3" s="2054"/>
      <c r="J3" s="2054"/>
      <c r="K3" s="2054"/>
      <c r="L3" s="2054"/>
      <c r="M3" s="2054"/>
    </row>
    <row r="4" spans="1:15" ht="15">
      <c r="A4" s="2055" t="s">
        <v>1778</v>
      </c>
      <c r="B4" s="2055"/>
      <c r="C4" s="2055"/>
      <c r="D4" s="2055"/>
      <c r="E4" s="2055"/>
      <c r="F4" s="2055"/>
      <c r="G4" s="2055"/>
      <c r="H4" s="2055"/>
      <c r="I4" s="2055"/>
      <c r="J4" s="2055"/>
      <c r="K4" s="2055"/>
      <c r="L4" s="2055"/>
      <c r="M4" s="2055"/>
    </row>
    <row r="5" spans="1:15">
      <c r="A5" s="2053" t="s">
        <v>1472</v>
      </c>
      <c r="B5" s="2053"/>
      <c r="C5" s="2053"/>
      <c r="D5" s="2053"/>
      <c r="E5" s="2053"/>
      <c r="F5" s="2053"/>
      <c r="G5" s="2053"/>
      <c r="H5" s="2053"/>
      <c r="I5" s="2053"/>
      <c r="J5" s="2053"/>
      <c r="K5" s="2053"/>
      <c r="L5" s="2053"/>
      <c r="M5" s="2053"/>
    </row>
    <row r="6" spans="1:15">
      <c r="A6" s="886"/>
      <c r="B6" s="887"/>
      <c r="C6" s="887"/>
      <c r="D6" s="887"/>
      <c r="E6" s="887"/>
      <c r="F6" s="887"/>
      <c r="G6" s="887"/>
      <c r="H6" s="887"/>
      <c r="I6" s="887"/>
      <c r="J6" s="887"/>
      <c r="K6" s="1728"/>
      <c r="L6" s="887"/>
      <c r="M6" s="887"/>
    </row>
    <row r="7" spans="1:15" s="888" customFormat="1" ht="31.5" customHeight="1">
      <c r="A7" s="2056" t="s">
        <v>6</v>
      </c>
      <c r="B7" s="2058" t="s">
        <v>1467</v>
      </c>
      <c r="C7" s="2058"/>
      <c r="D7" s="2058"/>
      <c r="E7" s="2058"/>
      <c r="F7" s="2058"/>
      <c r="G7" s="2058"/>
      <c r="H7" s="2058" t="s">
        <v>1471</v>
      </c>
      <c r="I7" s="2058"/>
      <c r="J7" s="2058"/>
      <c r="K7" s="2058"/>
      <c r="L7" s="2058"/>
      <c r="M7" s="2058"/>
      <c r="O7" s="1113" t="s">
        <v>675</v>
      </c>
    </row>
    <row r="8" spans="1:15" s="890" customFormat="1" ht="25.5">
      <c r="A8" s="2057"/>
      <c r="B8" s="889" t="s">
        <v>258</v>
      </c>
      <c r="C8" s="889" t="s">
        <v>259</v>
      </c>
      <c r="D8" s="889" t="s">
        <v>260</v>
      </c>
      <c r="E8" s="889" t="s">
        <v>261</v>
      </c>
      <c r="F8" s="889" t="s">
        <v>262</v>
      </c>
      <c r="G8" s="889" t="s">
        <v>1468</v>
      </c>
      <c r="H8" s="889" t="s">
        <v>263</v>
      </c>
      <c r="I8" s="889" t="s">
        <v>259</v>
      </c>
      <c r="J8" s="889" t="s">
        <v>260</v>
      </c>
      <c r="K8" s="889" t="s">
        <v>1469</v>
      </c>
      <c r="L8" s="889" t="s">
        <v>262</v>
      </c>
      <c r="M8" s="889" t="s">
        <v>1470</v>
      </c>
    </row>
    <row r="9" spans="1:15" s="891" customFormat="1">
      <c r="A9" s="833">
        <v>2000</v>
      </c>
      <c r="B9" s="878">
        <v>10304.250000000004</v>
      </c>
      <c r="C9" s="878">
        <v>2062</v>
      </c>
      <c r="D9" s="951" t="s">
        <v>192</v>
      </c>
      <c r="E9" s="878">
        <v>6320</v>
      </c>
      <c r="F9" s="878">
        <v>1037</v>
      </c>
      <c r="G9" s="878">
        <v>13229</v>
      </c>
      <c r="H9" s="826">
        <v>8.2228691403304257</v>
      </c>
      <c r="I9" s="826">
        <v>1.6454915367310898</v>
      </c>
      <c r="J9" s="826" t="s">
        <v>192</v>
      </c>
      <c r="K9" s="422">
        <v>5.0434076198547464</v>
      </c>
      <c r="L9" s="826">
        <v>0.82753381357426781</v>
      </c>
      <c r="M9" s="826">
        <v>10.55684167769912</v>
      </c>
    </row>
    <row r="10" spans="1:15" s="891" customFormat="1">
      <c r="A10" s="833">
        <v>2001</v>
      </c>
      <c r="B10" s="878">
        <v>10988.97</v>
      </c>
      <c r="C10" s="878">
        <v>2118</v>
      </c>
      <c r="D10" s="951" t="s">
        <v>192</v>
      </c>
      <c r="E10" s="878">
        <v>6406</v>
      </c>
      <c r="F10" s="878">
        <v>1057</v>
      </c>
      <c r="G10" s="878">
        <v>12984</v>
      </c>
      <c r="H10" s="826">
        <v>8.57541646367401</v>
      </c>
      <c r="I10" s="826">
        <v>1.6528147833747435</v>
      </c>
      <c r="J10" s="826" t="s">
        <v>192</v>
      </c>
      <c r="K10" s="422">
        <v>4.9990233721900879</v>
      </c>
      <c r="L10" s="826">
        <v>0.82484666006945417</v>
      </c>
      <c r="M10" s="826">
        <v>10.132269663521091</v>
      </c>
    </row>
    <row r="11" spans="1:15" s="891" customFormat="1">
      <c r="A11" s="833">
        <v>2002</v>
      </c>
      <c r="B11" s="878">
        <v>11148.910000000009</v>
      </c>
      <c r="C11" s="878">
        <v>2230</v>
      </c>
      <c r="D11" s="951" t="s">
        <v>192</v>
      </c>
      <c r="E11" s="878">
        <v>6875</v>
      </c>
      <c r="F11" s="878">
        <v>1090</v>
      </c>
      <c r="G11" s="878">
        <v>13424</v>
      </c>
      <c r="H11" s="826">
        <v>8.5148256844775361</v>
      </c>
      <c r="I11" s="826">
        <v>1.7031316313778557</v>
      </c>
      <c r="J11" s="826" t="s">
        <v>192</v>
      </c>
      <c r="K11" s="422">
        <v>5.2506860832837479</v>
      </c>
      <c r="L11" s="826">
        <v>0.8324724117497142</v>
      </c>
      <c r="M11" s="826">
        <v>10.252394179200151</v>
      </c>
    </row>
    <row r="12" spans="1:15" s="891" customFormat="1">
      <c r="A12" s="833">
        <v>2003</v>
      </c>
      <c r="B12" s="878">
        <v>10807.73</v>
      </c>
      <c r="C12" s="878">
        <v>2213</v>
      </c>
      <c r="D12" s="951" t="s">
        <v>192</v>
      </c>
      <c r="E12" s="878">
        <v>6767</v>
      </c>
      <c r="F12" s="878">
        <v>1024</v>
      </c>
      <c r="G12" s="878">
        <v>12581</v>
      </c>
      <c r="H12" s="826">
        <v>8.1141703094881024</v>
      </c>
      <c r="I12" s="826">
        <v>1.6614644236021043</v>
      </c>
      <c r="J12" s="826" t="s">
        <v>192</v>
      </c>
      <c r="K12" s="422">
        <v>5.0804924331294359</v>
      </c>
      <c r="L12" s="826">
        <v>0.76879329858497747</v>
      </c>
      <c r="M12" s="826">
        <v>9.445496571775001</v>
      </c>
    </row>
    <row r="13" spans="1:15" s="891" customFormat="1">
      <c r="A13" s="833">
        <v>2004</v>
      </c>
      <c r="B13" s="878">
        <v>12026.559999999996</v>
      </c>
      <c r="C13" s="878">
        <v>2281</v>
      </c>
      <c r="D13" s="951" t="s">
        <v>192</v>
      </c>
      <c r="E13" s="878">
        <v>7176</v>
      </c>
      <c r="F13" s="878">
        <v>1059</v>
      </c>
      <c r="G13" s="878">
        <v>13623</v>
      </c>
      <c r="H13" s="826">
        <v>8.8744620209380596</v>
      </c>
      <c r="I13" s="826">
        <v>1.6831619240879951</v>
      </c>
      <c r="J13" s="826" t="s">
        <v>192</v>
      </c>
      <c r="K13" s="422">
        <v>5.2952082276437755</v>
      </c>
      <c r="L13" s="826">
        <v>0.78144168242401879</v>
      </c>
      <c r="M13" s="826">
        <v>10.052483512429092</v>
      </c>
    </row>
    <row r="14" spans="1:15" s="891" customFormat="1">
      <c r="A14" s="833">
        <v>2005</v>
      </c>
      <c r="B14" s="878">
        <v>12492.299999999979</v>
      </c>
      <c r="C14" s="878">
        <v>2377</v>
      </c>
      <c r="D14" s="951" t="s">
        <v>192</v>
      </c>
      <c r="E14" s="878">
        <v>7714</v>
      </c>
      <c r="F14" s="878">
        <v>1237</v>
      </c>
      <c r="G14" s="878">
        <v>14785</v>
      </c>
      <c r="H14" s="826">
        <v>9.1043142641690356</v>
      </c>
      <c r="I14" s="826">
        <v>1.7323435240852232</v>
      </c>
      <c r="J14" s="826" t="s">
        <v>192</v>
      </c>
      <c r="K14" s="422">
        <v>5.6219175198962601</v>
      </c>
      <c r="L14" s="826">
        <v>0.90151827483947033</v>
      </c>
      <c r="M14" s="826">
        <v>10.775220447454783</v>
      </c>
    </row>
    <row r="15" spans="1:15" s="891" customFormat="1">
      <c r="A15" s="833">
        <v>2006</v>
      </c>
      <c r="B15" s="878">
        <v>12606.049999999965</v>
      </c>
      <c r="C15" s="878">
        <v>2636</v>
      </c>
      <c r="D15" s="878">
        <v>374</v>
      </c>
      <c r="E15" s="878">
        <v>7499</v>
      </c>
      <c r="F15" s="878">
        <v>1487</v>
      </c>
      <c r="G15" s="878">
        <v>13923</v>
      </c>
      <c r="H15" s="826">
        <v>9.0271433365180265</v>
      </c>
      <c r="I15" s="826">
        <v>1.8876293394887045</v>
      </c>
      <c r="J15" s="826">
        <v>0.26781994422184197</v>
      </c>
      <c r="K15" s="422">
        <v>5.3700047104801953</v>
      </c>
      <c r="L15" s="826">
        <v>1.0648349119194627</v>
      </c>
      <c r="M15" s="826">
        <v>9.9702061053494813</v>
      </c>
    </row>
    <row r="16" spans="1:15" s="891" customFormat="1">
      <c r="A16" s="833">
        <v>2007</v>
      </c>
      <c r="B16" s="878">
        <v>14007.169999999987</v>
      </c>
      <c r="C16" s="878">
        <v>3009</v>
      </c>
      <c r="D16" s="878">
        <v>397</v>
      </c>
      <c r="E16" s="878">
        <v>8816</v>
      </c>
      <c r="F16" s="878">
        <v>1415</v>
      </c>
      <c r="G16" s="878">
        <v>14235</v>
      </c>
      <c r="H16" s="826">
        <v>9.8538077642307158</v>
      </c>
      <c r="I16" s="826">
        <v>2.1167807317659637</v>
      </c>
      <c r="J16" s="826">
        <v>0.27928280176506731</v>
      </c>
      <c r="K16" s="422">
        <v>6.2019072553169607</v>
      </c>
      <c r="L16" s="826">
        <v>0.99542862593846415</v>
      </c>
      <c r="M16" s="826">
        <v>10.014082325253735</v>
      </c>
    </row>
    <row r="17" spans="1:13" s="891" customFormat="1">
      <c r="A17" s="833">
        <v>2008</v>
      </c>
      <c r="B17" s="878">
        <v>15968</v>
      </c>
      <c r="C17" s="878">
        <v>3145</v>
      </c>
      <c r="D17" s="878">
        <v>494</v>
      </c>
      <c r="E17" s="878">
        <v>9037</v>
      </c>
      <c r="F17" s="878">
        <v>1586</v>
      </c>
      <c r="G17" s="878">
        <v>14891</v>
      </c>
      <c r="H17" s="826">
        <v>11.033048637655487</v>
      </c>
      <c r="I17" s="826">
        <v>2.173029682203564</v>
      </c>
      <c r="J17" s="826">
        <v>0.34132803275311946</v>
      </c>
      <c r="K17" s="422">
        <v>6.2440919675909718</v>
      </c>
      <c r="L17" s="826">
        <v>1.0958426314705414</v>
      </c>
      <c r="M17" s="826">
        <v>10.28889825045891</v>
      </c>
    </row>
    <row r="18" spans="1:13" s="891" customFormat="1">
      <c r="A18" s="833">
        <v>2009</v>
      </c>
      <c r="B18" s="878">
        <v>18024</v>
      </c>
      <c r="C18" s="878">
        <v>3363</v>
      </c>
      <c r="D18" s="878">
        <v>528</v>
      </c>
      <c r="E18" s="878">
        <v>10757</v>
      </c>
      <c r="F18" s="878">
        <v>1556</v>
      </c>
      <c r="G18" s="878">
        <v>15451</v>
      </c>
      <c r="H18" s="826">
        <v>12.229218876963635</v>
      </c>
      <c r="I18" s="826">
        <v>2.2817833490473096</v>
      </c>
      <c r="J18" s="826">
        <v>0.35824609226790943</v>
      </c>
      <c r="K18" s="422">
        <v>7.2985856335717836</v>
      </c>
      <c r="L18" s="826">
        <v>1.0557403779713392</v>
      </c>
      <c r="M18" s="826">
        <v>10.483447673544449</v>
      </c>
    </row>
    <row r="19" spans="1:13" s="891" customFormat="1">
      <c r="A19" s="833">
        <v>2010</v>
      </c>
      <c r="B19" s="878">
        <v>19344</v>
      </c>
      <c r="C19" s="878">
        <v>3534</v>
      </c>
      <c r="D19" s="878">
        <v>523</v>
      </c>
      <c r="E19" s="878">
        <v>11634</v>
      </c>
      <c r="F19" s="878">
        <v>1861</v>
      </c>
      <c r="G19" s="878">
        <v>16270</v>
      </c>
      <c r="H19" s="826">
        <v>12.885495743869598</v>
      </c>
      <c r="I19" s="826">
        <v>2.354080953206946</v>
      </c>
      <c r="J19" s="826">
        <v>0.34838266511806243</v>
      </c>
      <c r="K19" s="422">
        <v>7.7496824588595379</v>
      </c>
      <c r="L19" s="826">
        <v>1.23965609901475</v>
      </c>
      <c r="M19" s="826">
        <v>10.837831666292304</v>
      </c>
    </row>
    <row r="20" spans="1:13" s="891" customFormat="1">
      <c r="A20" s="833">
        <v>2011</v>
      </c>
      <c r="B20" s="878">
        <v>21174</v>
      </c>
      <c r="C20" s="878">
        <v>4183</v>
      </c>
      <c r="D20" s="878">
        <v>561</v>
      </c>
      <c r="E20" s="878">
        <v>12668</v>
      </c>
      <c r="F20" s="878">
        <v>2098</v>
      </c>
      <c r="G20" s="878">
        <v>16869</v>
      </c>
      <c r="H20" s="826">
        <v>13.869646415720872</v>
      </c>
      <c r="I20" s="826">
        <v>2.7399986283631055</v>
      </c>
      <c r="J20" s="826">
        <v>0.36747292147064364</v>
      </c>
      <c r="K20" s="422">
        <v>8.297944686613393</v>
      </c>
      <c r="L20" s="826">
        <v>1.3742570218278261</v>
      </c>
      <c r="M20" s="826">
        <v>11.049733889996949</v>
      </c>
    </row>
    <row r="21" spans="1:13" s="891" customFormat="1">
      <c r="A21" s="833">
        <v>2012</v>
      </c>
      <c r="B21" s="878">
        <v>24302</v>
      </c>
      <c r="C21" s="878">
        <v>3870.0000000000009</v>
      </c>
      <c r="D21" s="878">
        <v>739.00000000000011</v>
      </c>
      <c r="E21" s="878">
        <v>14071.000000000009</v>
      </c>
      <c r="F21" s="878">
        <v>2239.0000000000009</v>
      </c>
      <c r="G21" s="878">
        <v>17648</v>
      </c>
      <c r="H21" s="826">
        <v>15.657523532835217</v>
      </c>
      <c r="I21" s="826">
        <v>2.4934003815353591</v>
      </c>
      <c r="J21" s="826">
        <v>0.4761299436575272</v>
      </c>
      <c r="K21" s="422">
        <v>9.0657976146212018</v>
      </c>
      <c r="L21" s="826">
        <v>1.4425642000665815</v>
      </c>
      <c r="M21" s="826">
        <v>11.370421171404653</v>
      </c>
    </row>
    <row r="22" spans="1:13" s="891" customFormat="1" ht="15" thickBot="1">
      <c r="A22" s="948">
        <v>2013</v>
      </c>
      <c r="B22" s="949">
        <v>25999.800000000032</v>
      </c>
      <c r="C22" s="949">
        <v>4162.0000000000082</v>
      </c>
      <c r="D22" s="949">
        <v>980.99999999999602</v>
      </c>
      <c r="E22" s="949">
        <v>15775.999999999985</v>
      </c>
      <c r="F22" s="949">
        <v>2119.9999999999964</v>
      </c>
      <c r="G22" s="949">
        <v>18466.000000000058</v>
      </c>
      <c r="H22" s="950">
        <v>16.481910425325964</v>
      </c>
      <c r="I22" s="950">
        <v>2.6383938026525859</v>
      </c>
      <c r="J22" s="950">
        <v>0.62187994243204514</v>
      </c>
      <c r="K22" s="1729">
        <v>10.000793039559605</v>
      </c>
      <c r="L22" s="950">
        <v>1.3439199571416296</v>
      </c>
      <c r="M22" s="950">
        <v>11.706049966310118</v>
      </c>
    </row>
    <row r="23" spans="1:13" s="891" customFormat="1" ht="15.75" thickTop="1">
      <c r="A23" s="932" t="s">
        <v>9</v>
      </c>
      <c r="B23" s="946">
        <v>13092</v>
      </c>
      <c r="C23" s="946">
        <v>2046</v>
      </c>
      <c r="D23" s="946">
        <v>580</v>
      </c>
      <c r="E23" s="946">
        <v>8838</v>
      </c>
      <c r="F23" s="946">
        <v>711</v>
      </c>
      <c r="G23" s="946">
        <f>SUM(G24:G34)</f>
        <v>8342.0000000000036</v>
      </c>
      <c r="H23" s="1730">
        <v>18.59</v>
      </c>
      <c r="I23" s="947">
        <v>2.91</v>
      </c>
      <c r="J23" s="947">
        <v>0.82370743616089848</v>
      </c>
      <c r="K23" s="1730">
        <v>12.551597104810378</v>
      </c>
      <c r="L23" s="947">
        <v>1.0097517019144806</v>
      </c>
      <c r="M23" s="947">
        <v>11.847185228369341</v>
      </c>
    </row>
    <row r="24" spans="1:13" s="891" customFormat="1">
      <c r="A24" s="1674" t="s">
        <v>10</v>
      </c>
      <c r="B24" s="878">
        <v>1733.6500000000003</v>
      </c>
      <c r="C24" s="878">
        <v>264.00000000000006</v>
      </c>
      <c r="D24" s="878">
        <v>79.000000000000057</v>
      </c>
      <c r="E24" s="878">
        <v>1019</v>
      </c>
      <c r="F24" s="878">
        <v>17.000000000000007</v>
      </c>
      <c r="G24" s="878">
        <v>837.00000000000011</v>
      </c>
      <c r="H24" s="1731">
        <v>22.176210067794699</v>
      </c>
      <c r="I24" s="826">
        <v>3.3763087992490268</v>
      </c>
      <c r="J24" s="826">
        <v>1.0103348300783079</v>
      </c>
      <c r="K24" s="422">
        <v>13.032040403161965</v>
      </c>
      <c r="L24" s="826">
        <v>0.21741382419406616</v>
      </c>
      <c r="M24" s="826">
        <v>837</v>
      </c>
    </row>
    <row r="25" spans="1:13" s="891" customFormat="1">
      <c r="A25" s="834" t="s">
        <v>11</v>
      </c>
      <c r="B25" s="878">
        <v>258.89999999999992</v>
      </c>
      <c r="C25" s="878">
        <v>83.000000000000014</v>
      </c>
      <c r="D25" s="878">
        <v>15.000000000000004</v>
      </c>
      <c r="E25" s="878">
        <v>239.99999999999997</v>
      </c>
      <c r="F25" s="878">
        <v>25.999999999999986</v>
      </c>
      <c r="G25" s="878">
        <v>180</v>
      </c>
      <c r="H25" s="1731">
        <v>13.100127460699618</v>
      </c>
      <c r="I25" s="826">
        <v>4.1981103445485264</v>
      </c>
      <c r="J25" s="826">
        <v>0.75869464058105907</v>
      </c>
      <c r="K25" s="422">
        <v>12.139114249296943</v>
      </c>
      <c r="L25" s="826">
        <v>1.3150707103405022</v>
      </c>
      <c r="M25" s="826">
        <v>180</v>
      </c>
    </row>
    <row r="26" spans="1:13" s="891" customFormat="1">
      <c r="A26" s="1674" t="s">
        <v>12</v>
      </c>
      <c r="B26" s="878">
        <v>428.60000000000014</v>
      </c>
      <c r="C26" s="878">
        <v>100.99999999999999</v>
      </c>
      <c r="D26" s="878">
        <v>23.999999999999989</v>
      </c>
      <c r="E26" s="878">
        <v>250.99999999999997</v>
      </c>
      <c r="F26" s="878">
        <v>5.9999999999999982</v>
      </c>
      <c r="G26" s="878">
        <v>316.00000000000011</v>
      </c>
      <c r="H26" s="1731">
        <v>17.208389992659356</v>
      </c>
      <c r="I26" s="826">
        <v>4.0513925157543005</v>
      </c>
      <c r="J26" s="826">
        <v>0.96270713245646722</v>
      </c>
      <c r="K26" s="422">
        <v>10.068312093607222</v>
      </c>
      <c r="L26" s="826">
        <v>0.24067678311411689</v>
      </c>
      <c r="M26" s="826">
        <v>316</v>
      </c>
    </row>
    <row r="27" spans="1:13" s="891" customFormat="1">
      <c r="A27" s="1674" t="s">
        <v>13</v>
      </c>
      <c r="B27" s="878">
        <v>215.75000000000003</v>
      </c>
      <c r="C27" s="878">
        <v>79</v>
      </c>
      <c r="D27" s="878">
        <v>21.000000000000004</v>
      </c>
      <c r="E27" s="878">
        <v>241.00000000000003</v>
      </c>
      <c r="F27" s="878">
        <v>66.999999999999972</v>
      </c>
      <c r="G27" s="878">
        <v>150.00000000000011</v>
      </c>
      <c r="H27" s="1731">
        <v>12.226738064779068</v>
      </c>
      <c r="I27" s="826">
        <v>4.4718162366553083</v>
      </c>
      <c r="J27" s="826">
        <v>1.1887106451868541</v>
      </c>
      <c r="K27" s="422">
        <v>13.64186978523961</v>
      </c>
      <c r="L27" s="826">
        <v>3.7925530108342485</v>
      </c>
      <c r="M27" s="826">
        <v>150</v>
      </c>
    </row>
    <row r="28" spans="1:13" s="891" customFormat="1">
      <c r="A28" s="1674" t="s">
        <v>14</v>
      </c>
      <c r="B28" s="878">
        <v>475.44999999999993</v>
      </c>
      <c r="C28" s="878">
        <v>156.00000000000006</v>
      </c>
      <c r="D28" s="878">
        <v>16.000000000000007</v>
      </c>
      <c r="E28" s="878">
        <v>251.00000000000009</v>
      </c>
      <c r="F28" s="878">
        <v>52.000000000000014</v>
      </c>
      <c r="G28" s="878">
        <v>311</v>
      </c>
      <c r="H28" s="1731">
        <v>10.68861696047237</v>
      </c>
      <c r="I28" s="826">
        <v>3.5103668333340834</v>
      </c>
      <c r="J28" s="826">
        <v>0.36003762393170102</v>
      </c>
      <c r="K28" s="422">
        <v>5.6480902254285574</v>
      </c>
      <c r="L28" s="826">
        <v>1.1701222777780278</v>
      </c>
      <c r="M28" s="826">
        <v>311</v>
      </c>
    </row>
    <row r="29" spans="1:13" s="891" customFormat="1">
      <c r="A29" s="1674" t="s">
        <v>15</v>
      </c>
      <c r="B29" s="878">
        <v>725.50000000000023</v>
      </c>
      <c r="C29" s="878">
        <v>142.00000000000003</v>
      </c>
      <c r="D29" s="878">
        <v>38</v>
      </c>
      <c r="E29" s="878">
        <v>459.99999999999972</v>
      </c>
      <c r="F29" s="878">
        <v>56</v>
      </c>
      <c r="G29" s="878">
        <v>509.00000000000011</v>
      </c>
      <c r="H29" s="1731">
        <v>14.763509322769766</v>
      </c>
      <c r="I29" s="826">
        <v>2.8876285452249402</v>
      </c>
      <c r="J29" s="826">
        <v>0.7727456670320263</v>
      </c>
      <c r="K29" s="422">
        <v>9.3542896535455817</v>
      </c>
      <c r="L29" s="826">
        <v>1.1387830882577228</v>
      </c>
      <c r="M29" s="826">
        <v>509</v>
      </c>
    </row>
    <row r="30" spans="1:13" s="891" customFormat="1">
      <c r="A30" s="1674" t="s">
        <v>16</v>
      </c>
      <c r="B30" s="878">
        <v>668.40000000000009</v>
      </c>
      <c r="C30" s="878">
        <v>119.00000000000003</v>
      </c>
      <c r="D30" s="878">
        <v>31.000000000000011</v>
      </c>
      <c r="E30" s="878">
        <v>525.00000000000011</v>
      </c>
      <c r="F30" s="878">
        <v>37.000000000000014</v>
      </c>
      <c r="G30" s="878">
        <v>372.99999999999989</v>
      </c>
      <c r="H30" s="826">
        <v>15.443551276982866</v>
      </c>
      <c r="I30" s="826">
        <v>2.7511715598217981</v>
      </c>
      <c r="J30" s="826">
        <v>0.71669175087794756</v>
      </c>
      <c r="K30" s="422">
        <v>12.137521587449109</v>
      </c>
      <c r="L30" s="826">
        <v>0.85540628330593715</v>
      </c>
      <c r="M30" s="826">
        <v>373</v>
      </c>
    </row>
    <row r="31" spans="1:13" s="891" customFormat="1">
      <c r="A31" s="1674" t="s">
        <v>17</v>
      </c>
      <c r="B31" s="878">
        <v>1068.8499999999995</v>
      </c>
      <c r="C31" s="878">
        <v>178.00000000000014</v>
      </c>
      <c r="D31" s="878">
        <v>24.000000000000004</v>
      </c>
      <c r="E31" s="878">
        <v>572.99999999999977</v>
      </c>
      <c r="F31" s="878">
        <v>30.000000000000007</v>
      </c>
      <c r="G31" s="878">
        <v>641</v>
      </c>
      <c r="H31" s="826">
        <v>22.062662915945179</v>
      </c>
      <c r="I31" s="826">
        <v>3.6736707193996643</v>
      </c>
      <c r="J31" s="826">
        <v>0.49532638913253907</v>
      </c>
      <c r="K31" s="422">
        <v>11.825917540539368</v>
      </c>
      <c r="L31" s="826">
        <v>0.61915798641567377</v>
      </c>
      <c r="M31" s="826">
        <v>641</v>
      </c>
    </row>
    <row r="32" spans="1:13" s="891" customFormat="1">
      <c r="A32" s="1674" t="s">
        <v>18</v>
      </c>
      <c r="B32" s="878">
        <v>6267.0500000000047</v>
      </c>
      <c r="C32" s="878">
        <v>745.99999999999977</v>
      </c>
      <c r="D32" s="878">
        <v>290.99999999999994</v>
      </c>
      <c r="E32" s="878">
        <v>4607.9999999999991</v>
      </c>
      <c r="F32" s="878">
        <v>302</v>
      </c>
      <c r="G32" s="878">
        <v>4183.0000000000018</v>
      </c>
      <c r="H32" s="826">
        <v>22.102912033090533</v>
      </c>
      <c r="I32" s="826">
        <v>2.6310471320704538</v>
      </c>
      <c r="J32" s="826">
        <v>1.0263199938773486</v>
      </c>
      <c r="K32" s="422">
        <v>16.251830006140285</v>
      </c>
      <c r="L32" s="826">
        <v>1.0651155950204787</v>
      </c>
      <c r="M32" s="826">
        <v>4183</v>
      </c>
    </row>
    <row r="33" spans="1:13" s="891" customFormat="1">
      <c r="A33" s="1674" t="s">
        <v>19</v>
      </c>
      <c r="B33" s="878">
        <v>701.25000000000023</v>
      </c>
      <c r="C33" s="878">
        <v>128.99999999999997</v>
      </c>
      <c r="D33" s="878">
        <v>26</v>
      </c>
      <c r="E33" s="878">
        <v>497.99999999999989</v>
      </c>
      <c r="F33" s="878">
        <v>57</v>
      </c>
      <c r="G33" s="878">
        <v>473.00000000000074</v>
      </c>
      <c r="H33" s="826">
        <v>12.88389788454116</v>
      </c>
      <c r="I33" s="826">
        <v>2.3709312797515114</v>
      </c>
      <c r="J33" s="826">
        <v>0.47786211839952947</v>
      </c>
      <c r="K33" s="422">
        <v>9.1528974985756033</v>
      </c>
      <c r="L33" s="826">
        <v>1.0476207980297376</v>
      </c>
      <c r="M33" s="826">
        <v>473</v>
      </c>
    </row>
    <row r="34" spans="1:13" s="892" customFormat="1" ht="28.5">
      <c r="A34" s="1676" t="s">
        <v>20</v>
      </c>
      <c r="B34" s="878">
        <v>548.94999999999993</v>
      </c>
      <c r="C34" s="878">
        <v>49</v>
      </c>
      <c r="D34" s="878">
        <v>15.000000000000014</v>
      </c>
      <c r="E34" s="878">
        <v>171.99999999999989</v>
      </c>
      <c r="F34" s="878">
        <v>60.999999999999979</v>
      </c>
      <c r="G34" s="878">
        <v>369.00000000000017</v>
      </c>
      <c r="H34" s="826">
        <v>13.620699493627546</v>
      </c>
      <c r="I34" s="826">
        <v>1.2156908473365207</v>
      </c>
      <c r="J34" s="826">
        <v>0.37215025938873114</v>
      </c>
      <c r="K34" s="422">
        <v>4.267322974324113</v>
      </c>
      <c r="L34" s="826">
        <v>1.5134110548475053</v>
      </c>
      <c r="M34" s="826">
        <v>369</v>
      </c>
    </row>
    <row r="35" spans="1:13" s="891" customFormat="1" ht="15">
      <c r="A35" s="1673" t="s">
        <v>21</v>
      </c>
      <c r="B35" s="943">
        <v>11391</v>
      </c>
      <c r="C35" s="943">
        <v>1651</v>
      </c>
      <c r="D35" s="943">
        <v>333</v>
      </c>
      <c r="E35" s="943">
        <v>5956</v>
      </c>
      <c r="F35" s="943">
        <f>SUM(F36:F41)</f>
        <v>1224.9999999999995</v>
      </c>
      <c r="G35" s="943">
        <f>SUM(G36:G41)</f>
        <v>9257.0000000000055</v>
      </c>
      <c r="H35" s="944">
        <v>14.51</v>
      </c>
      <c r="I35" s="944">
        <v>2.1</v>
      </c>
      <c r="J35" s="944">
        <v>0.42424505719473105</v>
      </c>
      <c r="K35" s="1732">
        <v>7.5879986806360904</v>
      </c>
      <c r="L35" s="944">
        <v>1.5606612464370737</v>
      </c>
      <c r="M35" s="944">
        <v>11.793502986341226</v>
      </c>
    </row>
    <row r="36" spans="1:13" s="891" customFormat="1">
      <c r="A36" s="1674" t="s">
        <v>22</v>
      </c>
      <c r="B36" s="878">
        <v>1098.0000000000005</v>
      </c>
      <c r="C36" s="878">
        <v>196.00000000000017</v>
      </c>
      <c r="D36" s="878">
        <v>55.999999999999986</v>
      </c>
      <c r="E36" s="878">
        <v>629.00000000000045</v>
      </c>
      <c r="F36" s="878">
        <v>126.99999999999993</v>
      </c>
      <c r="G36" s="878">
        <v>696.00000000000091</v>
      </c>
      <c r="H36" s="826">
        <v>16.804407713498623</v>
      </c>
      <c r="I36" s="826">
        <v>2.9996939087848178</v>
      </c>
      <c r="J36" s="826">
        <v>0.85705540250994772</v>
      </c>
      <c r="K36" s="422">
        <v>9.6265687174778076</v>
      </c>
      <c r="L36" s="826">
        <v>1.9436792164064891</v>
      </c>
      <c r="M36" s="826">
        <v>696</v>
      </c>
    </row>
    <row r="37" spans="1:13" s="891" customFormat="1">
      <c r="A37" s="1674" t="s">
        <v>23</v>
      </c>
      <c r="B37" s="878">
        <v>618.00000000000023</v>
      </c>
      <c r="C37" s="878">
        <v>133</v>
      </c>
      <c r="D37" s="878">
        <v>16</v>
      </c>
      <c r="E37" s="878">
        <v>381.00000000000023</v>
      </c>
      <c r="F37" s="878">
        <v>150</v>
      </c>
      <c r="G37" s="878">
        <v>473.99999999999966</v>
      </c>
      <c r="H37" s="826">
        <v>10.636649971601177</v>
      </c>
      <c r="I37" s="826">
        <v>2.289117226897988</v>
      </c>
      <c r="J37" s="826">
        <v>0.27538252353660003</v>
      </c>
      <c r="K37" s="422">
        <v>6.5575463417152893</v>
      </c>
      <c r="L37" s="826">
        <v>2.5817111581556258</v>
      </c>
      <c r="M37" s="826">
        <v>474</v>
      </c>
    </row>
    <row r="38" spans="1:13" s="891" customFormat="1">
      <c r="A38" s="1674" t="s">
        <v>24</v>
      </c>
      <c r="B38" s="878">
        <v>6266.1999999999916</v>
      </c>
      <c r="C38" s="878">
        <v>761</v>
      </c>
      <c r="D38" s="878">
        <v>193.99999999999997</v>
      </c>
      <c r="E38" s="878">
        <v>3072.9999999999968</v>
      </c>
      <c r="F38" s="878">
        <v>592.99999999999966</v>
      </c>
      <c r="G38" s="878">
        <v>5767.0000000000045</v>
      </c>
      <c r="H38" s="826">
        <v>15.809095957377506</v>
      </c>
      <c r="I38" s="826">
        <v>1.9200003229435496</v>
      </c>
      <c r="J38" s="826">
        <v>0.48946131754408484</v>
      </c>
      <c r="K38" s="422">
        <v>7.7531681897575933</v>
      </c>
      <c r="L38" s="826">
        <v>1.4961369139363008</v>
      </c>
      <c r="M38" s="826">
        <v>5767</v>
      </c>
    </row>
    <row r="39" spans="1:13" s="891" customFormat="1">
      <c r="A39" s="1674" t="s">
        <v>25</v>
      </c>
      <c r="B39" s="878">
        <v>865.05000000000007</v>
      </c>
      <c r="C39" s="878">
        <v>168.00000000000003</v>
      </c>
      <c r="D39" s="878">
        <v>21.999999999999993</v>
      </c>
      <c r="E39" s="878">
        <v>399.00000000000023</v>
      </c>
      <c r="F39" s="878">
        <v>166.00000000000003</v>
      </c>
      <c r="G39" s="878">
        <v>635</v>
      </c>
      <c r="H39" s="826">
        <v>10.276002741851366</v>
      </c>
      <c r="I39" s="826">
        <v>1.9958016885907859</v>
      </c>
      <c r="J39" s="826">
        <v>0.26135498302974569</v>
      </c>
      <c r="K39" s="422">
        <v>4.7400290104031164</v>
      </c>
      <c r="L39" s="826">
        <v>1.9720421446789906</v>
      </c>
      <c r="M39" s="826">
        <v>635</v>
      </c>
    </row>
    <row r="40" spans="1:13" s="891" customFormat="1">
      <c r="A40" s="1674" t="s">
        <v>26</v>
      </c>
      <c r="B40" s="878">
        <v>2083.300000000002</v>
      </c>
      <c r="C40" s="878">
        <v>308.00000000000011</v>
      </c>
      <c r="D40" s="878">
        <v>33.000000000000014</v>
      </c>
      <c r="E40" s="878">
        <v>1310.0000000000009</v>
      </c>
      <c r="F40" s="878">
        <v>104.00000000000007</v>
      </c>
      <c r="G40" s="878">
        <v>1406</v>
      </c>
      <c r="H40" s="826">
        <v>14.197971387304708</v>
      </c>
      <c r="I40" s="826">
        <v>2.0993639881372301</v>
      </c>
      <c r="J40" s="826">
        <v>0.22493185587184619</v>
      </c>
      <c r="K40" s="422">
        <v>8.9291130664278295</v>
      </c>
      <c r="L40" s="826">
        <v>0.70887615183854524</v>
      </c>
      <c r="M40" s="826">
        <v>1406</v>
      </c>
    </row>
    <row r="41" spans="1:13" s="891" customFormat="1">
      <c r="A41" s="1674" t="s">
        <v>27</v>
      </c>
      <c r="B41" s="878">
        <v>460.79999999999995</v>
      </c>
      <c r="C41" s="878">
        <v>85.000000000000043</v>
      </c>
      <c r="D41" s="878">
        <v>12.000000000000004</v>
      </c>
      <c r="E41" s="878">
        <v>163.99999999999997</v>
      </c>
      <c r="F41" s="878">
        <v>84.999999999999972</v>
      </c>
      <c r="G41" s="878">
        <v>279</v>
      </c>
      <c r="H41" s="826">
        <v>13.463470479661689</v>
      </c>
      <c r="I41" s="826">
        <v>2.4824186350786195</v>
      </c>
      <c r="J41" s="826">
        <v>0.35045910142286407</v>
      </c>
      <c r="K41" s="422">
        <v>4.7896077194458071</v>
      </c>
      <c r="L41" s="826">
        <v>2.4824186350786195</v>
      </c>
      <c r="M41" s="826">
        <v>279</v>
      </c>
    </row>
    <row r="42" spans="1:13" s="891" customFormat="1" ht="15">
      <c r="A42" s="835" t="s">
        <v>28</v>
      </c>
      <c r="B42" s="943">
        <v>1422</v>
      </c>
      <c r="C42" s="943">
        <v>440</v>
      </c>
      <c r="D42" s="943">
        <v>66</v>
      </c>
      <c r="E42" s="943">
        <v>941</v>
      </c>
      <c r="F42" s="943">
        <f>SUM(F43:F48)</f>
        <v>180</v>
      </c>
      <c r="G42" s="943">
        <f>SUM(G43:G48)</f>
        <v>850</v>
      </c>
      <c r="H42" s="944">
        <v>17.34</v>
      </c>
      <c r="I42" s="944">
        <v>5.37</v>
      </c>
      <c r="J42" s="944">
        <v>0.8048544920636469</v>
      </c>
      <c r="K42" s="1732">
        <v>11.475273894422605</v>
      </c>
      <c r="L42" s="944">
        <v>2.1950577056281277</v>
      </c>
      <c r="M42" s="944">
        <v>10.36555027657727</v>
      </c>
    </row>
    <row r="43" spans="1:13" s="891" customFormat="1">
      <c r="A43" s="836" t="s">
        <v>29</v>
      </c>
      <c r="B43" s="878">
        <v>336.75</v>
      </c>
      <c r="C43" s="878">
        <v>99.999999999999957</v>
      </c>
      <c r="D43" s="878">
        <v>13.999999999999998</v>
      </c>
      <c r="E43" s="878">
        <v>232.00000000000006</v>
      </c>
      <c r="F43" s="878">
        <v>9.9999999999999964</v>
      </c>
      <c r="G43" s="878">
        <v>234.00000000000006</v>
      </c>
      <c r="H43" s="826">
        <v>20.259100063121828</v>
      </c>
      <c r="I43" s="826">
        <v>6.0116023926177524</v>
      </c>
      <c r="J43" s="826">
        <v>0.84162433496648514</v>
      </c>
      <c r="K43" s="422">
        <v>13.946917550873186</v>
      </c>
      <c r="L43" s="826">
        <v>0.6011602392617752</v>
      </c>
      <c r="M43" s="826">
        <v>234</v>
      </c>
    </row>
    <row r="44" spans="1:13">
      <c r="A44" s="836" t="s">
        <v>30</v>
      </c>
      <c r="B44" s="878">
        <v>296.09999999999991</v>
      </c>
      <c r="C44" s="878">
        <v>68.000000000000014</v>
      </c>
      <c r="D44" s="878">
        <v>7.0000000000000009</v>
      </c>
      <c r="E44" s="878">
        <v>179.00000000000003</v>
      </c>
      <c r="F44" s="878">
        <v>53.000000000000007</v>
      </c>
      <c r="G44" s="878">
        <v>127</v>
      </c>
      <c r="H44" s="826">
        <v>25.782849179042721</v>
      </c>
      <c r="I44" s="826">
        <v>5.9230869735638692</v>
      </c>
      <c r="J44" s="826">
        <v>0.60972954139628066</v>
      </c>
      <c r="K44" s="422">
        <v>15.591655415704892</v>
      </c>
      <c r="L44" s="826">
        <v>4.6165236705718389</v>
      </c>
      <c r="M44" s="826">
        <v>127</v>
      </c>
    </row>
    <row r="45" spans="1:13">
      <c r="A45" s="836" t="s">
        <v>31</v>
      </c>
      <c r="B45" s="878">
        <v>105.2</v>
      </c>
      <c r="C45" s="878">
        <v>65.000000000000028</v>
      </c>
      <c r="D45" s="878">
        <v>4.0000000000000009</v>
      </c>
      <c r="E45" s="878">
        <v>115.00000000000001</v>
      </c>
      <c r="F45" s="878">
        <v>30.999999999999996</v>
      </c>
      <c r="G45" s="878">
        <v>76.000000000000014</v>
      </c>
      <c r="H45" s="826">
        <v>11.12606359869878</v>
      </c>
      <c r="I45" s="826">
        <v>6.8875631801468646</v>
      </c>
      <c r="J45" s="826">
        <v>0.42385004185519176</v>
      </c>
      <c r="K45" s="422">
        <v>12.18568870333676</v>
      </c>
      <c r="L45" s="826">
        <v>3.284837824377735</v>
      </c>
      <c r="M45" s="826">
        <v>76</v>
      </c>
    </row>
    <row r="46" spans="1:13">
      <c r="A46" s="836" t="s">
        <v>32</v>
      </c>
      <c r="B46" s="878">
        <v>217.70000000000007</v>
      </c>
      <c r="C46" s="878">
        <v>78</v>
      </c>
      <c r="D46" s="878">
        <v>5.0000000000000009</v>
      </c>
      <c r="E46" s="878">
        <v>121.99999999999997</v>
      </c>
      <c r="F46" s="878">
        <v>5.0000000000000027</v>
      </c>
      <c r="G46" s="878">
        <v>118.00000000000004</v>
      </c>
      <c r="H46" s="826">
        <v>21.23018191733863</v>
      </c>
      <c r="I46" s="826">
        <v>7.5961201355615282</v>
      </c>
      <c r="J46" s="826">
        <v>0.4869307779206109</v>
      </c>
      <c r="K46" s="422">
        <v>11.881110981262905</v>
      </c>
      <c r="L46" s="826">
        <v>0.48693077792061079</v>
      </c>
      <c r="M46" s="826">
        <v>118</v>
      </c>
    </row>
    <row r="47" spans="1:13">
      <c r="A47" s="836" t="s">
        <v>33</v>
      </c>
      <c r="B47" s="878">
        <v>231.84999999999994</v>
      </c>
      <c r="C47" s="878">
        <v>57.999999999999986</v>
      </c>
      <c r="D47" s="878">
        <v>8.0000000000000018</v>
      </c>
      <c r="E47" s="878">
        <v>125.99999999999999</v>
      </c>
      <c r="F47" s="878">
        <v>42.000000000000007</v>
      </c>
      <c r="G47" s="878">
        <v>150.99999999999991</v>
      </c>
      <c r="H47" s="826">
        <v>11.851306964175338</v>
      </c>
      <c r="I47" s="826">
        <v>2.9628267410438345</v>
      </c>
      <c r="J47" s="826">
        <v>0.40866575738535654</v>
      </c>
      <c r="K47" s="422">
        <v>6.4364856788193645</v>
      </c>
      <c r="L47" s="826">
        <v>2.1454952262731215</v>
      </c>
      <c r="M47" s="826">
        <v>151</v>
      </c>
    </row>
    <row r="48" spans="1:13">
      <c r="A48" s="836" t="s">
        <v>34</v>
      </c>
      <c r="B48" s="878">
        <v>234.2999999999999</v>
      </c>
      <c r="C48" s="878">
        <v>70.999999999999986</v>
      </c>
      <c r="D48" s="878">
        <v>27.999999999999993</v>
      </c>
      <c r="E48" s="878">
        <v>167.00000000000009</v>
      </c>
      <c r="F48" s="878">
        <v>39.000000000000007</v>
      </c>
      <c r="G48" s="878">
        <v>144</v>
      </c>
      <c r="H48" s="826">
        <v>16.021032740418192</v>
      </c>
      <c r="I48" s="826">
        <v>4.86108258363116</v>
      </c>
      <c r="J48" s="826">
        <v>1.9170466526996119</v>
      </c>
      <c r="K48" s="422">
        <v>11.433813964315547</v>
      </c>
      <c r="L48" s="826">
        <v>2.6701721234030313</v>
      </c>
      <c r="M48" s="826">
        <v>144</v>
      </c>
    </row>
    <row r="49" spans="1:13" ht="15">
      <c r="A49" s="837" t="s">
        <v>35</v>
      </c>
      <c r="B49" s="943">
        <v>94</v>
      </c>
      <c r="C49" s="943">
        <v>25</v>
      </c>
      <c r="D49" s="943">
        <v>2</v>
      </c>
      <c r="E49" s="943">
        <v>41</v>
      </c>
      <c r="F49" s="943">
        <f>SUM(F50)</f>
        <v>4.0000000000000009</v>
      </c>
      <c r="G49" s="943">
        <f>SUM(G50)</f>
        <v>17</v>
      </c>
      <c r="H49" s="944">
        <v>33.54</v>
      </c>
      <c r="I49" s="944">
        <v>8.93</v>
      </c>
      <c r="J49" s="944">
        <v>0.71428571428571452</v>
      </c>
      <c r="K49" s="1732">
        <v>14.642857142857142</v>
      </c>
      <c r="L49" s="944">
        <v>1.428571428571429</v>
      </c>
      <c r="M49" s="944">
        <v>6.0714285714285712</v>
      </c>
    </row>
    <row r="50" spans="1:13">
      <c r="A50" s="104" t="s">
        <v>36</v>
      </c>
      <c r="B50" s="878">
        <v>94</v>
      </c>
      <c r="C50" s="878">
        <v>25</v>
      </c>
      <c r="D50" s="878">
        <v>2</v>
      </c>
      <c r="E50" s="878">
        <v>41</v>
      </c>
      <c r="F50" s="878">
        <v>4.0000000000000009</v>
      </c>
      <c r="G50" s="878">
        <v>17</v>
      </c>
      <c r="H50" s="826">
        <v>33.571428571428569</v>
      </c>
      <c r="I50" s="826">
        <v>8.9285714285714288</v>
      </c>
      <c r="J50" s="826">
        <v>0.71428571428571452</v>
      </c>
      <c r="K50" s="422">
        <v>14.642857142857142</v>
      </c>
      <c r="L50" s="826">
        <v>1.4285714285714286</v>
      </c>
      <c r="M50" s="826">
        <v>17</v>
      </c>
    </row>
    <row r="51" spans="1:13" s="893" customFormat="1" ht="15">
      <c r="A51" s="945" t="s">
        <v>37</v>
      </c>
      <c r="B51" s="943">
        <v>0</v>
      </c>
      <c r="C51" s="943">
        <v>0</v>
      </c>
      <c r="D51" s="943">
        <v>0</v>
      </c>
      <c r="E51" s="943">
        <v>0</v>
      </c>
      <c r="F51" s="943">
        <v>0</v>
      </c>
      <c r="G51" s="943">
        <v>0</v>
      </c>
      <c r="H51" s="943">
        <v>0</v>
      </c>
      <c r="I51" s="943">
        <v>0</v>
      </c>
      <c r="J51" s="943">
        <v>0</v>
      </c>
      <c r="K51" s="943">
        <v>0</v>
      </c>
      <c r="L51" s="943">
        <v>0</v>
      </c>
      <c r="M51" s="943">
        <v>0</v>
      </c>
    </row>
    <row r="52" spans="1:13" s="1736" customFormat="1" ht="12">
      <c r="A52" s="1733" t="s">
        <v>2488</v>
      </c>
      <c r="B52" s="1734"/>
      <c r="C52" s="1734"/>
      <c r="D52" s="1734"/>
      <c r="E52" s="1734"/>
      <c r="F52" s="1734"/>
      <c r="G52" s="1734"/>
      <c r="H52" s="1735"/>
      <c r="I52" s="1735"/>
      <c r="J52" s="1735"/>
      <c r="K52" s="1735"/>
      <c r="L52" s="1735"/>
      <c r="M52" s="1735"/>
    </row>
    <row r="53" spans="1:13" s="1736" customFormat="1" ht="12">
      <c r="A53" s="1737" t="s">
        <v>2489</v>
      </c>
      <c r="B53" s="1738"/>
      <c r="C53" s="1738"/>
      <c r="D53" s="1738"/>
      <c r="E53" s="1738"/>
      <c r="F53" s="1738"/>
      <c r="G53" s="1738"/>
      <c r="H53" s="1738"/>
      <c r="K53" s="1739"/>
    </row>
    <row r="54" spans="1:13" s="1736" customFormat="1" ht="60.75" customHeight="1">
      <c r="A54" s="2052" t="s">
        <v>2490</v>
      </c>
      <c r="B54" s="2052"/>
      <c r="C54" s="2052"/>
      <c r="D54" s="2052"/>
      <c r="E54" s="2052"/>
      <c r="F54" s="2052"/>
      <c r="G54" s="2052"/>
      <c r="H54" s="2052"/>
      <c r="I54" s="2052"/>
      <c r="J54" s="2052"/>
      <c r="K54" s="2052"/>
      <c r="L54" s="2052"/>
      <c r="M54" s="2052"/>
    </row>
    <row r="55" spans="1:13">
      <c r="A55" s="1740"/>
      <c r="B55" s="891"/>
      <c r="C55" s="891"/>
      <c r="D55" s="891"/>
      <c r="E55" s="891"/>
      <c r="F55" s="891"/>
      <c r="G55" s="891"/>
      <c r="H55" s="891"/>
    </row>
  </sheetData>
  <mergeCells count="7">
    <mergeCell ref="A54:M54"/>
    <mergeCell ref="A5:M5"/>
    <mergeCell ref="A3:M3"/>
    <mergeCell ref="A4:M4"/>
    <mergeCell ref="A7:A8"/>
    <mergeCell ref="B7:G7"/>
    <mergeCell ref="H7:M7"/>
  </mergeCells>
  <hyperlinks>
    <hyperlink ref="O7" location="ÍNDICE!A105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74" orientation="landscape" r:id="rId1"/>
  <headerFooter scaleWithDoc="0" alignWithMargins="0">
    <oddHeader>&amp;R&amp;"Arial,Negrita"&amp;10Compendio estadístico 2013 - Salud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="80" zoomScaleNormal="80" zoomScaleSheetLayoutView="100" workbookViewId="0">
      <selection activeCell="I7" sqref="I7"/>
    </sheetView>
  </sheetViews>
  <sheetFormatPr baseColWidth="10" defaultRowHeight="14.25"/>
  <cols>
    <col min="1" max="1" width="12.7109375" style="39" customWidth="1"/>
    <col min="2" max="6" width="18.7109375" style="39" customWidth="1"/>
    <col min="7" max="7" width="21.7109375" style="39" bestFit="1" customWidth="1"/>
    <col min="8" max="16384" width="11.42578125" style="39"/>
  </cols>
  <sheetData>
    <row r="1" spans="1:15" ht="6" customHeight="1"/>
    <row r="2" spans="1:15" ht="15">
      <c r="A2" s="1312" t="s">
        <v>592</v>
      </c>
      <c r="B2" s="323"/>
      <c r="C2" s="323"/>
      <c r="D2" s="323"/>
      <c r="E2" s="323"/>
      <c r="F2" s="323"/>
      <c r="G2" s="323"/>
    </row>
    <row r="3" spans="1:15" ht="15">
      <c r="A3" s="2049" t="s">
        <v>2503</v>
      </c>
      <c r="B3" s="2049"/>
      <c r="C3" s="2049"/>
      <c r="D3" s="2049"/>
      <c r="E3" s="2049"/>
      <c r="F3" s="2049"/>
      <c r="G3" s="2049"/>
    </row>
    <row r="4" spans="1:15" ht="15">
      <c r="A4" s="2005" t="s">
        <v>1767</v>
      </c>
      <c r="B4" s="2005"/>
      <c r="C4" s="2005"/>
      <c r="D4" s="2005"/>
      <c r="E4" s="2005"/>
      <c r="F4" s="2005"/>
      <c r="G4" s="2005"/>
      <c r="H4" s="550"/>
      <c r="I4" s="550"/>
      <c r="J4" s="550"/>
      <c r="K4" s="550"/>
      <c r="L4" s="550"/>
      <c r="M4" s="550"/>
      <c r="N4" s="550"/>
      <c r="O4" s="550"/>
    </row>
    <row r="5" spans="1:15">
      <c r="A5" s="2060" t="s">
        <v>593</v>
      </c>
      <c r="B5" s="2060"/>
      <c r="C5" s="2060"/>
      <c r="D5" s="2060"/>
      <c r="E5" s="2060"/>
      <c r="F5" s="2060"/>
      <c r="G5" s="2060"/>
    </row>
    <row r="6" spans="1:15" ht="15">
      <c r="A6" s="1807"/>
      <c r="B6" s="1807"/>
      <c r="C6" s="1807"/>
      <c r="D6" s="1807"/>
      <c r="E6" s="1807"/>
      <c r="F6" s="1807"/>
      <c r="G6" s="1807"/>
    </row>
    <row r="7" spans="1:15" s="1179" customFormat="1" ht="15">
      <c r="A7" s="2061" t="s">
        <v>594</v>
      </c>
      <c r="B7" s="2063" t="s">
        <v>595</v>
      </c>
      <c r="C7" s="2064"/>
      <c r="D7" s="2065"/>
      <c r="E7" s="2063" t="s">
        <v>596</v>
      </c>
      <c r="F7" s="2064"/>
      <c r="G7" s="2065"/>
      <c r="H7" s="1178"/>
      <c r="I7" s="1113" t="s">
        <v>675</v>
      </c>
      <c r="J7" s="1178"/>
    </row>
    <row r="8" spans="1:15" ht="15">
      <c r="A8" s="2062"/>
      <c r="B8" s="1806" t="s">
        <v>184</v>
      </c>
      <c r="C8" s="1806" t="s">
        <v>597</v>
      </c>
      <c r="D8" s="1806" t="s">
        <v>155</v>
      </c>
      <c r="E8" s="1806" t="s">
        <v>184</v>
      </c>
      <c r="F8" s="1806" t="s">
        <v>597</v>
      </c>
      <c r="G8" s="1806" t="s">
        <v>155</v>
      </c>
      <c r="H8" s="36"/>
      <c r="I8" s="36"/>
      <c r="J8" s="36"/>
    </row>
    <row r="9" spans="1:15">
      <c r="A9" s="768">
        <v>2007</v>
      </c>
      <c r="B9" s="324">
        <v>36.740069173357298</v>
      </c>
      <c r="C9" s="324">
        <v>24.327437242661304</v>
      </c>
      <c r="D9" s="324">
        <v>61.34283241056864</v>
      </c>
      <c r="E9" s="324">
        <v>16.454748809337616</v>
      </c>
      <c r="F9" s="324">
        <v>7.9361364245414707</v>
      </c>
      <c r="G9" s="324">
        <v>33.339273929595947</v>
      </c>
      <c r="H9" s="325"/>
      <c r="I9" s="326"/>
      <c r="J9" s="1180"/>
      <c r="K9" s="376"/>
      <c r="L9" s="376"/>
    </row>
    <row r="10" spans="1:15">
      <c r="A10" s="768">
        <v>2008</v>
      </c>
      <c r="B10" s="324">
        <v>35.0910068250679</v>
      </c>
      <c r="C10" s="324">
        <v>22.617871293357517</v>
      </c>
      <c r="D10" s="324">
        <v>59.72254816994046</v>
      </c>
      <c r="E10" s="324">
        <v>15.694087743759155</v>
      </c>
      <c r="F10" s="324">
        <v>7.5733602046966597</v>
      </c>
      <c r="G10" s="324">
        <v>31.730636954307563</v>
      </c>
      <c r="H10" s="325"/>
      <c r="I10" s="326"/>
      <c r="J10" s="1180"/>
      <c r="K10" s="376"/>
      <c r="L10" s="376"/>
    </row>
    <row r="11" spans="1:15">
      <c r="A11" s="768">
        <v>2009</v>
      </c>
      <c r="B11" s="324">
        <v>36.027823354741209</v>
      </c>
      <c r="C11" s="324">
        <v>25.002121005099287</v>
      </c>
      <c r="D11" s="324">
        <v>57.49834662907157</v>
      </c>
      <c r="E11" s="324">
        <v>15.404273569583893</v>
      </c>
      <c r="F11" s="324">
        <v>8.295882493257519</v>
      </c>
      <c r="G11" s="324">
        <v>29.246553778648384</v>
      </c>
      <c r="H11" s="325"/>
      <c r="I11" s="326"/>
      <c r="J11" s="1180"/>
      <c r="K11" s="376"/>
      <c r="L11" s="376"/>
    </row>
    <row r="12" spans="1:15">
      <c r="A12" s="768">
        <v>2010</v>
      </c>
      <c r="B12" s="324">
        <v>32.761587648742221</v>
      </c>
      <c r="C12" s="324">
        <v>22.453511333040339</v>
      </c>
      <c r="D12" s="324">
        <v>52.95829041536637</v>
      </c>
      <c r="E12" s="324">
        <v>13.094861805438995</v>
      </c>
      <c r="F12" s="324">
        <v>6.9551169872283891</v>
      </c>
      <c r="G12" s="324">
        <v>25.12451708316803</v>
      </c>
      <c r="H12" s="325"/>
      <c r="I12" s="326"/>
      <c r="J12" s="1180"/>
      <c r="K12" s="376"/>
      <c r="L12" s="376"/>
    </row>
    <row r="13" spans="1:15">
      <c r="A13" s="768">
        <v>2011</v>
      </c>
      <c r="B13" s="324">
        <v>28.635565674069564</v>
      </c>
      <c r="C13" s="324">
        <v>17.363300304144207</v>
      </c>
      <c r="D13" s="324">
        <v>50.888109893056253</v>
      </c>
      <c r="E13" s="324">
        <v>11.612267792224884</v>
      </c>
      <c r="F13" s="324">
        <v>5.0345242023468</v>
      </c>
      <c r="G13" s="324">
        <v>24.59737062454224</v>
      </c>
      <c r="H13" s="325"/>
      <c r="I13" s="326"/>
      <c r="J13" s="1180"/>
      <c r="K13" s="376"/>
      <c r="L13" s="376"/>
    </row>
    <row r="14" spans="1:15">
      <c r="A14" s="768">
        <v>2012</v>
      </c>
      <c r="B14" s="324">
        <v>27.310120911671859</v>
      </c>
      <c r="C14" s="324">
        <v>16.138435346152704</v>
      </c>
      <c r="D14" s="324">
        <v>49.072164369745948</v>
      </c>
      <c r="E14" s="324">
        <v>11.180620640516281</v>
      </c>
      <c r="F14" s="324">
        <v>4.9572438001632699</v>
      </c>
      <c r="G14" s="324">
        <v>23.303535580635071</v>
      </c>
      <c r="H14" s="325"/>
      <c r="I14" s="326"/>
      <c r="J14" s="1180"/>
      <c r="K14" s="376"/>
      <c r="L14" s="376"/>
    </row>
    <row r="15" spans="1:15">
      <c r="A15" s="768">
        <v>2013</v>
      </c>
      <c r="B15" s="324">
        <v>25.5525431736008</v>
      </c>
      <c r="C15" s="324">
        <v>17.630246723084401</v>
      </c>
      <c r="D15" s="324">
        <v>42.033706036063009</v>
      </c>
      <c r="E15" s="324">
        <v>8.6097531020641327</v>
      </c>
      <c r="F15" s="324">
        <v>4.3901108205318495</v>
      </c>
      <c r="G15" s="324">
        <v>17.3880934715271</v>
      </c>
      <c r="H15" s="325"/>
      <c r="I15" s="326"/>
      <c r="J15" s="1180"/>
      <c r="K15" s="376"/>
      <c r="L15" s="376"/>
    </row>
    <row r="16" spans="1:15">
      <c r="A16" s="768">
        <v>2014</v>
      </c>
      <c r="B16" s="324">
        <v>22.4894538929669</v>
      </c>
      <c r="C16" s="324">
        <v>16.426180134099699</v>
      </c>
      <c r="D16" s="324">
        <v>35.2873942208087</v>
      </c>
      <c r="E16" s="324">
        <v>7.6504049990808491</v>
      </c>
      <c r="F16" s="324">
        <v>4.4852931751747507</v>
      </c>
      <c r="G16" s="324">
        <v>14.331104875786599</v>
      </c>
      <c r="H16" s="325"/>
      <c r="I16" s="326"/>
      <c r="J16" s="1180"/>
      <c r="K16" s="376"/>
      <c r="L16" s="376"/>
    </row>
    <row r="17" spans="1:7">
      <c r="A17" s="2059" t="s">
        <v>598</v>
      </c>
      <c r="B17" s="2059"/>
      <c r="C17" s="2059"/>
      <c r="D17" s="2059"/>
      <c r="E17" s="2059"/>
      <c r="F17" s="2059"/>
      <c r="G17" s="2059"/>
    </row>
    <row r="18" spans="1:7">
      <c r="A18" s="85"/>
      <c r="B18" s="11"/>
      <c r="C18" s="11"/>
      <c r="D18" s="322"/>
      <c r="E18" s="322"/>
      <c r="F18" s="322"/>
      <c r="G18" s="322"/>
    </row>
    <row r="19" spans="1:7">
      <c r="A19" s="85"/>
      <c r="B19" s="11"/>
      <c r="C19" s="11"/>
      <c r="D19" s="322"/>
      <c r="E19" s="322"/>
      <c r="F19" s="322"/>
      <c r="G19" s="322"/>
    </row>
    <row r="20" spans="1:7">
      <c r="A20" s="85"/>
      <c r="B20" s="11"/>
      <c r="C20" s="11"/>
      <c r="D20" s="322"/>
      <c r="E20" s="322"/>
      <c r="F20" s="322"/>
      <c r="G20" s="322"/>
    </row>
    <row r="21" spans="1:7">
      <c r="A21" s="1185"/>
    </row>
    <row r="23" spans="1:7">
      <c r="C23" s="77"/>
      <c r="D23" s="77"/>
      <c r="E23" s="77"/>
      <c r="F23" s="77"/>
      <c r="G23" s="77"/>
    </row>
    <row r="24" spans="1:7">
      <c r="C24" s="331"/>
      <c r="D24" s="331"/>
      <c r="E24" s="331"/>
      <c r="F24" s="332"/>
      <c r="G24" s="331"/>
    </row>
    <row r="25" spans="1:7">
      <c r="C25" s="331"/>
      <c r="D25" s="331"/>
      <c r="E25" s="331"/>
      <c r="F25" s="332"/>
      <c r="G25" s="331"/>
    </row>
    <row r="26" spans="1:7">
      <c r="C26" s="331"/>
      <c r="D26" s="331"/>
      <c r="E26" s="331"/>
      <c r="F26" s="332"/>
      <c r="G26" s="331"/>
    </row>
    <row r="27" spans="1:7">
      <c r="C27" s="331"/>
      <c r="D27" s="331"/>
      <c r="E27" s="331"/>
      <c r="F27" s="332"/>
      <c r="G27" s="331"/>
    </row>
    <row r="28" spans="1:7">
      <c r="C28" s="331"/>
      <c r="D28" s="331"/>
      <c r="E28" s="331"/>
      <c r="F28" s="332"/>
      <c r="G28" s="331"/>
    </row>
    <row r="29" spans="1:7">
      <c r="C29" s="331"/>
      <c r="D29" s="331"/>
      <c r="E29" s="331"/>
      <c r="F29" s="332"/>
      <c r="G29" s="331"/>
    </row>
    <row r="30" spans="1:7">
      <c r="C30" s="331"/>
      <c r="D30" s="331"/>
      <c r="E30" s="331"/>
      <c r="F30" s="332"/>
      <c r="G30" s="331"/>
    </row>
  </sheetData>
  <mergeCells count="7">
    <mergeCell ref="A17:G17"/>
    <mergeCell ref="A3:G3"/>
    <mergeCell ref="A4:G4"/>
    <mergeCell ref="A5:G5"/>
    <mergeCell ref="A7:A8"/>
    <mergeCell ref="B7:D7"/>
    <mergeCell ref="E7:G7"/>
  </mergeCells>
  <hyperlinks>
    <hyperlink ref="I7" location="ÍNDICE!A109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73" orientation="landscape" r:id="rId1"/>
  <headerFooter scaleWithDoc="0" alignWithMargins="0">
    <oddHeader>&amp;R&amp;"Arial,Negrita"&amp;10Compendio estadístico 2013 - Pobreza y desigualdad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2.7109375" style="39" customWidth="1"/>
    <col min="2" max="6" width="18.7109375" style="39" customWidth="1"/>
    <col min="7" max="7" width="21.7109375" style="39" bestFit="1" customWidth="1"/>
    <col min="8" max="16384" width="11.42578125" style="39"/>
  </cols>
  <sheetData>
    <row r="1" spans="1:9" ht="6" customHeight="1"/>
    <row r="2" spans="1:9" ht="15">
      <c r="A2" s="1312" t="s">
        <v>599</v>
      </c>
      <c r="B2" s="323" t="s">
        <v>600</v>
      </c>
      <c r="C2" s="323"/>
      <c r="D2" s="323"/>
      <c r="E2" s="323"/>
      <c r="F2" s="323"/>
      <c r="G2" s="323"/>
    </row>
    <row r="3" spans="1:9" ht="15">
      <c r="A3" s="2049" t="s">
        <v>1521</v>
      </c>
      <c r="B3" s="2049"/>
      <c r="C3" s="2049"/>
      <c r="D3" s="2049"/>
      <c r="E3" s="2049"/>
      <c r="F3" s="2049"/>
      <c r="G3" s="2049"/>
    </row>
    <row r="4" spans="1:9" ht="15">
      <c r="A4" s="2005" t="s">
        <v>1767</v>
      </c>
      <c r="B4" s="2005"/>
      <c r="C4" s="2005"/>
      <c r="D4" s="2005"/>
      <c r="E4" s="2005"/>
      <c r="F4" s="2005"/>
      <c r="G4" s="2005"/>
    </row>
    <row r="5" spans="1:9" ht="15">
      <c r="A5" s="1149"/>
      <c r="B5" s="1149"/>
      <c r="C5" s="1149"/>
      <c r="D5" s="1149"/>
      <c r="E5" s="1149"/>
      <c r="F5" s="1149"/>
      <c r="G5" s="1149"/>
    </row>
    <row r="6" spans="1:9" ht="60">
      <c r="A6" s="2068" t="s">
        <v>183</v>
      </c>
      <c r="B6" s="2068"/>
      <c r="C6" s="1148" t="s">
        <v>1696</v>
      </c>
      <c r="D6" s="1148" t="s">
        <v>1697</v>
      </c>
      <c r="E6" s="1148" t="s">
        <v>1698</v>
      </c>
      <c r="F6" s="1148" t="s">
        <v>1699</v>
      </c>
      <c r="G6" s="1148" t="s">
        <v>1700</v>
      </c>
      <c r="I6" s="1113" t="s">
        <v>675</v>
      </c>
    </row>
    <row r="7" spans="1:9" ht="16.5">
      <c r="A7" s="2069" t="s">
        <v>100</v>
      </c>
      <c r="B7" s="1181" t="s">
        <v>202</v>
      </c>
      <c r="C7" s="328" t="s">
        <v>192</v>
      </c>
      <c r="D7" s="328" t="s">
        <v>192</v>
      </c>
      <c r="E7" s="328" t="s">
        <v>192</v>
      </c>
      <c r="F7" s="1186" t="s">
        <v>192</v>
      </c>
      <c r="G7" s="328" t="s">
        <v>192</v>
      </c>
      <c r="H7" s="77"/>
      <c r="I7" s="77"/>
    </row>
    <row r="8" spans="1:9">
      <c r="A8" s="2070"/>
      <c r="B8" s="1181">
        <v>2008</v>
      </c>
      <c r="C8" s="328">
        <v>34.970653057098389</v>
      </c>
      <c r="D8" s="328">
        <v>14.236459136009216</v>
      </c>
      <c r="E8" s="328">
        <v>8.0169394612312317</v>
      </c>
      <c r="F8" s="1186">
        <v>0.23811396956443789</v>
      </c>
      <c r="G8" s="328">
        <v>25.263127684593201</v>
      </c>
      <c r="H8" s="77"/>
      <c r="I8" s="77"/>
    </row>
    <row r="9" spans="1:9" ht="16.5">
      <c r="A9" s="2070"/>
      <c r="B9" s="1181" t="s">
        <v>203</v>
      </c>
      <c r="C9" s="328" t="s">
        <v>192</v>
      </c>
      <c r="D9" s="328" t="s">
        <v>192</v>
      </c>
      <c r="E9" s="328" t="s">
        <v>192</v>
      </c>
      <c r="F9" s="1186" t="s">
        <v>192</v>
      </c>
      <c r="G9" s="328" t="s">
        <v>192</v>
      </c>
      <c r="H9" s="77"/>
      <c r="I9" s="77"/>
    </row>
    <row r="10" spans="1:9">
      <c r="A10" s="2070"/>
      <c r="B10" s="1181">
        <v>2010</v>
      </c>
      <c r="C10" s="328">
        <v>33.012357354164124</v>
      </c>
      <c r="D10" s="328">
        <v>13.678769767284393</v>
      </c>
      <c r="E10" s="328">
        <v>7.7996715903282166</v>
      </c>
      <c r="F10" s="1186">
        <v>0.22659842669963839</v>
      </c>
      <c r="G10" s="328">
        <v>24.432957172393799</v>
      </c>
      <c r="H10" s="77"/>
      <c r="I10" s="77"/>
    </row>
    <row r="11" spans="1:9">
      <c r="A11" s="2070"/>
      <c r="B11" s="1181">
        <v>2011</v>
      </c>
      <c r="C11" s="328">
        <v>29.552337527275085</v>
      </c>
      <c r="D11" s="328">
        <v>11.370746791362762</v>
      </c>
      <c r="E11" s="328">
        <v>6.2140777707099915</v>
      </c>
      <c r="F11" s="1186">
        <v>0.18678648769855499</v>
      </c>
      <c r="G11" s="328">
        <v>20.627741515636441</v>
      </c>
      <c r="H11" s="77"/>
      <c r="I11" s="77"/>
    </row>
    <row r="12" spans="1:9">
      <c r="A12" s="2070"/>
      <c r="B12" s="1181">
        <v>2012</v>
      </c>
      <c r="C12" s="328">
        <v>25.34390389919281</v>
      </c>
      <c r="D12" s="328">
        <v>9.3661099672317505</v>
      </c>
      <c r="E12" s="328">
        <v>4.9368854612112045</v>
      </c>
      <c r="F12" s="1186">
        <v>0.15102571249008179</v>
      </c>
      <c r="G12" s="328">
        <v>17.238762974739082</v>
      </c>
      <c r="H12" s="77"/>
      <c r="I12" s="77"/>
    </row>
    <row r="13" spans="1:9">
      <c r="A13" s="2070"/>
      <c r="B13" s="1182">
        <v>2013</v>
      </c>
      <c r="C13" s="328">
        <v>23.68527352809906</v>
      </c>
      <c r="D13" s="328">
        <v>8.4043130278587341</v>
      </c>
      <c r="E13" s="328">
        <v>4.3542318046092987</v>
      </c>
      <c r="F13" s="1186">
        <v>0.1318524032831192</v>
      </c>
      <c r="G13" s="328">
        <v>15.586251020431522</v>
      </c>
      <c r="H13" s="77"/>
      <c r="I13" s="77"/>
    </row>
    <row r="14" spans="1:9">
      <c r="A14" s="2071"/>
      <c r="B14" s="1181">
        <v>2014</v>
      </c>
      <c r="C14" s="328">
        <v>24.530321359634399</v>
      </c>
      <c r="D14" s="328">
        <v>8.5079051554202998</v>
      </c>
      <c r="E14" s="328">
        <v>4.1956797242164594</v>
      </c>
      <c r="F14" s="1186">
        <v>0.12542864680290219</v>
      </c>
      <c r="G14" s="328">
        <v>15.725040435791021</v>
      </c>
      <c r="H14" s="77"/>
      <c r="I14" s="77"/>
    </row>
    <row r="15" spans="1:9">
      <c r="A15" s="2069" t="s">
        <v>101</v>
      </c>
      <c r="B15" s="1181">
        <v>2007</v>
      </c>
      <c r="C15" s="328">
        <v>36.740070581436157</v>
      </c>
      <c r="D15" s="328">
        <v>15.342214703559875</v>
      </c>
      <c r="E15" s="328">
        <v>8.7372042238712311</v>
      </c>
      <c r="F15" s="1186">
        <v>0.25014263391494801</v>
      </c>
      <c r="G15" s="328">
        <v>27.000570297241211</v>
      </c>
      <c r="H15" s="329"/>
    </row>
    <row r="16" spans="1:9">
      <c r="A16" s="2070"/>
      <c r="B16" s="1181">
        <v>2008</v>
      </c>
      <c r="C16" s="328">
        <v>35.091006755828857</v>
      </c>
      <c r="D16" s="328">
        <v>14.49066549539566</v>
      </c>
      <c r="E16" s="328">
        <v>8.1352770328521729</v>
      </c>
      <c r="F16" s="1186">
        <v>0.23563291132450101</v>
      </c>
      <c r="G16" s="328">
        <v>25.643658638000488</v>
      </c>
      <c r="H16" s="329"/>
      <c r="I16" s="1183"/>
    </row>
    <row r="17" spans="1:9">
      <c r="A17" s="2070"/>
      <c r="B17" s="1181">
        <v>2009</v>
      </c>
      <c r="C17" s="328">
        <v>36.027821898460388</v>
      </c>
      <c r="D17" s="328">
        <v>14.447487890720367</v>
      </c>
      <c r="E17" s="328">
        <v>8.0040536820888519</v>
      </c>
      <c r="F17" s="1186">
        <v>0.27653643488883972</v>
      </c>
      <c r="G17" s="328">
        <v>25.532695651054382</v>
      </c>
      <c r="H17" s="329"/>
      <c r="I17" s="1183"/>
    </row>
    <row r="18" spans="1:9">
      <c r="A18" s="2070"/>
      <c r="B18" s="1181">
        <v>2010</v>
      </c>
      <c r="C18" s="328">
        <v>32.7615886926651</v>
      </c>
      <c r="D18" s="328">
        <v>12.645061314105988</v>
      </c>
      <c r="E18" s="328">
        <v>6.7499831318855286</v>
      </c>
      <c r="F18" s="1186">
        <v>0.1964872628450394</v>
      </c>
      <c r="G18" s="328">
        <v>22.613658010959632</v>
      </c>
      <c r="H18" s="329"/>
      <c r="I18" s="1183"/>
    </row>
    <row r="19" spans="1:9">
      <c r="A19" s="2070"/>
      <c r="B19" s="1181">
        <v>2011</v>
      </c>
      <c r="C19" s="328">
        <v>28.63556444644928</v>
      </c>
      <c r="D19" s="328">
        <v>10.745937377214432</v>
      </c>
      <c r="E19" s="328">
        <v>5.7377483695745468</v>
      </c>
      <c r="F19" s="1186">
        <v>0.16720125079154971</v>
      </c>
      <c r="G19" s="328">
        <v>19.558672606945041</v>
      </c>
      <c r="H19" s="329"/>
      <c r="I19" s="1183"/>
    </row>
    <row r="20" spans="1:9">
      <c r="A20" s="2070"/>
      <c r="B20" s="1181">
        <v>2012</v>
      </c>
      <c r="C20" s="328">
        <v>27.310121059417725</v>
      </c>
      <c r="D20" s="328">
        <v>10.540401935577393</v>
      </c>
      <c r="E20" s="328">
        <v>5.7514186948537827</v>
      </c>
      <c r="F20" s="1186">
        <v>0.167614951729775</v>
      </c>
      <c r="G20" s="328">
        <v>19.261042773723599</v>
      </c>
      <c r="H20" s="329"/>
      <c r="I20" s="1183"/>
    </row>
    <row r="21" spans="1:9">
      <c r="A21" s="2070"/>
      <c r="B21" s="1182">
        <v>2013</v>
      </c>
      <c r="C21" s="328">
        <v>25.552543997764587</v>
      </c>
      <c r="D21" s="328">
        <v>8.9773662388324738</v>
      </c>
      <c r="E21" s="328">
        <v>4.4993534684181213</v>
      </c>
      <c r="F21" s="1186">
        <v>0.13350540399551389</v>
      </c>
      <c r="G21" s="328">
        <v>16.512450575828549</v>
      </c>
      <c r="H21" s="329"/>
      <c r="I21" s="1183"/>
    </row>
    <row r="22" spans="1:9">
      <c r="A22" s="2071"/>
      <c r="B22" s="1182">
        <v>2014</v>
      </c>
      <c r="C22" s="324">
        <v>22.4894538929669</v>
      </c>
      <c r="D22" s="328">
        <v>7.8630768265198796</v>
      </c>
      <c r="E22" s="328">
        <v>3.9472020006971196</v>
      </c>
      <c r="F22" s="1090">
        <v>0.117080457508564</v>
      </c>
      <c r="G22" s="328">
        <v>14.646393060684201</v>
      </c>
      <c r="H22" s="329"/>
      <c r="I22" s="1183"/>
    </row>
    <row r="23" spans="1:9" ht="15" customHeight="1">
      <c r="A23" s="2059" t="s">
        <v>1308</v>
      </c>
      <c r="B23" s="2066"/>
      <c r="C23" s="2066"/>
      <c r="D23" s="2066"/>
      <c r="E23" s="2066"/>
      <c r="F23" s="2066"/>
      <c r="G23" s="2066"/>
    </row>
    <row r="24" spans="1:9" ht="15" customHeight="1">
      <c r="A24" s="2067" t="s">
        <v>1693</v>
      </c>
      <c r="B24" s="2067"/>
      <c r="C24" s="2067"/>
      <c r="D24" s="2067"/>
      <c r="E24" s="2067"/>
      <c r="F24" s="2067"/>
      <c r="G24" s="2067"/>
    </row>
    <row r="25" spans="1:9" s="322" customFormat="1"/>
    <row r="26" spans="1:9" s="322" customFormat="1"/>
    <row r="27" spans="1:9">
      <c r="A27" s="1185"/>
    </row>
    <row r="29" spans="1:9">
      <c r="C29" s="77"/>
      <c r="D29" s="77"/>
      <c r="E29" s="77"/>
      <c r="F29" s="77"/>
      <c r="G29" s="77"/>
    </row>
    <row r="30" spans="1:9">
      <c r="C30" s="331"/>
      <c r="D30" s="331"/>
      <c r="E30" s="331"/>
      <c r="F30" s="332"/>
      <c r="G30" s="331"/>
    </row>
    <row r="31" spans="1:9">
      <c r="C31" s="331"/>
      <c r="D31" s="331"/>
      <c r="E31" s="331"/>
      <c r="F31" s="332"/>
      <c r="G31" s="331"/>
    </row>
    <row r="32" spans="1:9">
      <c r="C32" s="331"/>
      <c r="D32" s="331"/>
      <c r="E32" s="331"/>
      <c r="F32" s="332"/>
      <c r="G32" s="331"/>
    </row>
    <row r="33" spans="3:7">
      <c r="C33" s="331"/>
      <c r="D33" s="331"/>
      <c r="E33" s="331"/>
      <c r="F33" s="332"/>
      <c r="G33" s="331"/>
    </row>
    <row r="34" spans="3:7">
      <c r="C34" s="331"/>
      <c r="D34" s="331"/>
      <c r="E34" s="331"/>
      <c r="F34" s="332"/>
      <c r="G34" s="331"/>
    </row>
    <row r="35" spans="3:7">
      <c r="C35" s="331"/>
      <c r="D35" s="331"/>
      <c r="E35" s="331"/>
      <c r="F35" s="332"/>
      <c r="G35" s="331"/>
    </row>
    <row r="36" spans="3:7">
      <c r="C36" s="331"/>
      <c r="D36" s="331"/>
      <c r="E36" s="331"/>
      <c r="F36" s="332"/>
      <c r="G36" s="331"/>
    </row>
  </sheetData>
  <mergeCells count="7">
    <mergeCell ref="A23:G23"/>
    <mergeCell ref="A24:G24"/>
    <mergeCell ref="A4:G4"/>
    <mergeCell ref="A3:G3"/>
    <mergeCell ref="A6:B6"/>
    <mergeCell ref="A7:A14"/>
    <mergeCell ref="A15:A22"/>
  </mergeCells>
  <hyperlinks>
    <hyperlink ref="I6" location="ÍNDICE!A110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73" orientation="landscape" r:id="rId1"/>
  <headerFooter scaleWithDoc="0" alignWithMargins="0">
    <oddHeader>&amp;R&amp;"Arial,Negrita"&amp;10Compendio estadístico 2013 - Pobreza y desigualdad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zoomScaleNormal="100" zoomScaleSheetLayoutView="100" workbookViewId="0">
      <selection activeCell="I6" sqref="I6"/>
    </sheetView>
  </sheetViews>
  <sheetFormatPr baseColWidth="10" defaultRowHeight="14.25"/>
  <cols>
    <col min="1" max="1" width="15" style="39" customWidth="1"/>
    <col min="2" max="2" width="14.7109375" style="39" customWidth="1"/>
    <col min="3" max="4" width="20.85546875" style="39" customWidth="1"/>
    <col min="5" max="5" width="19.28515625" style="39" customWidth="1"/>
    <col min="6" max="6" width="22.28515625" style="39" customWidth="1"/>
    <col min="7" max="7" width="24" style="39" customWidth="1"/>
    <col min="8" max="16384" width="11.42578125" style="39"/>
  </cols>
  <sheetData>
    <row r="1" spans="1:10" ht="6" customHeight="1"/>
    <row r="2" spans="1:10" ht="15">
      <c r="A2" s="1312" t="s">
        <v>602</v>
      </c>
      <c r="B2" s="334"/>
      <c r="C2" s="334"/>
      <c r="D2" s="334"/>
      <c r="E2" s="334"/>
      <c r="F2" s="334"/>
      <c r="G2" s="334"/>
    </row>
    <row r="3" spans="1:10" ht="15">
      <c r="A3" s="1958" t="s">
        <v>1522</v>
      </c>
      <c r="B3" s="1958"/>
      <c r="C3" s="1958"/>
      <c r="D3" s="1958"/>
      <c r="E3" s="1958"/>
      <c r="F3" s="1958"/>
      <c r="G3" s="1958"/>
    </row>
    <row r="4" spans="1:10" ht="15">
      <c r="A4" s="2005" t="s">
        <v>1767</v>
      </c>
      <c r="B4" s="2005"/>
      <c r="C4" s="2005"/>
      <c r="D4" s="2005"/>
      <c r="E4" s="2005"/>
      <c r="F4" s="2005"/>
      <c r="G4" s="2005"/>
    </row>
    <row r="5" spans="1:10" ht="15">
      <c r="A5" s="1817"/>
      <c r="B5" s="1817"/>
      <c r="C5" s="1817"/>
      <c r="D5" s="1817"/>
      <c r="E5" s="1817"/>
      <c r="F5" s="1817"/>
      <c r="G5" s="1817"/>
    </row>
    <row r="6" spans="1:10" ht="45">
      <c r="A6" s="2068" t="s">
        <v>183</v>
      </c>
      <c r="B6" s="2068"/>
      <c r="C6" s="1818" t="s">
        <v>1696</v>
      </c>
      <c r="D6" s="1818" t="s">
        <v>1697</v>
      </c>
      <c r="E6" s="1818" t="s">
        <v>1698</v>
      </c>
      <c r="F6" s="1818" t="s">
        <v>1699</v>
      </c>
      <c r="G6" s="1818" t="s">
        <v>1700</v>
      </c>
      <c r="I6" s="1113" t="s">
        <v>675</v>
      </c>
    </row>
    <row r="7" spans="1:10" ht="16.5">
      <c r="A7" s="2072" t="s">
        <v>102</v>
      </c>
      <c r="B7" s="1181" t="s">
        <v>202</v>
      </c>
      <c r="C7" s="335" t="s">
        <v>192</v>
      </c>
      <c r="D7" s="335" t="s">
        <v>192</v>
      </c>
      <c r="E7" s="335" t="s">
        <v>192</v>
      </c>
      <c r="F7" s="335" t="s">
        <v>192</v>
      </c>
      <c r="G7" s="335" t="s">
        <v>192</v>
      </c>
      <c r="H7" s="331"/>
      <c r="I7" s="331"/>
      <c r="J7" s="331"/>
    </row>
    <row r="8" spans="1:10" ht="14.45" customHeight="1">
      <c r="A8" s="2072"/>
      <c r="B8" s="1181">
        <v>2008</v>
      </c>
      <c r="C8" s="328">
        <v>25.160261988639832</v>
      </c>
      <c r="D8" s="328">
        <v>8.4101811051368696</v>
      </c>
      <c r="E8" s="328">
        <v>4.1564501821994799</v>
      </c>
      <c r="F8" s="1186">
        <v>0.14035020768642431</v>
      </c>
      <c r="G8" s="328">
        <v>15.535753965377811</v>
      </c>
      <c r="H8" s="331"/>
      <c r="I8" s="331"/>
      <c r="J8" s="331"/>
    </row>
    <row r="9" spans="1:10" ht="14.45" customHeight="1">
      <c r="A9" s="2072"/>
      <c r="B9" s="1181">
        <v>2009</v>
      </c>
      <c r="C9" s="328">
        <v>23.56276661157608</v>
      </c>
      <c r="D9" s="328">
        <v>7.9321257770061511</v>
      </c>
      <c r="E9" s="328">
        <v>3.8937978446483599</v>
      </c>
      <c r="F9" s="1186">
        <v>0.1224071606993675</v>
      </c>
      <c r="G9" s="328">
        <v>14.71316665410996</v>
      </c>
      <c r="H9" s="331"/>
      <c r="I9" s="331"/>
      <c r="J9" s="331"/>
    </row>
    <row r="10" spans="1:10">
      <c r="A10" s="2072"/>
      <c r="B10" s="1181">
        <v>2010</v>
      </c>
      <c r="C10" s="328">
        <v>22.598537802696232</v>
      </c>
      <c r="D10" s="328">
        <v>7.3900699615478498</v>
      </c>
      <c r="E10" s="328">
        <v>3.5780690610408796</v>
      </c>
      <c r="F10" s="1186">
        <v>0.11215564608573909</v>
      </c>
      <c r="G10" s="328">
        <v>13.763141632080082</v>
      </c>
      <c r="H10" s="331"/>
      <c r="I10" s="331"/>
      <c r="J10" s="331"/>
    </row>
    <row r="11" spans="1:10">
      <c r="A11" s="2072"/>
      <c r="B11" s="1181">
        <v>2011</v>
      </c>
      <c r="C11" s="328">
        <v>21.45549654960632</v>
      </c>
      <c r="D11" s="328">
        <v>6.7665517330169704</v>
      </c>
      <c r="E11" s="328">
        <v>3.2391037791967401</v>
      </c>
      <c r="F11" s="1186">
        <v>0.1068864390254021</v>
      </c>
      <c r="G11" s="328">
        <v>12.669344246387478</v>
      </c>
      <c r="H11" s="331"/>
      <c r="I11" s="331"/>
      <c r="J11" s="331"/>
    </row>
    <row r="12" spans="1:10">
      <c r="A12" s="2072"/>
      <c r="B12" s="1181">
        <v>2012</v>
      </c>
      <c r="C12" s="328">
        <v>16.03410392999649</v>
      </c>
      <c r="D12" s="328">
        <v>4.9014598131179801</v>
      </c>
      <c r="E12" s="328">
        <v>2.2178279235959102</v>
      </c>
      <c r="F12" s="1186">
        <v>7.4311733245849595E-2</v>
      </c>
      <c r="G12" s="328">
        <v>9.3216888606548292</v>
      </c>
      <c r="H12" s="331"/>
      <c r="I12" s="331"/>
      <c r="J12" s="331"/>
    </row>
    <row r="13" spans="1:10">
      <c r="A13" s="2072"/>
      <c r="B13" s="1182">
        <v>2013</v>
      </c>
      <c r="C13" s="328">
        <v>17.736338078975681</v>
      </c>
      <c r="D13" s="328">
        <v>5.1704142242670104</v>
      </c>
      <c r="E13" s="328">
        <v>2.2754374891519502</v>
      </c>
      <c r="F13" s="1186">
        <v>7.4747912585735293E-2</v>
      </c>
      <c r="G13" s="328">
        <v>9.7931176424026507</v>
      </c>
      <c r="H13" s="331"/>
      <c r="I13" s="331"/>
      <c r="J13" s="331"/>
    </row>
    <row r="14" spans="1:10">
      <c r="A14" s="2072"/>
      <c r="B14" s="1182">
        <v>2014</v>
      </c>
      <c r="C14" s="328">
        <v>16.753275692462921</v>
      </c>
      <c r="D14" s="328">
        <v>4.8678468912839907</v>
      </c>
      <c r="E14" s="328">
        <v>2.1249057725071898</v>
      </c>
      <c r="F14" s="1186">
        <v>6.73119872808456E-2</v>
      </c>
      <c r="G14" s="328">
        <v>9.2437729239463806</v>
      </c>
    </row>
    <row r="15" spans="1:10">
      <c r="A15" s="2072" t="s">
        <v>100</v>
      </c>
      <c r="B15" s="1181">
        <v>2007</v>
      </c>
      <c r="C15" s="328">
        <v>22.419461607933037</v>
      </c>
      <c r="D15" s="328">
        <v>7.9383037984371203</v>
      </c>
      <c r="E15" s="328">
        <v>4.0753129869699496</v>
      </c>
      <c r="F15" s="1186">
        <v>0.1264975517988205</v>
      </c>
      <c r="G15" s="328">
        <v>14.77373838424683</v>
      </c>
      <c r="H15" s="331"/>
      <c r="I15" s="336"/>
      <c r="J15" s="337"/>
    </row>
    <row r="16" spans="1:10">
      <c r="A16" s="2072"/>
      <c r="B16" s="1181">
        <v>2008</v>
      </c>
      <c r="C16" s="328">
        <v>23.28673750162125</v>
      </c>
      <c r="D16" s="328">
        <v>7.7810384333133698</v>
      </c>
      <c r="E16" s="328">
        <v>3.8278833031654398</v>
      </c>
      <c r="F16" s="1186">
        <v>0.1206661239266396</v>
      </c>
      <c r="G16" s="328">
        <v>14.454942941665649</v>
      </c>
      <c r="H16" s="331"/>
      <c r="I16" s="336"/>
      <c r="J16" s="337"/>
    </row>
    <row r="17" spans="1:10">
      <c r="A17" s="2072"/>
      <c r="B17" s="1181">
        <v>2009</v>
      </c>
      <c r="C17" s="328">
        <v>21.8219667673111</v>
      </c>
      <c r="D17" s="328">
        <v>7.2554051876068097</v>
      </c>
      <c r="E17" s="328">
        <v>3.4963563084602396</v>
      </c>
      <c r="F17" s="1186">
        <v>0.107439287006855</v>
      </c>
      <c r="G17" s="328">
        <v>13.527892529964451</v>
      </c>
      <c r="H17" s="331"/>
      <c r="I17" s="336"/>
      <c r="J17" s="337"/>
    </row>
    <row r="18" spans="1:10">
      <c r="A18" s="2072"/>
      <c r="B18" s="1181">
        <v>2010</v>
      </c>
      <c r="C18" s="328">
        <v>22.910031676292419</v>
      </c>
      <c r="D18" s="328">
        <v>8.0635145306587201</v>
      </c>
      <c r="E18" s="328">
        <v>4.1032433509826705</v>
      </c>
      <c r="F18" s="1186">
        <v>0.1234507784247398</v>
      </c>
      <c r="G18" s="328">
        <v>14.98102098703384</v>
      </c>
      <c r="H18" s="331"/>
      <c r="I18" s="336"/>
      <c r="J18" s="337"/>
    </row>
    <row r="19" spans="1:10">
      <c r="A19" s="2072"/>
      <c r="B19" s="1181">
        <v>2011</v>
      </c>
      <c r="C19" s="328">
        <v>19.268794357776638</v>
      </c>
      <c r="D19" s="328">
        <v>6.1320763081312197</v>
      </c>
      <c r="E19" s="328">
        <v>2.9294425621628801</v>
      </c>
      <c r="F19" s="1186">
        <v>9.4002038240432698E-2</v>
      </c>
      <c r="G19" s="328">
        <v>11.55308410525322</v>
      </c>
      <c r="H19" s="331"/>
      <c r="I19" s="336"/>
      <c r="J19" s="337"/>
    </row>
    <row r="20" spans="1:10">
      <c r="A20" s="2072"/>
      <c r="B20" s="1181">
        <v>2012</v>
      </c>
      <c r="C20" s="328">
        <v>15.289369225502011</v>
      </c>
      <c r="D20" s="328">
        <v>4.6494472771882993</v>
      </c>
      <c r="E20" s="328">
        <v>2.1320274099707599</v>
      </c>
      <c r="F20" s="1186">
        <v>6.9993741810321794E-2</v>
      </c>
      <c r="G20" s="328">
        <v>8.8698245584964788</v>
      </c>
      <c r="H20" s="331"/>
      <c r="I20" s="336"/>
      <c r="J20" s="337"/>
    </row>
    <row r="21" spans="1:10">
      <c r="A21" s="2072"/>
      <c r="B21" s="1182">
        <v>2013</v>
      </c>
      <c r="C21" s="328">
        <v>14.929120242595669</v>
      </c>
      <c r="D21" s="328">
        <v>4.5496992766857103</v>
      </c>
      <c r="E21" s="328">
        <v>2.1329188719391801</v>
      </c>
      <c r="F21" s="1186">
        <v>6.7772582173347501E-2</v>
      </c>
      <c r="G21" s="328">
        <v>8.69937464594841</v>
      </c>
      <c r="H21" s="331"/>
      <c r="I21" s="336"/>
      <c r="J21" s="337"/>
    </row>
    <row r="22" spans="1:10">
      <c r="A22" s="2072"/>
      <c r="B22" s="1182">
        <v>2014</v>
      </c>
      <c r="C22" s="328">
        <v>16.302123665809631</v>
      </c>
      <c r="D22" s="328">
        <v>4.9361556768417403</v>
      </c>
      <c r="E22" s="328">
        <v>2.2287871688604399</v>
      </c>
      <c r="F22" s="1186">
        <v>6.9209434092044803E-2</v>
      </c>
      <c r="G22" s="328">
        <v>9.3997597694397008</v>
      </c>
      <c r="H22" s="331"/>
      <c r="I22" s="336"/>
      <c r="J22" s="337"/>
    </row>
    <row r="23" spans="1:10">
      <c r="A23" s="2072" t="s">
        <v>103</v>
      </c>
      <c r="B23" s="1181">
        <v>2007</v>
      </c>
      <c r="C23" s="328">
        <v>21.962660551071171</v>
      </c>
      <c r="D23" s="328">
        <v>7.3680728673934892</v>
      </c>
      <c r="E23" s="328">
        <v>3.5126693546772003</v>
      </c>
      <c r="F23" s="1186">
        <v>0.10922668874263761</v>
      </c>
      <c r="G23" s="328">
        <v>13.727794587612149</v>
      </c>
      <c r="H23" s="331"/>
      <c r="I23" s="336"/>
      <c r="J23" s="77"/>
    </row>
    <row r="24" spans="1:10">
      <c r="A24" s="2072"/>
      <c r="B24" s="1181">
        <v>2008</v>
      </c>
      <c r="C24" s="328">
        <v>22.00579047203064</v>
      </c>
      <c r="D24" s="328">
        <v>7.7731914818286896</v>
      </c>
      <c r="E24" s="328">
        <v>3.8407307118177401</v>
      </c>
      <c r="F24" s="1186">
        <v>0.1165868416428566</v>
      </c>
      <c r="G24" s="328">
        <v>14.44874852895737</v>
      </c>
      <c r="H24" s="331"/>
      <c r="I24" s="336"/>
      <c r="J24" s="77"/>
    </row>
    <row r="25" spans="1:10">
      <c r="A25" s="2072"/>
      <c r="B25" s="1181">
        <v>2009</v>
      </c>
      <c r="C25" s="328">
        <v>25.535225868225098</v>
      </c>
      <c r="D25" s="328">
        <v>8.6279489099979401</v>
      </c>
      <c r="E25" s="328">
        <v>4.1718281805515307</v>
      </c>
      <c r="F25" s="1186">
        <v>0.12830786406993869</v>
      </c>
      <c r="G25" s="328">
        <v>15.875346958637241</v>
      </c>
      <c r="H25" s="331"/>
      <c r="I25" s="336"/>
      <c r="J25" s="77"/>
    </row>
    <row r="26" spans="1:10">
      <c r="A26" s="2072"/>
      <c r="B26" s="1181">
        <v>2010</v>
      </c>
      <c r="C26" s="328">
        <v>22.706367075443271</v>
      </c>
      <c r="D26" s="328">
        <v>7.7562525868415806</v>
      </c>
      <c r="E26" s="328">
        <v>3.8127545267343499</v>
      </c>
      <c r="F26" s="1186">
        <v>0.1157553866505623</v>
      </c>
      <c r="G26" s="328">
        <v>14.415819942951199</v>
      </c>
      <c r="H26" s="331"/>
      <c r="I26" s="336"/>
      <c r="J26" s="77"/>
    </row>
    <row r="27" spans="1:10">
      <c r="A27" s="2072"/>
      <c r="B27" s="1181">
        <v>2011</v>
      </c>
      <c r="C27" s="328">
        <v>18.175351619720459</v>
      </c>
      <c r="D27" s="328">
        <v>6.1695534735918001</v>
      </c>
      <c r="E27" s="328">
        <v>3.0080042779445599</v>
      </c>
      <c r="F27" s="1186">
        <v>9.2282511293888106E-2</v>
      </c>
      <c r="G27" s="328">
        <v>11.640363186597821</v>
      </c>
      <c r="H27" s="331"/>
      <c r="I27" s="336"/>
      <c r="J27" s="77"/>
    </row>
    <row r="28" spans="1:10">
      <c r="A28" s="2072"/>
      <c r="B28" s="1181">
        <v>2012</v>
      </c>
      <c r="C28" s="328">
        <v>16.30287766456604</v>
      </c>
      <c r="D28" s="328">
        <v>5.0845410674810401</v>
      </c>
      <c r="E28" s="328">
        <v>2.35269721597433</v>
      </c>
      <c r="F28" s="1186">
        <v>7.4354425072669997E-2</v>
      </c>
      <c r="G28" s="328">
        <v>9.6669591963291204</v>
      </c>
      <c r="H28" s="331"/>
      <c r="I28" s="336"/>
      <c r="J28" s="77"/>
    </row>
    <row r="29" spans="1:10">
      <c r="A29" s="2072"/>
      <c r="B29" s="1182">
        <v>2013</v>
      </c>
      <c r="C29" s="328">
        <v>15.73703438043594</v>
      </c>
      <c r="D29" s="328">
        <v>4.8141527920961398</v>
      </c>
      <c r="E29" s="328">
        <v>2.1663941442966501</v>
      </c>
      <c r="F29" s="1186">
        <v>6.9700762629509E-2</v>
      </c>
      <c r="G29" s="328">
        <v>9.1633550822734797</v>
      </c>
      <c r="H29" s="331"/>
      <c r="I29" s="336"/>
      <c r="J29" s="77"/>
    </row>
    <row r="30" spans="1:10">
      <c r="A30" s="2072"/>
      <c r="B30" s="1182">
        <v>2014</v>
      </c>
      <c r="C30" s="328">
        <v>15.820777416229252</v>
      </c>
      <c r="D30" s="328">
        <v>4.8178672790527299</v>
      </c>
      <c r="E30" s="328">
        <v>2.1821549162268599</v>
      </c>
      <c r="F30" s="1186">
        <v>6.7570127546787304E-2</v>
      </c>
      <c r="G30" s="328">
        <v>9.1742962598800695</v>
      </c>
      <c r="H30" s="331"/>
      <c r="I30" s="336"/>
      <c r="J30" s="77"/>
    </row>
    <row r="31" spans="1:10">
      <c r="A31" s="2072" t="s">
        <v>101</v>
      </c>
      <c r="B31" s="1181">
        <v>2007</v>
      </c>
      <c r="C31" s="328">
        <v>24.327437579631813</v>
      </c>
      <c r="D31" s="328">
        <v>8.398173004388811</v>
      </c>
      <c r="E31" s="328">
        <v>4.1824627667665499</v>
      </c>
      <c r="F31" s="1186">
        <v>0.12523092329502111</v>
      </c>
      <c r="G31" s="328">
        <v>15.52267819643021</v>
      </c>
      <c r="H31" s="331"/>
      <c r="I31" s="77"/>
      <c r="J31" s="77"/>
    </row>
    <row r="32" spans="1:10">
      <c r="A32" s="2072"/>
      <c r="B32" s="1181">
        <v>2008</v>
      </c>
      <c r="C32" s="328">
        <v>22.61787056922913</v>
      </c>
      <c r="D32" s="328">
        <v>7.88854733109474</v>
      </c>
      <c r="E32" s="328">
        <v>3.9383992552757299</v>
      </c>
      <c r="F32" s="1186">
        <v>0.11927641928195951</v>
      </c>
      <c r="G32" s="328">
        <v>14.65635746717453</v>
      </c>
      <c r="H32" s="331"/>
      <c r="I32" s="77"/>
      <c r="J32" s="77"/>
    </row>
    <row r="33" spans="1:10">
      <c r="A33" s="2072"/>
      <c r="B33" s="1181">
        <v>2009</v>
      </c>
      <c r="C33" s="328">
        <v>25.002121925353997</v>
      </c>
      <c r="D33" s="328">
        <v>8.7563857436180097</v>
      </c>
      <c r="E33" s="328">
        <v>4.3935414403677004</v>
      </c>
      <c r="F33" s="1186">
        <v>0.1316678375005722</v>
      </c>
      <c r="G33" s="328">
        <v>16.139604151248928</v>
      </c>
      <c r="H33" s="331"/>
      <c r="I33" s="77"/>
      <c r="J33" s="77"/>
    </row>
    <row r="34" spans="1:10">
      <c r="A34" s="2072"/>
      <c r="B34" s="1181">
        <v>2010</v>
      </c>
      <c r="C34" s="328">
        <v>22.45351076126099</v>
      </c>
      <c r="D34" s="328">
        <v>7.6208762824535397</v>
      </c>
      <c r="E34" s="328">
        <v>3.6826722323894501</v>
      </c>
      <c r="F34" s="1186">
        <v>0.11169203370809561</v>
      </c>
      <c r="G34" s="328">
        <v>14.160251617431641</v>
      </c>
      <c r="H34" s="331"/>
      <c r="I34" s="77"/>
      <c r="J34" s="77"/>
    </row>
    <row r="35" spans="1:10">
      <c r="A35" s="2072"/>
      <c r="B35" s="1181">
        <v>2011</v>
      </c>
      <c r="C35" s="328">
        <v>17.363300919532779</v>
      </c>
      <c r="D35" s="328">
        <v>5.4498292505741102</v>
      </c>
      <c r="E35" s="328">
        <v>2.6215454563498501</v>
      </c>
      <c r="F35" s="1186">
        <v>8.0233782529830905E-2</v>
      </c>
      <c r="G35" s="328">
        <v>10.34051403403282</v>
      </c>
      <c r="H35" s="331"/>
      <c r="I35" s="77"/>
      <c r="J35" s="77"/>
    </row>
    <row r="36" spans="1:10">
      <c r="A36" s="2072"/>
      <c r="B36" s="1181">
        <v>2012</v>
      </c>
      <c r="C36" s="328">
        <v>16.138435900211327</v>
      </c>
      <c r="D36" s="328">
        <v>5.2730944007635099</v>
      </c>
      <c r="E36" s="328">
        <v>2.5733876973390601</v>
      </c>
      <c r="F36" s="1186">
        <v>7.7976547181606307E-2</v>
      </c>
      <c r="G36" s="328">
        <v>10.033164173364641</v>
      </c>
      <c r="H36" s="331"/>
      <c r="I36" s="77"/>
      <c r="J36" s="77"/>
    </row>
    <row r="37" spans="1:10">
      <c r="A37" s="2072"/>
      <c r="B37" s="1182">
        <v>2013</v>
      </c>
      <c r="C37" s="328">
        <v>17.63024628162384</v>
      </c>
      <c r="D37" s="328">
        <v>5.4205384105443999</v>
      </c>
      <c r="E37" s="328">
        <v>2.4515204131603201</v>
      </c>
      <c r="F37" s="1186">
        <v>7.6333552598953205E-2</v>
      </c>
      <c r="G37" s="328">
        <v>10.253439843654629</v>
      </c>
      <c r="H37" s="331"/>
      <c r="I37" s="77"/>
      <c r="J37" s="77"/>
    </row>
    <row r="38" spans="1:10">
      <c r="A38" s="2072"/>
      <c r="B38" s="1182">
        <v>2014</v>
      </c>
      <c r="C38" s="328">
        <v>16.426180303096771</v>
      </c>
      <c r="D38" s="328">
        <v>5.1255770027637499</v>
      </c>
      <c r="E38" s="328">
        <v>2.37889364361763</v>
      </c>
      <c r="F38" s="1186">
        <v>7.3421314358711201E-2</v>
      </c>
      <c r="G38" s="328">
        <v>9.7606264054775203</v>
      </c>
      <c r="H38" s="331"/>
      <c r="I38" s="77"/>
      <c r="J38" s="77"/>
    </row>
    <row r="39" spans="1:10">
      <c r="A39" s="2066" t="s">
        <v>1308</v>
      </c>
      <c r="B39" s="2066"/>
      <c r="C39" s="2066"/>
      <c r="D39" s="2066"/>
      <c r="E39" s="2066"/>
      <c r="F39" s="2066"/>
      <c r="G39" s="2066"/>
    </row>
    <row r="40" spans="1:10">
      <c r="A40" s="2067" t="s">
        <v>1694</v>
      </c>
      <c r="B40" s="2067"/>
      <c r="C40" s="2067"/>
      <c r="D40" s="2067"/>
      <c r="E40" s="2067"/>
      <c r="F40" s="2067"/>
      <c r="G40" s="2067"/>
    </row>
    <row r="41" spans="1:10" s="322" customFormat="1"/>
    <row r="42" spans="1:10" s="322" customFormat="1"/>
    <row r="43" spans="1:10">
      <c r="A43" s="1187"/>
    </row>
  </sheetData>
  <mergeCells count="9">
    <mergeCell ref="A31:A38"/>
    <mergeCell ref="A39:G39"/>
    <mergeCell ref="A40:G40"/>
    <mergeCell ref="A3:G3"/>
    <mergeCell ref="A4:G4"/>
    <mergeCell ref="A6:B6"/>
    <mergeCell ref="A7:A14"/>
    <mergeCell ref="A15:A22"/>
    <mergeCell ref="A23:A30"/>
  </mergeCells>
  <hyperlinks>
    <hyperlink ref="I6" location="ÍNDICE!A111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4" orientation="landscape" r:id="rId1"/>
  <headerFooter scaleWithDoc="0" alignWithMargins="0">
    <oddHeader>&amp;R&amp;"Arial,Negrita"&amp;10Compendio estadístico 2013 - Pobreza y desigualdad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Normal="100" zoomScaleSheetLayoutView="100" workbookViewId="0">
      <selection activeCell="I6" sqref="I6"/>
    </sheetView>
  </sheetViews>
  <sheetFormatPr baseColWidth="10" defaultRowHeight="14.25"/>
  <cols>
    <col min="1" max="1" width="15" style="39" customWidth="1"/>
    <col min="2" max="2" width="14.7109375" style="39" customWidth="1"/>
    <col min="3" max="4" width="20.85546875" style="39" customWidth="1"/>
    <col min="5" max="5" width="19.28515625" style="39" customWidth="1"/>
    <col min="6" max="6" width="22.28515625" style="39" customWidth="1"/>
    <col min="7" max="7" width="24" style="39" customWidth="1"/>
    <col min="8" max="16384" width="11.42578125" style="39"/>
  </cols>
  <sheetData>
    <row r="1" spans="1:10" ht="6" customHeight="1"/>
    <row r="2" spans="1:10" ht="15">
      <c r="A2" s="1312" t="s">
        <v>603</v>
      </c>
      <c r="B2" s="334"/>
      <c r="C2" s="334"/>
      <c r="D2" s="334"/>
      <c r="E2" s="334"/>
      <c r="F2" s="334"/>
      <c r="G2" s="334"/>
    </row>
    <row r="3" spans="1:10" ht="15">
      <c r="A3" s="2073" t="s">
        <v>1523</v>
      </c>
      <c r="B3" s="2073"/>
      <c r="C3" s="2073"/>
      <c r="D3" s="2073"/>
      <c r="E3" s="2073"/>
      <c r="F3" s="2073"/>
      <c r="G3" s="2073"/>
    </row>
    <row r="4" spans="1:10" ht="15">
      <c r="A4" s="2005" t="s">
        <v>1767</v>
      </c>
      <c r="B4" s="2005"/>
      <c r="C4" s="2005"/>
      <c r="D4" s="2005"/>
      <c r="E4" s="2005"/>
      <c r="F4" s="2005"/>
      <c r="G4" s="2005"/>
    </row>
    <row r="5" spans="1:10" ht="15">
      <c r="A5" s="1819"/>
      <c r="B5" s="1819"/>
      <c r="C5" s="1819"/>
      <c r="D5" s="1819"/>
      <c r="E5" s="1819"/>
      <c r="F5" s="1819"/>
      <c r="G5" s="1819"/>
    </row>
    <row r="6" spans="1:10" ht="45">
      <c r="A6" s="2068" t="s">
        <v>183</v>
      </c>
      <c r="B6" s="2068"/>
      <c r="C6" s="1818" t="s">
        <v>1696</v>
      </c>
      <c r="D6" s="1818" t="s">
        <v>1697</v>
      </c>
      <c r="E6" s="1818" t="s">
        <v>1698</v>
      </c>
      <c r="F6" s="1818" t="s">
        <v>1699</v>
      </c>
      <c r="G6" s="1818" t="s">
        <v>1700</v>
      </c>
      <c r="I6" s="1113" t="s">
        <v>675</v>
      </c>
      <c r="J6" s="36"/>
    </row>
    <row r="7" spans="1:10" ht="16.5">
      <c r="A7" s="2072" t="s">
        <v>100</v>
      </c>
      <c r="B7" s="1182" t="s">
        <v>202</v>
      </c>
      <c r="C7" s="375" t="s">
        <v>192</v>
      </c>
      <c r="D7" s="375" t="s">
        <v>192</v>
      </c>
      <c r="E7" s="375" t="s">
        <v>192</v>
      </c>
      <c r="F7" s="1186" t="s">
        <v>192</v>
      </c>
      <c r="G7" s="375" t="s">
        <v>192</v>
      </c>
      <c r="H7" s="1188"/>
    </row>
    <row r="8" spans="1:10">
      <c r="A8" s="2072"/>
      <c r="B8" s="1182">
        <v>2008</v>
      </c>
      <c r="C8" s="328">
        <v>57.960128784179688</v>
      </c>
      <c r="D8" s="328">
        <v>26.938256621360779</v>
      </c>
      <c r="E8" s="328">
        <v>16.259397566318508</v>
      </c>
      <c r="F8" s="1186">
        <v>0.46920636296272278</v>
      </c>
      <c r="G8" s="328">
        <v>43.992409110069282</v>
      </c>
      <c r="H8" s="1189"/>
    </row>
    <row r="9" spans="1:10" ht="16.5">
      <c r="A9" s="2072"/>
      <c r="B9" s="1182" t="s">
        <v>203</v>
      </c>
      <c r="C9" s="375" t="s">
        <v>192</v>
      </c>
      <c r="D9" s="375" t="s">
        <v>192</v>
      </c>
      <c r="E9" s="375" t="s">
        <v>192</v>
      </c>
      <c r="F9" s="1186" t="s">
        <v>192</v>
      </c>
      <c r="G9" s="375" t="s">
        <v>192</v>
      </c>
      <c r="H9" s="1188"/>
      <c r="I9" s="336"/>
      <c r="J9" s="337"/>
    </row>
    <row r="10" spans="1:10">
      <c r="A10" s="2072"/>
      <c r="B10" s="1182">
        <v>2010</v>
      </c>
      <c r="C10" s="328">
        <v>52.892076969146729</v>
      </c>
      <c r="D10" s="328">
        <v>24.728670716285713</v>
      </c>
      <c r="E10" s="328">
        <v>15.073634684085849</v>
      </c>
      <c r="F10" s="1186">
        <v>0.42957603931427002</v>
      </c>
      <c r="G10" s="328">
        <v>40.532499551773071</v>
      </c>
      <c r="H10" s="1189"/>
      <c r="I10" s="336"/>
      <c r="J10" s="337"/>
    </row>
    <row r="11" spans="1:10">
      <c r="A11" s="2072"/>
      <c r="B11" s="1182">
        <v>2011</v>
      </c>
      <c r="C11" s="328">
        <v>49.785590171813972</v>
      </c>
      <c r="D11" s="328">
        <v>21.67802453041077</v>
      </c>
      <c r="E11" s="328">
        <v>12.67671883106232</v>
      </c>
      <c r="F11" s="1186">
        <v>0.36934328079223627</v>
      </c>
      <c r="G11" s="328">
        <v>36.203110218048103</v>
      </c>
      <c r="H11" s="1189"/>
      <c r="I11" s="336"/>
      <c r="J11" s="337"/>
    </row>
    <row r="12" spans="1:10">
      <c r="A12" s="2072"/>
      <c r="B12" s="1182">
        <v>2012</v>
      </c>
      <c r="C12" s="328">
        <v>44.96331512928009</v>
      </c>
      <c r="D12" s="328">
        <v>18.569734692573551</v>
      </c>
      <c r="E12" s="328">
        <v>10.41000559926033</v>
      </c>
      <c r="F12" s="1186">
        <v>0.30914339423179632</v>
      </c>
      <c r="G12" s="328">
        <v>31.650763750076287</v>
      </c>
      <c r="H12" s="1189"/>
      <c r="I12" s="336"/>
      <c r="J12" s="338"/>
    </row>
    <row r="13" spans="1:10">
      <c r="A13" s="2072"/>
      <c r="B13" s="1182">
        <v>2013</v>
      </c>
      <c r="C13" s="328">
        <v>40.729612112045288</v>
      </c>
      <c r="D13" s="328">
        <v>15.907531976699829</v>
      </c>
      <c r="E13" s="328">
        <v>8.6781404912471807</v>
      </c>
      <c r="F13" s="1186">
        <v>0.2565873265266419</v>
      </c>
      <c r="G13" s="328">
        <v>27.675408124923713</v>
      </c>
      <c r="H13" s="1189"/>
      <c r="I13" s="336"/>
      <c r="J13" s="338"/>
    </row>
    <row r="14" spans="1:10">
      <c r="A14" s="2072"/>
      <c r="B14" s="1182">
        <v>2014</v>
      </c>
      <c r="C14" s="328">
        <v>41.694381833076484</v>
      </c>
      <c r="D14" s="328">
        <v>15.958592295646671</v>
      </c>
      <c r="E14" s="328">
        <v>8.2986280322074908</v>
      </c>
      <c r="F14" s="1186">
        <v>0.2427861541509628</v>
      </c>
      <c r="G14" s="328">
        <v>27.592179179191589</v>
      </c>
      <c r="H14" s="1189"/>
    </row>
    <row r="15" spans="1:10">
      <c r="A15" s="2072" t="s">
        <v>101</v>
      </c>
      <c r="B15" s="1182">
        <v>2007</v>
      </c>
      <c r="C15" s="328">
        <v>61.342829465866089</v>
      </c>
      <c r="D15" s="328">
        <v>29.10582423210144</v>
      </c>
      <c r="E15" s="328">
        <v>17.765043675899513</v>
      </c>
      <c r="F15" s="1186">
        <v>0.49772697687149048</v>
      </c>
      <c r="G15" s="328">
        <v>45.865523815155029</v>
      </c>
      <c r="H15" s="336"/>
      <c r="I15" s="77"/>
    </row>
    <row r="16" spans="1:10">
      <c r="A16" s="2072"/>
      <c r="B16" s="1182">
        <v>2008</v>
      </c>
      <c r="C16" s="328">
        <v>59.722548723220825</v>
      </c>
      <c r="D16" s="328">
        <v>27.528312802314758</v>
      </c>
      <c r="E16" s="328">
        <v>16.423135995864872</v>
      </c>
      <c r="F16" s="1186">
        <v>0.4654099047183991</v>
      </c>
      <c r="G16" s="328">
        <v>43.749770522117622</v>
      </c>
      <c r="H16" s="336"/>
      <c r="I16" s="77"/>
    </row>
    <row r="17" spans="1:9">
      <c r="A17" s="2072"/>
      <c r="B17" s="1182">
        <v>2009</v>
      </c>
      <c r="C17" s="328">
        <v>57.498347759246826</v>
      </c>
      <c r="D17" s="328">
        <v>25.529858469963067</v>
      </c>
      <c r="E17" s="328">
        <v>15.03486037254334</v>
      </c>
      <c r="F17" s="1186">
        <v>0.42429029941558838</v>
      </c>
      <c r="G17" s="328">
        <v>41.212102770805359</v>
      </c>
      <c r="H17" s="336"/>
      <c r="I17" s="77"/>
    </row>
    <row r="18" spans="1:9">
      <c r="A18" s="2072"/>
      <c r="B18" s="1182">
        <v>2010</v>
      </c>
      <c r="C18" s="328">
        <v>52.95829176902771</v>
      </c>
      <c r="D18" s="328">
        <v>22.488988935947422</v>
      </c>
      <c r="E18" s="328">
        <v>12.759791314601902</v>
      </c>
      <c r="F18" s="1186">
        <v>0.36262726783752441</v>
      </c>
      <c r="G18" s="328">
        <v>37.03874945640564</v>
      </c>
      <c r="H18" s="336"/>
      <c r="I18" s="77"/>
    </row>
    <row r="19" spans="1:9">
      <c r="A19" s="2072"/>
      <c r="B19" s="1182">
        <v>2011</v>
      </c>
      <c r="C19" s="328">
        <v>50.88810920715332</v>
      </c>
      <c r="D19" s="328">
        <v>21.200968325138088</v>
      </c>
      <c r="E19" s="328">
        <v>11.88943460583687</v>
      </c>
      <c r="F19" s="1186">
        <v>0.33888348937034612</v>
      </c>
      <c r="G19" s="328">
        <v>35.261663794517524</v>
      </c>
      <c r="H19" s="336"/>
      <c r="I19" s="77"/>
    </row>
    <row r="20" spans="1:9">
      <c r="A20" s="2072"/>
      <c r="B20" s="1182">
        <v>2012</v>
      </c>
      <c r="C20" s="328">
        <v>49.072164297103882</v>
      </c>
      <c r="D20" s="328">
        <v>20.800928771495819</v>
      </c>
      <c r="E20" s="328">
        <v>11.94210946559906</v>
      </c>
      <c r="F20" s="1186">
        <v>0.34222733974456793</v>
      </c>
      <c r="G20" s="328">
        <v>34.885996580123901</v>
      </c>
      <c r="H20" s="336"/>
      <c r="I20" s="77"/>
    </row>
    <row r="21" spans="1:9">
      <c r="A21" s="2072"/>
      <c r="B21" s="1182">
        <v>2013</v>
      </c>
      <c r="C21" s="328">
        <v>42.033705115318298</v>
      </c>
      <c r="D21" s="328">
        <v>16.376820206642151</v>
      </c>
      <c r="E21" s="328">
        <v>8.75956639647484</v>
      </c>
      <c r="F21" s="1186">
        <v>0.25244295597076422</v>
      </c>
      <c r="G21" s="328">
        <v>28.280022740364082</v>
      </c>
      <c r="H21" s="336"/>
      <c r="I21" s="77"/>
    </row>
    <row r="22" spans="1:9">
      <c r="A22" s="2072"/>
      <c r="B22" s="1182">
        <v>2014</v>
      </c>
      <c r="C22" s="328">
        <v>35.287395119667046</v>
      </c>
      <c r="D22" s="328">
        <v>13.64120244979858</v>
      </c>
      <c r="E22" s="328">
        <v>7.2574794292450004</v>
      </c>
      <c r="F22" s="1186">
        <v>0.2091473191976547</v>
      </c>
      <c r="G22" s="328">
        <v>24.18476045131683</v>
      </c>
      <c r="H22" s="336"/>
      <c r="I22" s="77"/>
    </row>
    <row r="23" spans="1:9">
      <c r="A23" s="2066" t="s">
        <v>190</v>
      </c>
      <c r="B23" s="2066"/>
      <c r="C23" s="2066"/>
      <c r="D23" s="2066"/>
      <c r="E23" s="2066"/>
      <c r="F23" s="2066"/>
      <c r="G23" s="2066"/>
    </row>
    <row r="24" spans="1:9">
      <c r="A24" s="2067" t="s">
        <v>1695</v>
      </c>
      <c r="B24" s="2067"/>
      <c r="C24" s="2067"/>
      <c r="D24" s="2067"/>
      <c r="E24" s="2067"/>
      <c r="F24" s="2067"/>
      <c r="G24" s="2067"/>
    </row>
    <row r="25" spans="1:9" s="322" customFormat="1"/>
  </sheetData>
  <mergeCells count="7">
    <mergeCell ref="A7:A14"/>
    <mergeCell ref="A15:A22"/>
    <mergeCell ref="A23:G23"/>
    <mergeCell ref="A24:G24"/>
    <mergeCell ref="A3:G3"/>
    <mergeCell ref="A4:G4"/>
    <mergeCell ref="A6:B6"/>
  </mergeCells>
  <hyperlinks>
    <hyperlink ref="I6" location="ÍNDICE!A112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4" orientation="landscape" r:id="rId1"/>
  <headerFooter scaleWithDoc="0" alignWithMargins="0">
    <oddHeader>&amp;R&amp;"Arial,Negrita"&amp;10Compendio estadístico 2013 - Pobreza y desigualdad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zoomScaleSheetLayoutView="100" workbookViewId="0">
      <selection activeCell="I7" sqref="I7"/>
    </sheetView>
  </sheetViews>
  <sheetFormatPr baseColWidth="10" defaultRowHeight="14.25"/>
  <cols>
    <col min="1" max="1" width="15" style="39" customWidth="1"/>
    <col min="2" max="2" width="14.7109375" style="39" customWidth="1"/>
    <col min="3" max="4" width="20.85546875" style="39" customWidth="1"/>
    <col min="5" max="5" width="19.28515625" style="39" customWidth="1"/>
    <col min="6" max="6" width="22.28515625" style="39" customWidth="1"/>
    <col min="7" max="7" width="24" style="39" customWidth="1"/>
    <col min="8" max="16384" width="11.42578125" style="39"/>
  </cols>
  <sheetData>
    <row r="1" spans="1:12" ht="6" customHeight="1"/>
    <row r="2" spans="1:12" ht="15">
      <c r="A2" s="1312" t="s">
        <v>604</v>
      </c>
      <c r="B2" s="334"/>
      <c r="C2" s="334"/>
      <c r="D2" s="334"/>
      <c r="E2" s="334"/>
      <c r="F2" s="334"/>
      <c r="G2" s="334"/>
      <c r="H2" s="334"/>
      <c r="I2" s="334"/>
    </row>
    <row r="3" spans="1:12" ht="15">
      <c r="A3" s="1958" t="s">
        <v>1701</v>
      </c>
      <c r="B3" s="1958"/>
      <c r="C3" s="1958"/>
      <c r="D3" s="1958"/>
      <c r="E3" s="1958"/>
      <c r="F3" s="1958"/>
      <c r="G3" s="1958"/>
      <c r="H3" s="339"/>
      <c r="I3" s="339"/>
    </row>
    <row r="4" spans="1:12" ht="15">
      <c r="A4" s="2049" t="s">
        <v>1707</v>
      </c>
      <c r="B4" s="2049"/>
      <c r="C4" s="2049"/>
      <c r="D4" s="2049"/>
      <c r="E4" s="2049"/>
      <c r="F4" s="2049"/>
      <c r="G4" s="2049"/>
      <c r="H4" s="726"/>
      <c r="I4" s="726"/>
    </row>
    <row r="5" spans="1:12">
      <c r="A5" s="2075" t="s">
        <v>1702</v>
      </c>
      <c r="B5" s="2075"/>
      <c r="C5" s="2075"/>
      <c r="D5" s="2075"/>
      <c r="E5" s="2075"/>
      <c r="F5" s="2075"/>
      <c r="G5" s="2075"/>
      <c r="H5" s="340"/>
      <c r="I5" s="340"/>
    </row>
    <row r="6" spans="1:12" ht="15">
      <c r="A6" s="1150"/>
      <c r="B6" s="1150"/>
      <c r="C6" s="1150"/>
      <c r="D6" s="1150"/>
      <c r="E6" s="1150"/>
      <c r="F6" s="1150"/>
      <c r="G6" s="1150"/>
      <c r="H6" s="1150"/>
      <c r="I6" s="1150"/>
    </row>
    <row r="7" spans="1:12" ht="18.75">
      <c r="A7" s="2068" t="s">
        <v>594</v>
      </c>
      <c r="B7" s="2076" t="s">
        <v>1703</v>
      </c>
      <c r="C7" s="2077"/>
      <c r="D7" s="2078"/>
      <c r="E7" s="2076" t="s">
        <v>1704</v>
      </c>
      <c r="F7" s="2077"/>
      <c r="G7" s="2078"/>
      <c r="I7" s="1113" t="s">
        <v>675</v>
      </c>
      <c r="K7" s="322"/>
      <c r="L7" s="322"/>
    </row>
    <row r="8" spans="1:12" ht="15">
      <c r="A8" s="2068"/>
      <c r="B8" s="1148" t="s">
        <v>184</v>
      </c>
      <c r="C8" s="1148" t="s">
        <v>597</v>
      </c>
      <c r="D8" s="1148" t="s">
        <v>155</v>
      </c>
      <c r="E8" s="1148" t="s">
        <v>184</v>
      </c>
      <c r="F8" s="1148" t="s">
        <v>597</v>
      </c>
      <c r="G8" s="1148" t="s">
        <v>155</v>
      </c>
      <c r="K8" s="322"/>
      <c r="L8" s="322"/>
    </row>
    <row r="9" spans="1:12">
      <c r="A9" s="1190">
        <v>2007</v>
      </c>
      <c r="B9" s="952">
        <v>34.263602332235664</v>
      </c>
      <c r="C9" s="952">
        <v>38.521404557797872</v>
      </c>
      <c r="D9" s="953">
        <v>30.916738601155661</v>
      </c>
      <c r="E9" s="953">
        <v>20.231635157661611</v>
      </c>
      <c r="F9" s="953">
        <v>22.203976114304659</v>
      </c>
      <c r="G9" s="953">
        <v>19.3010524027817</v>
      </c>
      <c r="K9" s="322"/>
      <c r="L9" s="322"/>
    </row>
    <row r="10" spans="1:12">
      <c r="A10" s="1190">
        <v>2008</v>
      </c>
      <c r="B10" s="952">
        <v>34.543262667386927</v>
      </c>
      <c r="C10" s="952">
        <v>38.328877772867131</v>
      </c>
      <c r="D10" s="953">
        <v>31.71337756417903</v>
      </c>
      <c r="E10" s="953">
        <v>20.95440833980593</v>
      </c>
      <c r="F10" s="953">
        <v>22.751235635773082</v>
      </c>
      <c r="G10" s="953">
        <v>20.108655422140831</v>
      </c>
      <c r="K10" s="322"/>
      <c r="L10" s="322"/>
    </row>
    <row r="11" spans="1:12">
      <c r="A11" s="1190">
        <v>2009</v>
      </c>
      <c r="B11" s="952">
        <v>35.239318379924107</v>
      </c>
      <c r="C11" s="952">
        <v>38.227507698809553</v>
      </c>
      <c r="D11" s="953">
        <v>32.709169113742163</v>
      </c>
      <c r="E11" s="953">
        <v>21.00423418228247</v>
      </c>
      <c r="F11" s="953">
        <v>22.241523000000001</v>
      </c>
      <c r="G11" s="953">
        <v>20.282537084474569</v>
      </c>
      <c r="K11" s="322"/>
      <c r="L11" s="322"/>
    </row>
    <row r="12" spans="1:12">
      <c r="A12" s="1190">
        <v>2010</v>
      </c>
      <c r="B12" s="952">
        <v>36.12358352387978</v>
      </c>
      <c r="C12" s="952">
        <v>38.863043972015383</v>
      </c>
      <c r="D12" s="953">
        <v>33.84786684148952</v>
      </c>
      <c r="E12" s="953">
        <v>21.658328929972139</v>
      </c>
      <c r="F12" s="953">
        <v>22.83032022812581</v>
      </c>
      <c r="G12" s="953">
        <v>21.022655687419839</v>
      </c>
      <c r="K12" s="322"/>
      <c r="L12" s="322"/>
    </row>
    <row r="13" spans="1:12">
      <c r="A13" s="1190">
        <v>2011</v>
      </c>
      <c r="B13" s="952">
        <v>36.753468356235892</v>
      </c>
      <c r="C13" s="952">
        <v>40.365358481077877</v>
      </c>
      <c r="D13" s="953">
        <v>34.320598065604891</v>
      </c>
      <c r="E13" s="953">
        <v>22.004064754814941</v>
      </c>
      <c r="F13" s="953">
        <v>22.871519143333892</v>
      </c>
      <c r="G13" s="953">
        <v>21.653567294509131</v>
      </c>
      <c r="K13" s="322"/>
      <c r="L13" s="322"/>
    </row>
    <row r="14" spans="1:12">
      <c r="A14" s="1190">
        <v>2012</v>
      </c>
      <c r="B14" s="952">
        <v>36.124756832014668</v>
      </c>
      <c r="C14" s="952">
        <v>39.608163076929813</v>
      </c>
      <c r="D14" s="953">
        <v>33.893182748851679</v>
      </c>
      <c r="E14" s="953">
        <v>21.256293573337398</v>
      </c>
      <c r="F14" s="953">
        <v>22.668893261668849</v>
      </c>
      <c r="G14" s="953">
        <v>20.67093966744433</v>
      </c>
      <c r="K14" s="322"/>
      <c r="L14" s="322"/>
    </row>
    <row r="15" spans="1:12">
      <c r="A15" s="1190">
        <v>2013</v>
      </c>
      <c r="B15" s="953">
        <v>38.161618968190282</v>
      </c>
      <c r="C15" s="953">
        <v>40.7426860899971</v>
      </c>
      <c r="D15" s="953">
        <v>35.909471794455079</v>
      </c>
      <c r="E15" s="953">
        <v>22.264367631270929</v>
      </c>
      <c r="F15" s="953">
        <v>23.162067644058119</v>
      </c>
      <c r="G15" s="953">
        <v>21.79285697073383</v>
      </c>
      <c r="K15" s="322"/>
      <c r="L15" s="322"/>
    </row>
    <row r="16" spans="1:12">
      <c r="A16" s="1190">
        <v>2014</v>
      </c>
      <c r="B16" s="953">
        <v>38.262122126548739</v>
      </c>
      <c r="C16" s="953">
        <v>40.474009914925993</v>
      </c>
      <c r="D16" s="953">
        <v>36.088855624341697</v>
      </c>
      <c r="E16" s="953">
        <v>22.291242341048061</v>
      </c>
      <c r="F16" s="953">
        <v>23.157123410844559</v>
      </c>
      <c r="G16" s="953">
        <v>21.71923406697562</v>
      </c>
      <c r="K16" s="322"/>
      <c r="L16" s="322"/>
    </row>
    <row r="17" spans="1:12">
      <c r="A17" s="2066" t="s">
        <v>1311</v>
      </c>
      <c r="B17" s="2066"/>
      <c r="C17" s="2066"/>
      <c r="D17" s="2066"/>
      <c r="E17" s="2066"/>
      <c r="F17" s="2066"/>
      <c r="G17" s="2066"/>
      <c r="H17" s="1191"/>
      <c r="I17" s="322"/>
      <c r="K17" s="322"/>
      <c r="L17" s="322"/>
    </row>
    <row r="18" spans="1:12" ht="15">
      <c r="A18" s="2067" t="s">
        <v>1705</v>
      </c>
      <c r="B18" s="2067"/>
      <c r="C18" s="2067"/>
      <c r="D18" s="2067"/>
      <c r="E18" s="2067"/>
      <c r="F18" s="2067"/>
      <c r="G18" s="2067"/>
      <c r="H18" s="322"/>
      <c r="I18" s="1192"/>
    </row>
    <row r="19" spans="1:12">
      <c r="A19" s="2074" t="s">
        <v>1706</v>
      </c>
      <c r="B19" s="2074"/>
      <c r="C19" s="2074"/>
      <c r="D19" s="2074"/>
      <c r="E19" s="2074"/>
      <c r="F19" s="2074"/>
      <c r="G19" s="2074"/>
    </row>
  </sheetData>
  <mergeCells count="9">
    <mergeCell ref="A4:G4"/>
    <mergeCell ref="A3:G3"/>
    <mergeCell ref="A19:G19"/>
    <mergeCell ref="A5:G5"/>
    <mergeCell ref="A7:A8"/>
    <mergeCell ref="B7:D7"/>
    <mergeCell ref="E7:G7"/>
    <mergeCell ref="A17:G17"/>
    <mergeCell ref="A18:G18"/>
  </mergeCells>
  <hyperlinks>
    <hyperlink ref="I7" location="ÍNDICE!A113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4" orientation="landscape" r:id="rId1"/>
  <headerFooter scaleWithDoc="0" alignWithMargins="0">
    <oddHeader>&amp;R&amp;"Arial,Negrita"&amp;10Compendio estadístico 2013 - Pobreza y desigualdad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Normal="100" zoomScaleSheetLayoutView="100" workbookViewId="0">
      <selection activeCell="J7" sqref="J7"/>
    </sheetView>
  </sheetViews>
  <sheetFormatPr baseColWidth="10" defaultRowHeight="12.75"/>
  <cols>
    <col min="1" max="1" width="11.42578125" style="1187"/>
    <col min="2" max="2" width="25.28515625" style="1187" bestFit="1" customWidth="1"/>
    <col min="3" max="3" width="14.42578125" style="1187" customWidth="1"/>
    <col min="4" max="4" width="16.28515625" style="1187" customWidth="1"/>
    <col min="5" max="5" width="14.42578125" style="1187" customWidth="1"/>
    <col min="6" max="6" width="16.28515625" style="1187" customWidth="1"/>
    <col min="7" max="7" width="14.42578125" style="1187" customWidth="1"/>
    <col min="8" max="8" width="16.28515625" style="1187" customWidth="1"/>
    <col min="9" max="9" width="15.140625" style="1187" customWidth="1"/>
    <col min="10" max="16384" width="11.42578125" style="1187"/>
  </cols>
  <sheetData>
    <row r="1" spans="1:10" ht="6" customHeight="1"/>
    <row r="2" spans="1:10" ht="15">
      <c r="A2" s="1312" t="s">
        <v>605</v>
      </c>
      <c r="B2" s="339"/>
      <c r="C2" s="339"/>
      <c r="D2" s="339"/>
      <c r="E2" s="339"/>
      <c r="F2" s="339"/>
      <c r="G2" s="339"/>
      <c r="H2" s="339"/>
    </row>
    <row r="3" spans="1:10" ht="15">
      <c r="A3" s="1958" t="s">
        <v>2504</v>
      </c>
      <c r="B3" s="1958"/>
      <c r="C3" s="1958"/>
      <c r="D3" s="1958"/>
      <c r="E3" s="1958"/>
      <c r="F3" s="1958"/>
      <c r="G3" s="1958"/>
      <c r="H3" s="1958"/>
      <c r="I3" s="1193"/>
    </row>
    <row r="4" spans="1:10" ht="15">
      <c r="A4" s="2005" t="s">
        <v>1767</v>
      </c>
      <c r="B4" s="2005"/>
      <c r="C4" s="2005"/>
      <c r="D4" s="2005"/>
      <c r="E4" s="2005"/>
      <c r="F4" s="2005"/>
      <c r="G4" s="2005"/>
      <c r="H4" s="2005"/>
    </row>
    <row r="5" spans="1:10">
      <c r="A5" s="2075" t="s">
        <v>1702</v>
      </c>
      <c r="B5" s="2075"/>
      <c r="C5" s="2075"/>
      <c r="D5" s="2075"/>
      <c r="E5" s="2075"/>
      <c r="F5" s="2075"/>
      <c r="G5" s="2075"/>
      <c r="H5" s="2075"/>
      <c r="I5" s="340"/>
    </row>
    <row r="6" spans="1:10" ht="15">
      <c r="A6" s="1833"/>
      <c r="B6" s="1833"/>
      <c r="C6" s="1833"/>
      <c r="D6" s="1833"/>
      <c r="E6" s="1833"/>
      <c r="F6" s="1833"/>
      <c r="G6" s="1833"/>
      <c r="H6" s="1833"/>
      <c r="I6" s="1193"/>
    </row>
    <row r="7" spans="1:10" ht="15" customHeight="1">
      <c r="A7" s="2080" t="s">
        <v>606</v>
      </c>
      <c r="B7" s="2081"/>
      <c r="C7" s="2084" t="s">
        <v>184</v>
      </c>
      <c r="D7" s="2085"/>
      <c r="E7" s="2084" t="s">
        <v>597</v>
      </c>
      <c r="F7" s="2085"/>
      <c r="G7" s="2084" t="s">
        <v>155</v>
      </c>
      <c r="H7" s="2085"/>
      <c r="I7" s="1193"/>
      <c r="J7" s="1113" t="s">
        <v>675</v>
      </c>
    </row>
    <row r="8" spans="1:10" ht="57.75" customHeight="1">
      <c r="A8" s="2082"/>
      <c r="B8" s="2083"/>
      <c r="C8" s="1842" t="s">
        <v>607</v>
      </c>
      <c r="D8" s="1842" t="s">
        <v>608</v>
      </c>
      <c r="E8" s="1842" t="s">
        <v>607</v>
      </c>
      <c r="F8" s="1842" t="s">
        <v>608</v>
      </c>
      <c r="G8" s="1842" t="s">
        <v>607</v>
      </c>
      <c r="H8" s="1842" t="s">
        <v>608</v>
      </c>
      <c r="I8" s="1193"/>
    </row>
    <row r="9" spans="1:10" ht="15" customHeight="1">
      <c r="A9" s="2086" t="s">
        <v>152</v>
      </c>
      <c r="B9" s="341" t="s">
        <v>174</v>
      </c>
      <c r="C9" s="330">
        <v>21.877154704615108</v>
      </c>
      <c r="D9" s="330">
        <v>38.271106304831747</v>
      </c>
      <c r="E9" s="330">
        <v>15.606548545377755</v>
      </c>
      <c r="F9" s="330">
        <v>40.764298463434841</v>
      </c>
      <c r="G9" s="330">
        <v>34.738394356529362</v>
      </c>
      <c r="H9" s="330">
        <v>35.973761487767071</v>
      </c>
      <c r="I9" s="1194"/>
    </row>
    <row r="10" spans="1:10" ht="14.25">
      <c r="A10" s="2087"/>
      <c r="B10" s="341" t="s">
        <v>175</v>
      </c>
      <c r="C10" s="330">
        <v>23.169481138377883</v>
      </c>
      <c r="D10" s="330">
        <v>38.253799115151466</v>
      </c>
      <c r="E10" s="330">
        <v>17.285633689016475</v>
      </c>
      <c r="F10" s="330">
        <v>40.22136079433762</v>
      </c>
      <c r="G10" s="330">
        <v>35.917583095743225</v>
      </c>
      <c r="H10" s="330">
        <v>36.202208613679517</v>
      </c>
      <c r="I10" s="1194"/>
    </row>
    <row r="11" spans="1:10" ht="14.25" customHeight="1">
      <c r="A11" s="2069" t="s">
        <v>609</v>
      </c>
      <c r="B11" s="342" t="s">
        <v>610</v>
      </c>
      <c r="C11" s="330">
        <v>30.985070293188819</v>
      </c>
      <c r="D11" s="330">
        <v>37.338103514509932</v>
      </c>
      <c r="E11" s="330">
        <v>23.74528973728539</v>
      </c>
      <c r="F11" s="330">
        <v>39.88105071009732</v>
      </c>
      <c r="G11" s="330">
        <v>44.442196797042797</v>
      </c>
      <c r="H11" s="330">
        <v>34.812610162748477</v>
      </c>
      <c r="I11" s="1194"/>
    </row>
    <row r="12" spans="1:10" ht="14.25">
      <c r="A12" s="2070"/>
      <c r="B12" s="343" t="s">
        <v>611</v>
      </c>
      <c r="C12" s="330">
        <v>29.415748798717029</v>
      </c>
      <c r="D12" s="330">
        <v>37.804736305784061</v>
      </c>
      <c r="E12" s="330">
        <v>22.729839195355972</v>
      </c>
      <c r="F12" s="330">
        <v>40.153742501692534</v>
      </c>
      <c r="G12" s="330">
        <v>41.167180563863027</v>
      </c>
      <c r="H12" s="330">
        <v>35.525130869152058</v>
      </c>
      <c r="I12" s="1194"/>
    </row>
    <row r="13" spans="1:10" ht="14.25">
      <c r="A13" s="2070"/>
      <c r="B13" s="342" t="s">
        <v>612</v>
      </c>
      <c r="C13" s="330">
        <v>17.277099743970371</v>
      </c>
      <c r="D13" s="330">
        <v>39.20891656311565</v>
      </c>
      <c r="E13" s="330">
        <v>13.061106675958175</v>
      </c>
      <c r="F13" s="330">
        <v>41.15491859038022</v>
      </c>
      <c r="G13" s="330">
        <v>27.464028533219505</v>
      </c>
      <c r="H13" s="330">
        <v>36.972758978987102</v>
      </c>
      <c r="I13" s="1194"/>
    </row>
    <row r="14" spans="1:10" ht="14.25" customHeight="1">
      <c r="A14" s="2070"/>
      <c r="B14" s="342" t="s">
        <v>613</v>
      </c>
      <c r="C14" s="330">
        <v>18.024847194056804</v>
      </c>
      <c r="D14" s="330">
        <v>38.583420522937303</v>
      </c>
      <c r="E14" s="330">
        <v>12.505418475857674</v>
      </c>
      <c r="F14" s="330">
        <v>40.673223203428449</v>
      </c>
      <c r="G14" s="330">
        <v>31.000456630081345</v>
      </c>
      <c r="H14" s="330">
        <v>36.601578393744575</v>
      </c>
      <c r="I14" s="1194"/>
    </row>
    <row r="15" spans="1:10" ht="14.25">
      <c r="A15" s="2071"/>
      <c r="B15" s="844" t="s">
        <v>1456</v>
      </c>
      <c r="C15" s="330">
        <v>18.260326595636453</v>
      </c>
      <c r="D15" s="330">
        <v>41.153399923712328</v>
      </c>
      <c r="E15" s="330">
        <v>11.902061730584412</v>
      </c>
      <c r="F15" s="330">
        <v>42.40072249413371</v>
      </c>
      <c r="G15" s="330">
        <v>29.662311308363332</v>
      </c>
      <c r="H15" s="330">
        <v>40.255892953664734</v>
      </c>
      <c r="I15" s="1194"/>
    </row>
    <row r="16" spans="1:10" ht="14.25">
      <c r="A16" s="2069" t="s">
        <v>614</v>
      </c>
      <c r="B16" s="341" t="s">
        <v>168</v>
      </c>
      <c r="C16" s="330">
        <v>48.332247866915544</v>
      </c>
      <c r="D16" s="330">
        <v>32.203009000000002</v>
      </c>
      <c r="E16" s="330">
        <v>23.147753259017321</v>
      </c>
      <c r="F16" s="330">
        <v>40.264575776795184</v>
      </c>
      <c r="G16" s="330">
        <v>56.465208770851383</v>
      </c>
      <c r="H16" s="330">
        <v>31.135767000000001</v>
      </c>
      <c r="I16" s="1194"/>
    </row>
    <row r="17" spans="1:9" ht="14.25">
      <c r="A17" s="2070"/>
      <c r="B17" s="341" t="s">
        <v>169</v>
      </c>
      <c r="C17" s="330">
        <v>29.841880687819959</v>
      </c>
      <c r="D17" s="330">
        <v>36.413435</v>
      </c>
      <c r="E17" s="330">
        <v>25.512525564566452</v>
      </c>
      <c r="F17" s="330">
        <v>37.916684763761133</v>
      </c>
      <c r="G17" s="330">
        <v>42.246716216470126</v>
      </c>
      <c r="H17" s="330">
        <v>33.812320999999997</v>
      </c>
      <c r="I17" s="1195"/>
    </row>
    <row r="18" spans="1:9" ht="14.25">
      <c r="A18" s="2070"/>
      <c r="B18" s="341" t="s">
        <v>171</v>
      </c>
      <c r="C18" s="330">
        <v>36.498292913811461</v>
      </c>
      <c r="D18" s="330">
        <v>35.789104000000002</v>
      </c>
      <c r="E18" s="330">
        <v>27.391576125074344</v>
      </c>
      <c r="F18" s="330">
        <v>35.073484251767454</v>
      </c>
      <c r="G18" s="330">
        <v>41.877234250596914</v>
      </c>
      <c r="H18" s="330">
        <v>36.065579</v>
      </c>
      <c r="I18" s="1195"/>
    </row>
    <row r="19" spans="1:9" ht="14.25">
      <c r="A19" s="2070"/>
      <c r="B19" s="341" t="s">
        <v>170</v>
      </c>
      <c r="C19" s="330">
        <v>18.794834329930627</v>
      </c>
      <c r="D19" s="330">
        <v>40.020406000000001</v>
      </c>
      <c r="E19" s="330">
        <v>15.019896813815226</v>
      </c>
      <c r="F19" s="330">
        <v>41.008842597698447</v>
      </c>
      <c r="G19" s="330">
        <v>28.761220528697663</v>
      </c>
      <c r="H19" s="330">
        <v>38.657592000000001</v>
      </c>
      <c r="I19" s="1195"/>
    </row>
    <row r="20" spans="1:9" ht="14.25">
      <c r="A20" s="2070"/>
      <c r="B20" s="341" t="s">
        <v>615</v>
      </c>
      <c r="C20" s="330">
        <v>12.282037338537695</v>
      </c>
      <c r="D20" s="330">
        <v>40.276769000000002</v>
      </c>
      <c r="E20" s="330">
        <v>8.3514961138966086</v>
      </c>
      <c r="F20" s="330">
        <v>45.229918060782893</v>
      </c>
      <c r="G20" s="330">
        <v>22.908317952670814</v>
      </c>
      <c r="H20" s="330">
        <v>35.394953000000001</v>
      </c>
      <c r="I20" s="1195"/>
    </row>
    <row r="21" spans="1:9" ht="14.25" customHeight="1">
      <c r="A21" s="2069" t="s">
        <v>399</v>
      </c>
      <c r="B21" s="341" t="s">
        <v>616</v>
      </c>
      <c r="C21" s="330">
        <v>16.289878510354278</v>
      </c>
      <c r="D21" s="330">
        <v>39.012323817563519</v>
      </c>
      <c r="E21" s="330">
        <v>10.050246572554197</v>
      </c>
      <c r="F21" s="330">
        <v>41.465424918810555</v>
      </c>
      <c r="G21" s="330">
        <v>28.701770031272776</v>
      </c>
      <c r="H21" s="330">
        <v>37.303636945387389</v>
      </c>
      <c r="I21" s="1195"/>
    </row>
    <row r="22" spans="1:9" ht="14.25">
      <c r="A22" s="2070"/>
      <c r="B22" s="341" t="s">
        <v>617</v>
      </c>
      <c r="C22" s="330">
        <v>17.298282306658386</v>
      </c>
      <c r="D22" s="330">
        <v>39.841736623728188</v>
      </c>
      <c r="E22" s="330">
        <v>15.247805843963683</v>
      </c>
      <c r="F22" s="330">
        <v>40.662611195304784</v>
      </c>
      <c r="G22" s="330">
        <v>26.384339949977321</v>
      </c>
      <c r="H22" s="330">
        <v>37.739611217018805</v>
      </c>
      <c r="I22" s="1195"/>
    </row>
    <row r="23" spans="1:9" ht="14.25" customHeight="1">
      <c r="A23" s="2070"/>
      <c r="B23" s="341" t="s">
        <v>618</v>
      </c>
      <c r="C23" s="330">
        <v>10.673477145295276</v>
      </c>
      <c r="D23" s="330">
        <v>39.110498953649682</v>
      </c>
      <c r="E23" s="330">
        <v>7.3458055195421892</v>
      </c>
      <c r="F23" s="330">
        <v>39.202600016280968</v>
      </c>
      <c r="G23" s="330">
        <v>27.285892989363099</v>
      </c>
      <c r="H23" s="330">
        <v>38.986716745476535</v>
      </c>
      <c r="I23" s="1195"/>
    </row>
    <row r="24" spans="1:9" ht="14.25">
      <c r="A24" s="2070"/>
      <c r="B24" s="341" t="s">
        <v>619</v>
      </c>
      <c r="C24" s="330">
        <v>18.740320614719074</v>
      </c>
      <c r="D24" s="330">
        <v>40.181385565919378</v>
      </c>
      <c r="E24" s="330">
        <v>13.845389687484747</v>
      </c>
      <c r="F24" s="330">
        <v>42.513118619287525</v>
      </c>
      <c r="G24" s="330">
        <v>28.874326975426818</v>
      </c>
      <c r="H24" s="330">
        <v>37.866621416968421</v>
      </c>
      <c r="I24" s="1195"/>
    </row>
    <row r="25" spans="1:9" ht="14.25">
      <c r="A25" s="2070"/>
      <c r="B25" s="341" t="s">
        <v>434</v>
      </c>
      <c r="C25" s="330">
        <v>24.115885752520999</v>
      </c>
      <c r="D25" s="330">
        <v>38.580134622844653</v>
      </c>
      <c r="E25" s="330">
        <v>18.394923849817037</v>
      </c>
      <c r="F25" s="330">
        <v>40.193737867357214</v>
      </c>
      <c r="G25" s="330">
        <v>35.443055907096799</v>
      </c>
      <c r="H25" s="330">
        <v>36.922014607604538</v>
      </c>
      <c r="I25" s="1195"/>
    </row>
    <row r="26" spans="1:9" ht="14.45" customHeight="1">
      <c r="A26" s="2071"/>
      <c r="B26" s="341" t="s">
        <v>620</v>
      </c>
      <c r="C26" s="330">
        <v>21.465566650842643</v>
      </c>
      <c r="D26" s="330">
        <v>38.324927856525875</v>
      </c>
      <c r="E26" s="330">
        <v>15.617554697965815</v>
      </c>
      <c r="F26" s="330">
        <v>40.588684082597851</v>
      </c>
      <c r="G26" s="330">
        <v>34.419317142469644</v>
      </c>
      <c r="H26" s="330">
        <v>36.049685209464776</v>
      </c>
      <c r="I26" s="1195"/>
    </row>
    <row r="27" spans="1:9" ht="15" customHeight="1">
      <c r="A27" s="2084" t="s">
        <v>45</v>
      </c>
      <c r="B27" s="2085"/>
      <c r="C27" s="344">
        <v>22.4894538929669</v>
      </c>
      <c r="D27" s="345">
        <v>38.262122126548739</v>
      </c>
      <c r="E27" s="344">
        <v>16.426180134099699</v>
      </c>
      <c r="F27" s="345">
        <v>40.474009914925993</v>
      </c>
      <c r="G27" s="344">
        <v>14.331104875786599</v>
      </c>
      <c r="H27" s="345">
        <v>36.088855624341697</v>
      </c>
      <c r="I27" s="1195"/>
    </row>
    <row r="28" spans="1:9" ht="14.45" customHeight="1">
      <c r="A28" s="2079" t="s">
        <v>1708</v>
      </c>
      <c r="B28" s="2079"/>
      <c r="C28" s="2079"/>
      <c r="D28" s="2079"/>
      <c r="E28" s="2079"/>
      <c r="F28" s="2079"/>
      <c r="G28" s="2079"/>
      <c r="H28" s="2079"/>
    </row>
    <row r="29" spans="1:9" ht="14.45" customHeight="1">
      <c r="A29" s="769"/>
    </row>
  </sheetData>
  <mergeCells count="13">
    <mergeCell ref="A28:H28"/>
    <mergeCell ref="A3:H3"/>
    <mergeCell ref="A4:H4"/>
    <mergeCell ref="A5:H5"/>
    <mergeCell ref="A7:B8"/>
    <mergeCell ref="C7:D7"/>
    <mergeCell ref="E7:F7"/>
    <mergeCell ref="G7:H7"/>
    <mergeCell ref="A9:A10"/>
    <mergeCell ref="A11:A15"/>
    <mergeCell ref="A16:A20"/>
    <mergeCell ref="A21:A26"/>
    <mergeCell ref="A27:B27"/>
  </mergeCells>
  <hyperlinks>
    <hyperlink ref="J7" location="ÍNDICE!A114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5" orientation="landscape" r:id="rId1"/>
  <headerFooter scaleWithDoc="0" alignWithMargins="0">
    <oddHeader>&amp;R&amp;"Arial,Negrita"&amp;10Compendio estadístico 2013 - Pobreza y desigualdad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Normal="100" zoomScaleSheetLayoutView="100" workbookViewId="0">
      <selection activeCell="I7" sqref="I7"/>
    </sheetView>
  </sheetViews>
  <sheetFormatPr baseColWidth="10" defaultRowHeight="12.75"/>
  <cols>
    <col min="1" max="1" width="11.42578125" style="1187"/>
    <col min="2" max="2" width="25.28515625" style="1187" bestFit="1" customWidth="1"/>
    <col min="3" max="3" width="14.42578125" style="1187" customWidth="1"/>
    <col min="4" max="4" width="16.28515625" style="1187" customWidth="1"/>
    <col min="5" max="5" width="14.42578125" style="1187" customWidth="1"/>
    <col min="6" max="6" width="16.28515625" style="1187" customWidth="1"/>
    <col min="7" max="7" width="14.42578125" style="1187" customWidth="1"/>
    <col min="8" max="8" width="16.28515625" style="1187" customWidth="1"/>
    <col min="9" max="9" width="15.140625" style="1187" customWidth="1"/>
    <col min="10" max="16384" width="11.42578125" style="1187"/>
  </cols>
  <sheetData>
    <row r="1" spans="1:9" ht="6" customHeight="1"/>
    <row r="2" spans="1:9" ht="15">
      <c r="A2" s="1312" t="s">
        <v>621</v>
      </c>
      <c r="B2" s="323"/>
      <c r="C2" s="323"/>
      <c r="D2" s="323"/>
      <c r="E2" s="323"/>
      <c r="F2" s="323"/>
      <c r="G2" s="323"/>
      <c r="H2" s="323"/>
      <c r="I2" s="323"/>
    </row>
    <row r="3" spans="1:9" ht="17.25">
      <c r="A3" s="2049" t="s">
        <v>1709</v>
      </c>
      <c r="B3" s="2049"/>
      <c r="C3" s="2049"/>
      <c r="D3" s="2049"/>
      <c r="E3" s="2049"/>
      <c r="F3" s="2049"/>
      <c r="G3" s="2049"/>
      <c r="H3" s="323"/>
      <c r="I3" s="323"/>
    </row>
    <row r="4" spans="1:9" ht="15">
      <c r="A4" s="2092" t="s">
        <v>1767</v>
      </c>
      <c r="B4" s="2092"/>
      <c r="C4" s="2092"/>
      <c r="D4" s="2092"/>
      <c r="E4" s="2092"/>
      <c r="F4" s="2092"/>
      <c r="G4" s="2092"/>
      <c r="H4" s="726"/>
      <c r="I4" s="726"/>
    </row>
    <row r="5" spans="1:9">
      <c r="A5" s="2075" t="s">
        <v>1702</v>
      </c>
      <c r="B5" s="2075"/>
      <c r="C5" s="2075"/>
      <c r="D5" s="2075"/>
      <c r="E5" s="2075"/>
      <c r="F5" s="2075"/>
      <c r="G5" s="2075"/>
      <c r="H5" s="340"/>
      <c r="I5" s="340"/>
    </row>
    <row r="6" spans="1:9" ht="15">
      <c r="A6" s="1149"/>
      <c r="B6" s="1149"/>
      <c r="C6" s="1149"/>
      <c r="D6" s="1149"/>
      <c r="E6" s="1149"/>
      <c r="F6" s="1149"/>
      <c r="G6" s="1149"/>
      <c r="H6" s="1149"/>
      <c r="I6" s="1149"/>
    </row>
    <row r="7" spans="1:9" ht="18.75">
      <c r="A7" s="2068" t="s">
        <v>594</v>
      </c>
      <c r="B7" s="2093" t="s">
        <v>1710</v>
      </c>
      <c r="C7" s="2093"/>
      <c r="D7" s="2093"/>
      <c r="E7" s="2093" t="s">
        <v>1711</v>
      </c>
      <c r="F7" s="2093"/>
      <c r="G7" s="2093"/>
      <c r="I7" s="1113" t="s">
        <v>675</v>
      </c>
    </row>
    <row r="8" spans="1:9" ht="15">
      <c r="A8" s="2068"/>
      <c r="B8" s="1148" t="s">
        <v>184</v>
      </c>
      <c r="C8" s="1148" t="s">
        <v>597</v>
      </c>
      <c r="D8" s="1148" t="s">
        <v>155</v>
      </c>
      <c r="E8" s="1148" t="s">
        <v>184</v>
      </c>
      <c r="F8" s="1148" t="s">
        <v>597</v>
      </c>
      <c r="G8" s="1148" t="s">
        <v>155</v>
      </c>
    </row>
    <row r="9" spans="1:9" ht="14.25">
      <c r="A9" s="771">
        <v>2007</v>
      </c>
      <c r="B9" s="330">
        <v>163.35594</v>
      </c>
      <c r="C9" s="330">
        <v>181.40643</v>
      </c>
      <c r="D9" s="330">
        <v>148.84998999999999</v>
      </c>
      <c r="E9" s="330">
        <v>99.232678000000007</v>
      </c>
      <c r="F9" s="330">
        <v>106.99008000000001</v>
      </c>
      <c r="G9" s="330">
        <v>95.475285</v>
      </c>
    </row>
    <row r="10" spans="1:9" ht="14.25">
      <c r="A10" s="771">
        <v>2008</v>
      </c>
      <c r="B10" s="330">
        <v>163.71158</v>
      </c>
      <c r="C10" s="330">
        <v>182.21227999999999</v>
      </c>
      <c r="D10" s="330">
        <v>149.95553000000001</v>
      </c>
      <c r="E10" s="330">
        <v>103.1</v>
      </c>
      <c r="F10" s="330">
        <v>107.43974</v>
      </c>
      <c r="G10" s="330">
        <v>100.92881</v>
      </c>
    </row>
    <row r="11" spans="1:9" ht="14.25">
      <c r="A11" s="771">
        <v>2009</v>
      </c>
      <c r="B11" s="330">
        <v>167.18582000000001</v>
      </c>
      <c r="C11" s="330">
        <v>181.87264999999999</v>
      </c>
      <c r="D11" s="330">
        <v>154.81424999999999</v>
      </c>
      <c r="E11" s="330">
        <v>103.85964</v>
      </c>
      <c r="F11" s="330">
        <v>107.04164</v>
      </c>
      <c r="G11" s="330">
        <v>102.01705</v>
      </c>
    </row>
    <row r="12" spans="1:9" ht="14.25">
      <c r="A12" s="771">
        <v>2010</v>
      </c>
      <c r="B12" s="330">
        <v>168.11295999999999</v>
      </c>
      <c r="C12" s="330">
        <v>179.12186</v>
      </c>
      <c r="D12" s="330">
        <v>158.80372</v>
      </c>
      <c r="E12" s="330">
        <v>104.03595</v>
      </c>
      <c r="F12" s="330">
        <v>106.35008000000001</v>
      </c>
      <c r="G12" s="330">
        <v>102.71941</v>
      </c>
    </row>
    <row r="13" spans="1:9" ht="14.25">
      <c r="A13" s="771">
        <v>2011</v>
      </c>
      <c r="B13" s="330">
        <v>155.50199000000001</v>
      </c>
      <c r="C13" s="330">
        <v>174.94479000000001</v>
      </c>
      <c r="D13" s="330">
        <v>142.91893999999999</v>
      </c>
      <c r="E13" s="330">
        <v>94.244178000000005</v>
      </c>
      <c r="F13" s="330">
        <v>96.784447</v>
      </c>
      <c r="G13" s="330">
        <v>93.200192000000001</v>
      </c>
    </row>
    <row r="14" spans="1:9" ht="14.25">
      <c r="A14" s="771">
        <v>2012</v>
      </c>
      <c r="B14" s="330">
        <v>153.38852</v>
      </c>
      <c r="C14" s="330">
        <v>173.28407999999999</v>
      </c>
      <c r="D14" s="330">
        <v>141.24743000000001</v>
      </c>
      <c r="E14" s="330">
        <v>89.158407999999994</v>
      </c>
      <c r="F14" s="330">
        <v>100.17547</v>
      </c>
      <c r="G14" s="330">
        <v>84.914595000000006</v>
      </c>
    </row>
    <row r="15" spans="1:9" ht="14.25">
      <c r="A15" s="771">
        <v>2013</v>
      </c>
      <c r="B15" s="330">
        <v>176.12863999999999</v>
      </c>
      <c r="C15" s="330">
        <v>188.46861999999999</v>
      </c>
      <c r="D15" s="330">
        <v>165.40684999999999</v>
      </c>
      <c r="E15" s="330">
        <v>111.33072</v>
      </c>
      <c r="F15" s="330">
        <v>109.26974</v>
      </c>
      <c r="G15" s="330">
        <v>112.51542999999999</v>
      </c>
    </row>
    <row r="16" spans="1:9" ht="14.25">
      <c r="A16" s="771">
        <v>2014</v>
      </c>
      <c r="B16" s="330">
        <v>180.48948999999999</v>
      </c>
      <c r="C16" s="330">
        <v>189.32696000000001</v>
      </c>
      <c r="D16" s="330">
        <v>171.65996999999999</v>
      </c>
      <c r="E16" s="330">
        <v>112.56962</v>
      </c>
      <c r="F16" s="330">
        <v>110.09932999999999</v>
      </c>
      <c r="G16" s="330">
        <v>114.37716</v>
      </c>
    </row>
    <row r="17" spans="1:9">
      <c r="A17" s="2088" t="s">
        <v>598</v>
      </c>
      <c r="B17" s="2089"/>
      <c r="C17" s="2089"/>
      <c r="D17" s="2089"/>
      <c r="E17" s="2089"/>
      <c r="F17" s="2089"/>
      <c r="G17" s="2089"/>
      <c r="H17" s="347"/>
      <c r="I17" s="347"/>
    </row>
    <row r="18" spans="1:9">
      <c r="A18" s="2090" t="s">
        <v>2305</v>
      </c>
      <c r="B18" s="2091"/>
      <c r="C18" s="2091"/>
      <c r="D18" s="2091"/>
      <c r="E18" s="2091"/>
      <c r="F18" s="2091"/>
      <c r="G18" s="2091"/>
      <c r="H18" s="775"/>
      <c r="I18" s="775"/>
    </row>
    <row r="19" spans="1:9">
      <c r="A19" s="896" t="s">
        <v>2306</v>
      </c>
      <c r="B19" s="1531"/>
      <c r="C19" s="1531"/>
      <c r="D19" s="1531"/>
      <c r="E19" s="1531"/>
      <c r="F19" s="1531"/>
      <c r="G19" s="1531"/>
      <c r="H19" s="775"/>
      <c r="I19" s="775"/>
    </row>
    <row r="20" spans="1:9">
      <c r="A20" s="896" t="s">
        <v>2307</v>
      </c>
      <c r="B20" s="1531"/>
      <c r="C20" s="1531"/>
      <c r="D20" s="1531"/>
      <c r="E20" s="1531"/>
      <c r="F20" s="1531"/>
      <c r="G20" s="1531"/>
    </row>
    <row r="21" spans="1:9">
      <c r="A21" s="896" t="s">
        <v>2308</v>
      </c>
      <c r="B21" s="1531"/>
      <c r="C21" s="1531"/>
      <c r="D21" s="1531"/>
      <c r="E21" s="1531"/>
      <c r="F21" s="1531"/>
      <c r="G21" s="1531"/>
    </row>
  </sheetData>
  <mergeCells count="8">
    <mergeCell ref="A17:G17"/>
    <mergeCell ref="A18:G18"/>
    <mergeCell ref="A4:G4"/>
    <mergeCell ref="A3:G3"/>
    <mergeCell ref="A5:G5"/>
    <mergeCell ref="A7:A8"/>
    <mergeCell ref="B7:D7"/>
    <mergeCell ref="E7:G7"/>
  </mergeCells>
  <hyperlinks>
    <hyperlink ref="I7" location="ÍNDICE!A115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5" orientation="landscape" r:id="rId1"/>
  <headerFooter scaleWithDoc="0" alignWithMargins="0">
    <oddHeader>&amp;R&amp;"Arial,Negrita"&amp;10Compendio estadístico 2013 - Pobreza y desigualdad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="80" zoomScaleNormal="80" zoomScaleSheetLayoutView="100" workbookViewId="0">
      <selection activeCell="J7" sqref="J7"/>
    </sheetView>
  </sheetViews>
  <sheetFormatPr baseColWidth="10" defaultRowHeight="14.25"/>
  <cols>
    <col min="1" max="1" width="17" style="401" customWidth="1"/>
    <col min="2" max="2" width="51.7109375" style="401" bestFit="1" customWidth="1"/>
    <col min="3" max="8" width="15.28515625" style="401" customWidth="1"/>
    <col min="9" max="9" width="17.140625" style="401" customWidth="1"/>
    <col min="10" max="16384" width="11.42578125" style="401"/>
  </cols>
  <sheetData>
    <row r="1" spans="1:10" ht="6" customHeight="1"/>
    <row r="2" spans="1:10" ht="15.75">
      <c r="A2" s="1312" t="s">
        <v>664</v>
      </c>
      <c r="B2" s="1201"/>
      <c r="C2" s="1201"/>
      <c r="D2" s="1201"/>
      <c r="E2" s="1201"/>
      <c r="F2" s="1201"/>
      <c r="G2" s="1201"/>
      <c r="H2" s="1201"/>
    </row>
    <row r="3" spans="1:10" ht="15">
      <c r="A3" s="2049" t="s">
        <v>2505</v>
      </c>
      <c r="B3" s="2049"/>
      <c r="C3" s="2049"/>
      <c r="D3" s="2049"/>
      <c r="E3" s="2049"/>
      <c r="F3" s="2049"/>
      <c r="G3" s="2049"/>
      <c r="H3" s="2049"/>
      <c r="I3" s="260"/>
    </row>
    <row r="4" spans="1:10" ht="15.75" customHeight="1">
      <c r="A4" s="2092" t="s">
        <v>1767</v>
      </c>
      <c r="B4" s="2092"/>
      <c r="C4" s="2092"/>
      <c r="D4" s="2092"/>
      <c r="E4" s="2092"/>
      <c r="F4" s="2092"/>
      <c r="G4" s="2092"/>
      <c r="H4" s="2092"/>
    </row>
    <row r="5" spans="1:10">
      <c r="A5" s="2075" t="s">
        <v>1702</v>
      </c>
      <c r="B5" s="2075"/>
      <c r="C5" s="2075"/>
      <c r="D5" s="2075"/>
      <c r="E5" s="2075"/>
      <c r="F5" s="2075"/>
      <c r="G5" s="2075"/>
      <c r="H5" s="2075"/>
      <c r="I5" s="340"/>
    </row>
    <row r="6" spans="1:10" ht="15">
      <c r="A6" s="1149"/>
      <c r="B6" s="1149"/>
      <c r="C6" s="1149"/>
      <c r="D6" s="1149"/>
      <c r="E6" s="1149"/>
      <c r="F6" s="1149"/>
      <c r="G6" s="1149"/>
      <c r="H6" s="1149"/>
      <c r="I6" s="260"/>
    </row>
    <row r="7" spans="1:10" ht="21" customHeight="1">
      <c r="A7" s="2068" t="s">
        <v>606</v>
      </c>
      <c r="B7" s="2068"/>
      <c r="C7" s="2040" t="s">
        <v>184</v>
      </c>
      <c r="D7" s="2040"/>
      <c r="E7" s="2040" t="s">
        <v>597</v>
      </c>
      <c r="F7" s="2040"/>
      <c r="G7" s="2040" t="s">
        <v>155</v>
      </c>
      <c r="H7" s="2099"/>
      <c r="I7" s="260"/>
      <c r="J7" s="1113" t="s">
        <v>675</v>
      </c>
    </row>
    <row r="8" spans="1:10" ht="45">
      <c r="A8" s="2068"/>
      <c r="B8" s="2068"/>
      <c r="C8" s="1147" t="s">
        <v>607</v>
      </c>
      <c r="D8" s="1147" t="s">
        <v>1717</v>
      </c>
      <c r="E8" s="1147" t="s">
        <v>607</v>
      </c>
      <c r="F8" s="1147" t="s">
        <v>1717</v>
      </c>
      <c r="G8" s="1147" t="s">
        <v>607</v>
      </c>
      <c r="H8" s="1147" t="s">
        <v>1717</v>
      </c>
      <c r="I8" s="260"/>
    </row>
    <row r="9" spans="1:10" ht="20.25" customHeight="1">
      <c r="A9" s="2100" t="s">
        <v>277</v>
      </c>
      <c r="B9" s="349" t="s">
        <v>622</v>
      </c>
      <c r="C9" s="1200">
        <v>18.244186000000003</v>
      </c>
      <c r="D9" s="1199">
        <v>189.58875</v>
      </c>
      <c r="E9" s="1200">
        <v>12.137981</v>
      </c>
      <c r="F9" s="1199">
        <v>200.01428000000001</v>
      </c>
      <c r="G9" s="1200">
        <v>30.274057999999997</v>
      </c>
      <c r="H9" s="1199">
        <v>181.35374999999999</v>
      </c>
      <c r="I9" s="260"/>
    </row>
    <row r="10" spans="1:10" ht="20.25" customHeight="1">
      <c r="A10" s="2100"/>
      <c r="B10" s="349" t="s">
        <v>623</v>
      </c>
      <c r="C10" s="1200">
        <v>19.144703</v>
      </c>
      <c r="D10" s="1199">
        <v>156.40582000000001</v>
      </c>
      <c r="E10" s="1200">
        <v>16.209824999999999</v>
      </c>
      <c r="F10" s="1199">
        <v>170.25498999999999</v>
      </c>
      <c r="G10" s="1200">
        <v>29.140911000000003</v>
      </c>
      <c r="H10" s="1199">
        <v>130.16699</v>
      </c>
      <c r="I10" s="260"/>
    </row>
    <row r="11" spans="1:10" ht="20.25" customHeight="1">
      <c r="A11" s="2094" t="s">
        <v>624</v>
      </c>
      <c r="B11" s="349" t="s">
        <v>168</v>
      </c>
      <c r="C11" s="1200">
        <v>41.544430999999996</v>
      </c>
      <c r="D11" s="1199">
        <v>166.40010000000001</v>
      </c>
      <c r="E11" s="1200">
        <v>17.928583</v>
      </c>
      <c r="F11" s="1199">
        <v>208.56717</v>
      </c>
      <c r="G11" s="1200">
        <v>50.851383999999996</v>
      </c>
      <c r="H11" s="1199">
        <v>160.54114000000001</v>
      </c>
      <c r="I11" s="260"/>
    </row>
    <row r="12" spans="1:10" ht="20.25" customHeight="1">
      <c r="A12" s="2096"/>
      <c r="B12" s="349" t="s">
        <v>625</v>
      </c>
      <c r="C12" s="1200">
        <v>25.096284000000001</v>
      </c>
      <c r="D12" s="1199">
        <v>183.8785</v>
      </c>
      <c r="E12" s="1200">
        <v>22.536116</v>
      </c>
      <c r="F12" s="1199">
        <v>183.02844999999999</v>
      </c>
      <c r="G12" s="1200">
        <v>33.302714999999999</v>
      </c>
      <c r="H12" s="1199">
        <v>185.72236000000001</v>
      </c>
      <c r="I12" s="260"/>
    </row>
    <row r="13" spans="1:10" ht="20.25" customHeight="1">
      <c r="A13" s="2096"/>
      <c r="B13" s="349" t="s">
        <v>626</v>
      </c>
      <c r="C13" s="1200">
        <v>30.128620000000002</v>
      </c>
      <c r="D13" s="1199">
        <v>166.83519000000001</v>
      </c>
      <c r="E13" s="1200">
        <v>22.683244999999999</v>
      </c>
      <c r="F13" s="1199">
        <v>159.72461999999999</v>
      </c>
      <c r="G13" s="1200">
        <v>34.953671</v>
      </c>
      <c r="H13" s="1199">
        <v>169.82561000000001</v>
      </c>
      <c r="I13" s="260"/>
    </row>
    <row r="14" spans="1:10" ht="20.25" customHeight="1">
      <c r="A14" s="2096"/>
      <c r="B14" s="349" t="s">
        <v>627</v>
      </c>
      <c r="C14" s="1200">
        <v>16.106773</v>
      </c>
      <c r="D14" s="1199">
        <v>184.62541999999999</v>
      </c>
      <c r="E14" s="1200">
        <v>12.666411</v>
      </c>
      <c r="F14" s="1199">
        <v>191.00346999999999</v>
      </c>
      <c r="G14" s="1200">
        <v>25.595495</v>
      </c>
      <c r="H14" s="1199">
        <v>175.92016000000001</v>
      </c>
      <c r="I14" s="260"/>
    </row>
    <row r="15" spans="1:10" ht="20.25" customHeight="1">
      <c r="A15" s="2096"/>
      <c r="B15" s="349" t="s">
        <v>628</v>
      </c>
      <c r="C15" s="1200">
        <v>10.396307</v>
      </c>
      <c r="D15" s="1199">
        <v>149.63872000000001</v>
      </c>
      <c r="E15" s="1200">
        <v>6.7393749999999999</v>
      </c>
      <c r="F15" s="1199">
        <v>150.88695999999999</v>
      </c>
      <c r="G15" s="1200">
        <v>18.858522999999998</v>
      </c>
      <c r="H15" s="1199">
        <v>148.60648</v>
      </c>
      <c r="I15" s="260"/>
    </row>
    <row r="16" spans="1:10" ht="20.25" customHeight="1">
      <c r="A16" s="2095"/>
      <c r="B16" s="349" t="s">
        <v>629</v>
      </c>
      <c r="C16" s="1200">
        <v>14.466148</v>
      </c>
      <c r="D16" s="1199">
        <v>150.59667999999999</v>
      </c>
      <c r="E16" s="1200">
        <v>0</v>
      </c>
      <c r="F16" s="1199" t="s">
        <v>4</v>
      </c>
      <c r="G16" s="1200">
        <v>63.229612999999993</v>
      </c>
      <c r="H16" s="1199">
        <v>150.59667999999999</v>
      </c>
      <c r="I16" s="260"/>
    </row>
    <row r="17" spans="1:8" ht="20.25" customHeight="1">
      <c r="A17" s="2094" t="s">
        <v>630</v>
      </c>
      <c r="B17" s="349" t="s">
        <v>1716</v>
      </c>
      <c r="C17" s="1200">
        <v>24.877448999999999</v>
      </c>
      <c r="D17" s="1199">
        <v>179.31735</v>
      </c>
      <c r="E17" s="1200">
        <v>19.255551000000001</v>
      </c>
      <c r="F17" s="1199">
        <v>188.78034</v>
      </c>
      <c r="G17" s="1200">
        <v>32.920004000000006</v>
      </c>
      <c r="H17" s="1199">
        <v>171.39897999999999</v>
      </c>
    </row>
    <row r="18" spans="1:8" ht="20.25" customHeight="1">
      <c r="A18" s="2095"/>
      <c r="B18" s="349" t="s">
        <v>1715</v>
      </c>
      <c r="C18" s="1200">
        <v>8.3426390000000001</v>
      </c>
      <c r="D18" s="1199">
        <v>186.03174999999999</v>
      </c>
      <c r="E18" s="1200">
        <v>6.9006439999999998</v>
      </c>
      <c r="F18" s="1199">
        <v>190.9881</v>
      </c>
      <c r="G18" s="1200">
        <v>16.979171000000001</v>
      </c>
      <c r="H18" s="1199">
        <v>173.96722</v>
      </c>
    </row>
    <row r="19" spans="1:8" ht="20.25" customHeight="1">
      <c r="A19" s="2094" t="s">
        <v>631</v>
      </c>
      <c r="B19" s="349" t="s">
        <v>1714</v>
      </c>
      <c r="C19" s="1200">
        <v>12.372166</v>
      </c>
      <c r="D19" s="1199">
        <v>222.23049</v>
      </c>
      <c r="E19" s="1200">
        <v>8.9774700000000003</v>
      </c>
      <c r="F19" s="1199">
        <v>223.96397999999999</v>
      </c>
      <c r="G19" s="1200">
        <v>20.229315</v>
      </c>
      <c r="H19" s="1199">
        <v>220.44992999999999</v>
      </c>
    </row>
    <row r="20" spans="1:8" ht="20.25" customHeight="1">
      <c r="A20" s="2096"/>
      <c r="B20" s="349" t="s">
        <v>1713</v>
      </c>
      <c r="C20" s="1200">
        <v>25.586838</v>
      </c>
      <c r="D20" s="1199">
        <v>165.31328999999999</v>
      </c>
      <c r="E20" s="1200">
        <v>18.136178000000001</v>
      </c>
      <c r="F20" s="1199">
        <v>178.21646999999999</v>
      </c>
      <c r="G20" s="1200">
        <v>39.282997999999999</v>
      </c>
      <c r="H20" s="1199">
        <v>154.36259000000001</v>
      </c>
    </row>
    <row r="21" spans="1:8" ht="20.25" customHeight="1">
      <c r="A21" s="2095"/>
      <c r="B21" s="349" t="s">
        <v>1712</v>
      </c>
      <c r="C21" s="1200">
        <v>32.952610999999997</v>
      </c>
      <c r="D21" s="1199">
        <v>133.49661</v>
      </c>
      <c r="E21" s="1200">
        <v>20.480370000000001</v>
      </c>
      <c r="F21" s="1199">
        <v>142.57830000000001</v>
      </c>
      <c r="G21" s="1200">
        <v>65.416865000000001</v>
      </c>
      <c r="H21" s="1199">
        <v>126.09587000000001</v>
      </c>
    </row>
    <row r="22" spans="1:8" ht="20.25" customHeight="1">
      <c r="A22" s="2097" t="s">
        <v>45</v>
      </c>
      <c r="B22" s="2098"/>
      <c r="C22" s="1198">
        <v>18.52244</v>
      </c>
      <c r="D22" s="1197">
        <v>180.48944</v>
      </c>
      <c r="E22" s="1198">
        <v>13.375790000000002</v>
      </c>
      <c r="F22" s="1197">
        <v>189.32689999999999</v>
      </c>
      <c r="G22" s="1198">
        <v>30.089790000000001</v>
      </c>
      <c r="H22" s="1197">
        <v>171.65992</v>
      </c>
    </row>
    <row r="23" spans="1:8">
      <c r="A23" s="2089" t="s">
        <v>190</v>
      </c>
      <c r="B23" s="2089"/>
      <c r="C23" s="2089"/>
      <c r="D23" s="2089"/>
      <c r="E23" s="2089"/>
      <c r="F23" s="2089"/>
      <c r="G23" s="2089"/>
      <c r="H23" s="2089"/>
    </row>
    <row r="24" spans="1:8">
      <c r="A24" s="770"/>
      <c r="B24" s="370"/>
      <c r="C24" s="370"/>
      <c r="D24" s="370"/>
      <c r="E24" s="370"/>
      <c r="F24" s="370"/>
      <c r="G24" s="370"/>
      <c r="H24" s="370"/>
    </row>
    <row r="25" spans="1:8">
      <c r="B25" s="260"/>
      <c r="C25" s="260"/>
      <c r="D25" s="260"/>
      <c r="E25" s="260"/>
      <c r="F25" s="260"/>
    </row>
    <row r="26" spans="1:8">
      <c r="B26" s="260"/>
      <c r="C26" s="1196"/>
      <c r="D26" s="1196"/>
      <c r="E26" s="1196"/>
      <c r="F26" s="260"/>
    </row>
    <row r="27" spans="1:8">
      <c r="B27" s="260"/>
      <c r="C27" s="260"/>
      <c r="D27" s="260"/>
      <c r="E27" s="260"/>
      <c r="F27" s="260"/>
    </row>
  </sheetData>
  <mergeCells count="13">
    <mergeCell ref="A17:A18"/>
    <mergeCell ref="A19:A21"/>
    <mergeCell ref="A22:B22"/>
    <mergeCell ref="A3:H3"/>
    <mergeCell ref="A23:H23"/>
    <mergeCell ref="A4:H4"/>
    <mergeCell ref="A5:H5"/>
    <mergeCell ref="A7:B8"/>
    <mergeCell ref="C7:D7"/>
    <mergeCell ref="E7:F7"/>
    <mergeCell ref="G7:H7"/>
    <mergeCell ref="A9:A10"/>
    <mergeCell ref="A11:A16"/>
  </mergeCells>
  <hyperlinks>
    <hyperlink ref="J7" location="ÍNDICE!A116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77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25" max="8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topLeftCell="I3" zoomScaleNormal="100" zoomScaleSheetLayoutView="100" workbookViewId="0">
      <selection activeCell="S6" sqref="S6"/>
    </sheetView>
  </sheetViews>
  <sheetFormatPr baseColWidth="10" defaultRowHeight="14.25"/>
  <cols>
    <col min="1" max="1" width="20.7109375" style="1179" customWidth="1"/>
    <col min="2" max="17" width="9.28515625" style="39" customWidth="1"/>
    <col min="18" max="18" width="8.5703125" style="39" customWidth="1"/>
    <col min="19" max="16384" width="11.42578125" style="39"/>
  </cols>
  <sheetData>
    <row r="1" spans="1:19" ht="6" customHeight="1"/>
    <row r="2" spans="1:19" ht="15">
      <c r="A2" s="1312" t="s">
        <v>632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9" ht="15">
      <c r="A3" s="1958" t="s">
        <v>1718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  <c r="N3" s="1958"/>
      <c r="O3" s="1958"/>
      <c r="P3" s="1958"/>
      <c r="Q3" s="1958"/>
    </row>
    <row r="4" spans="1:19" ht="15">
      <c r="A4" s="2092" t="s">
        <v>1767</v>
      </c>
      <c r="B4" s="2092"/>
      <c r="C4" s="2092"/>
      <c r="D4" s="2092"/>
      <c r="E4" s="2092"/>
      <c r="F4" s="2092"/>
      <c r="G4" s="2092"/>
      <c r="H4" s="2092"/>
      <c r="I4" s="2092"/>
      <c r="J4" s="2092"/>
      <c r="K4" s="2092"/>
      <c r="L4" s="2092"/>
      <c r="M4" s="2092"/>
      <c r="N4" s="2092"/>
      <c r="O4" s="2092"/>
      <c r="P4" s="2092"/>
      <c r="Q4" s="2092"/>
    </row>
    <row r="5" spans="1:19" ht="15">
      <c r="A5" s="1150"/>
      <c r="B5" s="1150"/>
      <c r="C5" s="1150"/>
      <c r="D5" s="1150"/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150"/>
      <c r="Q5" s="1150"/>
    </row>
    <row r="6" spans="1:19" ht="31.5" customHeight="1">
      <c r="A6" s="2101" t="s">
        <v>633</v>
      </c>
      <c r="B6" s="2097" t="s">
        <v>634</v>
      </c>
      <c r="C6" s="2105"/>
      <c r="D6" s="2105"/>
      <c r="E6" s="2105"/>
      <c r="F6" s="2105"/>
      <c r="G6" s="2105"/>
      <c r="H6" s="2105"/>
      <c r="I6" s="2098"/>
      <c r="J6" s="2099" t="s">
        <v>635</v>
      </c>
      <c r="K6" s="2099"/>
      <c r="L6" s="2099"/>
      <c r="M6" s="2099"/>
      <c r="N6" s="2099"/>
      <c r="O6" s="2099"/>
      <c r="P6" s="2099"/>
      <c r="Q6" s="2099"/>
      <c r="S6" s="1113" t="s">
        <v>675</v>
      </c>
    </row>
    <row r="7" spans="1:19" ht="15">
      <c r="A7" s="2102"/>
      <c r="B7" s="1152">
        <v>2007</v>
      </c>
      <c r="C7" s="1152">
        <v>2008</v>
      </c>
      <c r="D7" s="1152">
        <v>2009</v>
      </c>
      <c r="E7" s="1152">
        <v>2010</v>
      </c>
      <c r="F7" s="1152">
        <v>2011</v>
      </c>
      <c r="G7" s="1152">
        <v>2012</v>
      </c>
      <c r="H7" s="1152">
        <v>2013</v>
      </c>
      <c r="I7" s="1152">
        <v>2014</v>
      </c>
      <c r="J7" s="1152">
        <v>2007</v>
      </c>
      <c r="K7" s="1152">
        <v>2008</v>
      </c>
      <c r="L7" s="1152">
        <v>2009</v>
      </c>
      <c r="M7" s="1152">
        <v>2010</v>
      </c>
      <c r="N7" s="1152">
        <v>2011</v>
      </c>
      <c r="O7" s="1152">
        <v>2012</v>
      </c>
      <c r="P7" s="1152">
        <v>2013</v>
      </c>
      <c r="Q7" s="1152">
        <v>2014</v>
      </c>
    </row>
    <row r="8" spans="1:19" ht="15">
      <c r="A8" s="351" t="s">
        <v>638</v>
      </c>
      <c r="B8" s="1202">
        <v>4.0178880020752414</v>
      </c>
      <c r="C8" s="1202">
        <v>4.0262063477760863</v>
      </c>
      <c r="D8" s="1202">
        <v>4.0120817624398954</v>
      </c>
      <c r="E8" s="1202">
        <v>3.9430658406754753</v>
      </c>
      <c r="F8" s="1202">
        <v>3.7369828746487697</v>
      </c>
      <c r="G8" s="1202">
        <v>3.7159097104666152</v>
      </c>
      <c r="H8" s="1202">
        <v>3.7989622844525988</v>
      </c>
      <c r="I8" s="1202">
        <v>3.8709908055587245</v>
      </c>
      <c r="J8" s="1202">
        <v>2.3279345032419885</v>
      </c>
      <c r="K8" s="1202">
        <v>2.3775805074103253</v>
      </c>
      <c r="L8" s="1202">
        <v>2.3159808590685711</v>
      </c>
      <c r="M8" s="1202">
        <v>2.2939634621804443</v>
      </c>
      <c r="N8" s="1202">
        <v>2.2380273864216851</v>
      </c>
      <c r="O8" s="1202">
        <v>2.1532715541294927</v>
      </c>
      <c r="P8" s="1202">
        <v>2.3575773591021285</v>
      </c>
      <c r="Q8" s="1202">
        <v>2.3607346487002037</v>
      </c>
    </row>
    <row r="9" spans="1:19">
      <c r="A9" s="352" t="s">
        <v>639</v>
      </c>
      <c r="B9" s="1203">
        <v>5.0364969232557142</v>
      </c>
      <c r="C9" s="1203">
        <v>5.0678978499761085</v>
      </c>
      <c r="D9" s="1203">
        <v>5.1216121445172575</v>
      </c>
      <c r="E9" s="1203">
        <v>5.0111692337584026</v>
      </c>
      <c r="F9" s="1203">
        <v>4.2520218653564772</v>
      </c>
      <c r="G9" s="1203">
        <v>4.1594041097443428</v>
      </c>
      <c r="H9" s="1203">
        <v>5.0320105894684479</v>
      </c>
      <c r="I9" s="1203">
        <v>4.876304631305592</v>
      </c>
      <c r="J9" s="1203">
        <v>3.1437586027209612</v>
      </c>
      <c r="K9" s="1203">
        <v>3.2058711051289444</v>
      </c>
      <c r="L9" s="1203">
        <v>3.0973033627469717</v>
      </c>
      <c r="M9" s="1203">
        <v>3.1235046398372068</v>
      </c>
      <c r="N9" s="1203">
        <v>2.6010044351011135</v>
      </c>
      <c r="O9" s="1203">
        <v>2.4734504956954377</v>
      </c>
      <c r="P9" s="1203">
        <v>3.4315605744199851</v>
      </c>
      <c r="Q9" s="1203">
        <v>3.2579490181552804</v>
      </c>
    </row>
    <row r="10" spans="1:19">
      <c r="A10" s="353" t="s">
        <v>640</v>
      </c>
      <c r="B10" s="1203">
        <v>4.7153976000314382</v>
      </c>
      <c r="C10" s="1203">
        <v>4.7035292585972099</v>
      </c>
      <c r="D10" s="1203">
        <v>4.7592601841329492</v>
      </c>
      <c r="E10" s="1203">
        <v>4.4814788247477066</v>
      </c>
      <c r="F10" s="1203">
        <v>4.2485907617236931</v>
      </c>
      <c r="G10" s="1203">
        <v>4.3362528460182563</v>
      </c>
      <c r="H10" s="1203">
        <v>4.3424281646488021</v>
      </c>
      <c r="I10" s="1203">
        <v>4.6506455660534769</v>
      </c>
      <c r="J10" s="1203">
        <v>2.9599364291211803</v>
      </c>
      <c r="K10" s="1203">
        <v>3.2021411952680969</v>
      </c>
      <c r="L10" s="1203">
        <v>3.1139049653551854</v>
      </c>
      <c r="M10" s="1203">
        <v>2.9642828375712273</v>
      </c>
      <c r="N10" s="1203">
        <v>2.9854970960907554</v>
      </c>
      <c r="O10" s="1203">
        <v>2.9203014120222788</v>
      </c>
      <c r="P10" s="1203">
        <v>3.0448895090725694</v>
      </c>
      <c r="Q10" s="1203">
        <v>3.2470990989941768</v>
      </c>
    </row>
    <row r="11" spans="1:19">
      <c r="A11" s="353" t="s">
        <v>641</v>
      </c>
      <c r="B11" s="1203">
        <v>4.6279870853832872</v>
      </c>
      <c r="C11" s="1203">
        <v>4.626463047337964</v>
      </c>
      <c r="D11" s="1203">
        <v>4.5561714357652283</v>
      </c>
      <c r="E11" s="1203">
        <v>4.5343071466085529</v>
      </c>
      <c r="F11" s="1203">
        <v>4.1366647401528764</v>
      </c>
      <c r="G11" s="1203">
        <v>4.2379586505327875</v>
      </c>
      <c r="H11" s="1203">
        <v>4.3649752913241278</v>
      </c>
      <c r="I11" s="1203">
        <v>4.5192459343280831</v>
      </c>
      <c r="J11" s="1203">
        <v>2.9305292857333449</v>
      </c>
      <c r="K11" s="1203">
        <v>3.0988936993143321</v>
      </c>
      <c r="L11" s="1203">
        <v>2.9100769073863777</v>
      </c>
      <c r="M11" s="1203">
        <v>3.009254977531187</v>
      </c>
      <c r="N11" s="1203">
        <v>2.8414364726532351</v>
      </c>
      <c r="O11" s="1203">
        <v>2.7968318517327457</v>
      </c>
      <c r="P11" s="1203">
        <v>3.0387307409862747</v>
      </c>
      <c r="Q11" s="1203">
        <v>3.0633339159672426</v>
      </c>
    </row>
    <row r="12" spans="1:19">
      <c r="A12" s="352" t="s">
        <v>642</v>
      </c>
      <c r="B12" s="1203">
        <v>4.5287433563171851</v>
      </c>
      <c r="C12" s="1203">
        <v>4.4686966294094903</v>
      </c>
      <c r="D12" s="1203">
        <v>4.5030942553870901</v>
      </c>
      <c r="E12" s="1203">
        <v>4.3902429155629052</v>
      </c>
      <c r="F12" s="1203">
        <v>4.3801269994190273</v>
      </c>
      <c r="G12" s="1203">
        <v>4.0752962798110177</v>
      </c>
      <c r="H12" s="1203">
        <v>4.1838703117763609</v>
      </c>
      <c r="I12" s="1203">
        <v>4.1640072690588346</v>
      </c>
      <c r="J12" s="1203">
        <v>2.7500320156910902</v>
      </c>
      <c r="K12" s="1203">
        <v>2.7323977917621498</v>
      </c>
      <c r="L12" s="1203">
        <v>2.7719133188371186</v>
      </c>
      <c r="M12" s="1203">
        <v>2.6937988653399416</v>
      </c>
      <c r="N12" s="1203">
        <v>2.7375250958000219</v>
      </c>
      <c r="O12" s="1203">
        <v>2.5148748333115951</v>
      </c>
      <c r="P12" s="1203">
        <v>2.8375414936856429</v>
      </c>
      <c r="Q12" s="1203">
        <v>2.7130811524885243</v>
      </c>
    </row>
    <row r="13" spans="1:19">
      <c r="A13" s="353" t="s">
        <v>643</v>
      </c>
      <c r="B13" s="1203">
        <v>4.552871189430773</v>
      </c>
      <c r="C13" s="1203">
        <v>4.2002416704352452</v>
      </c>
      <c r="D13" s="1203">
        <v>4.2477029623756719</v>
      </c>
      <c r="E13" s="1203">
        <v>4.1718581628779008</v>
      </c>
      <c r="F13" s="1203">
        <v>3.9692938829636497</v>
      </c>
      <c r="G13" s="1203">
        <v>4.0598177486335159</v>
      </c>
      <c r="H13" s="1203">
        <v>3.9528516668519287</v>
      </c>
      <c r="I13" s="1203">
        <v>4.2493249803405568</v>
      </c>
      <c r="J13" s="1203">
        <v>2.6085028456142045</v>
      </c>
      <c r="K13" s="1203">
        <v>2.5718731972532156</v>
      </c>
      <c r="L13" s="1203">
        <v>2.483381374190003</v>
      </c>
      <c r="M13" s="1203">
        <v>2.3744179703889325</v>
      </c>
      <c r="N13" s="1203">
        <v>2.4752553335088354</v>
      </c>
      <c r="O13" s="1203">
        <v>2.5209371491746153</v>
      </c>
      <c r="P13" s="1203">
        <v>2.5427982451270745</v>
      </c>
      <c r="Q13" s="1203">
        <v>2.6586964515374216</v>
      </c>
    </row>
    <row r="14" spans="1:19">
      <c r="A14" s="353" t="s">
        <v>644</v>
      </c>
      <c r="B14" s="1203">
        <v>3.9811703898494568</v>
      </c>
      <c r="C14" s="1203">
        <v>4.1589784810691421</v>
      </c>
      <c r="D14" s="1203">
        <v>4.1780773451581732</v>
      </c>
      <c r="E14" s="1203">
        <v>4.0628239430199029</v>
      </c>
      <c r="F14" s="1203">
        <v>3.9066191081917974</v>
      </c>
      <c r="G14" s="1203">
        <v>3.8333650210925714</v>
      </c>
      <c r="H14" s="1203">
        <v>3.7986615196543672</v>
      </c>
      <c r="I14" s="1203">
        <v>3.9521771920226416</v>
      </c>
      <c r="J14" s="1203">
        <v>2.2535971572784645</v>
      </c>
      <c r="K14" s="1203">
        <v>2.3313855855870451</v>
      </c>
      <c r="L14" s="1203">
        <v>2.2705353850763395</v>
      </c>
      <c r="M14" s="1203">
        <v>2.3307350788170345</v>
      </c>
      <c r="N14" s="1203">
        <v>2.2211522835008441</v>
      </c>
      <c r="O14" s="1203">
        <v>2.1039380619641954</v>
      </c>
      <c r="P14" s="1203">
        <v>2.25901240931957</v>
      </c>
      <c r="Q14" s="1203">
        <v>2.3410890171107712</v>
      </c>
    </row>
    <row r="15" spans="1:19">
      <c r="A15" s="353" t="s">
        <v>645</v>
      </c>
      <c r="B15" s="1203">
        <v>3.9481457421830854</v>
      </c>
      <c r="C15" s="1203">
        <v>4.0065833764875807</v>
      </c>
      <c r="D15" s="1203">
        <v>3.9586451584157278</v>
      </c>
      <c r="E15" s="1203">
        <v>3.8433147542077166</v>
      </c>
      <c r="F15" s="1203">
        <v>3.7425284073216312</v>
      </c>
      <c r="G15" s="1203">
        <v>3.7109107778488895</v>
      </c>
      <c r="H15" s="1203">
        <v>3.7274951220498993</v>
      </c>
      <c r="I15" s="1203">
        <v>3.7586407982844059</v>
      </c>
      <c r="J15" s="1203">
        <v>2.1209590179322144</v>
      </c>
      <c r="K15" s="1203">
        <v>2.1174942916853658</v>
      </c>
      <c r="L15" s="1203">
        <v>2.1223981521483446</v>
      </c>
      <c r="M15" s="1203">
        <v>2.0185396058380287</v>
      </c>
      <c r="N15" s="1203">
        <v>2.0545428006996618</v>
      </c>
      <c r="O15" s="1203">
        <v>2.0205217095207364</v>
      </c>
      <c r="P15" s="1203">
        <v>2.109094045701335</v>
      </c>
      <c r="Q15" s="1203">
        <v>2.1134735063197825</v>
      </c>
    </row>
    <row r="16" spans="1:19">
      <c r="A16" s="352" t="s">
        <v>646</v>
      </c>
      <c r="B16" s="1203">
        <v>3.6289916015852923</v>
      </c>
      <c r="C16" s="1203">
        <v>3.7304438050358439</v>
      </c>
      <c r="D16" s="1203">
        <v>3.6650497409936102</v>
      </c>
      <c r="E16" s="1203">
        <v>3.6809711124388813</v>
      </c>
      <c r="F16" s="1203">
        <v>3.4602069578526349</v>
      </c>
      <c r="G16" s="1203">
        <v>3.5668862476575165</v>
      </c>
      <c r="H16" s="1203">
        <v>3.5600135209666028</v>
      </c>
      <c r="I16" s="1203">
        <v>3.6312495992496898</v>
      </c>
      <c r="J16" s="1203">
        <v>1.921641084680096</v>
      </c>
      <c r="K16" s="1203">
        <v>1.9589759122046673</v>
      </c>
      <c r="L16" s="1203">
        <v>1.9111277871463348</v>
      </c>
      <c r="M16" s="1203">
        <v>1.8874373798049928</v>
      </c>
      <c r="N16" s="1203">
        <v>1.9247797848774517</v>
      </c>
      <c r="O16" s="1203">
        <v>1.8567864626481618</v>
      </c>
      <c r="P16" s="1203">
        <v>1.9496022433880928</v>
      </c>
      <c r="Q16" s="1203">
        <v>1.9530575370813359</v>
      </c>
    </row>
    <row r="17" spans="1:17">
      <c r="A17" s="353" t="s">
        <v>647</v>
      </c>
      <c r="B17" s="1203">
        <v>3.368690760214796</v>
      </c>
      <c r="C17" s="1203">
        <v>3.330198872000413</v>
      </c>
      <c r="D17" s="1203">
        <v>3.4114985453831284</v>
      </c>
      <c r="E17" s="1203">
        <v>3.2639343263946321</v>
      </c>
      <c r="F17" s="1203">
        <v>3.2364158504434526</v>
      </c>
      <c r="G17" s="1203">
        <v>3.2126172638646442</v>
      </c>
      <c r="H17" s="1203">
        <v>3.1737502538900682</v>
      </c>
      <c r="I17" s="1203">
        <v>3.156207575064816</v>
      </c>
      <c r="J17" s="1203">
        <v>1.8561032976598708</v>
      </c>
      <c r="K17" s="1203">
        <v>1.7991313643849556</v>
      </c>
      <c r="L17" s="1203">
        <v>1.8472271648979866</v>
      </c>
      <c r="M17" s="1203">
        <v>1.762003804948552</v>
      </c>
      <c r="N17" s="1203">
        <v>1.7730455670269334</v>
      </c>
      <c r="O17" s="1203">
        <v>1.6582432905845446</v>
      </c>
      <c r="P17" s="1203">
        <v>1.7357743006527788</v>
      </c>
      <c r="Q17" s="1203">
        <v>1.7002510913670148</v>
      </c>
    </row>
    <row r="18" spans="1:17">
      <c r="A18" s="353" t="s">
        <v>648</v>
      </c>
      <c r="B18" s="1203">
        <v>2.9684710732659458</v>
      </c>
      <c r="C18" s="1203">
        <v>3.0240381525993567</v>
      </c>
      <c r="D18" s="1203">
        <v>2.9114373256047075</v>
      </c>
      <c r="E18" s="1203">
        <v>2.9986284995755588</v>
      </c>
      <c r="F18" s="1203">
        <v>2.8071985994798498</v>
      </c>
      <c r="G18" s="1203">
        <v>2.7878005244818733</v>
      </c>
      <c r="H18" s="1203">
        <v>2.8570201345698498</v>
      </c>
      <c r="I18" s="1203">
        <v>2.8431373121770607</v>
      </c>
      <c r="J18" s="1203">
        <v>1.6284118518659669</v>
      </c>
      <c r="K18" s="1203">
        <v>1.6333764002368527</v>
      </c>
      <c r="L18" s="1203">
        <v>1.5631995187684211</v>
      </c>
      <c r="M18" s="1203">
        <v>1.6092572378505818</v>
      </c>
      <c r="N18" s="1203">
        <v>1.4577598122833793</v>
      </c>
      <c r="O18" s="1203">
        <v>1.4251940591600456</v>
      </c>
      <c r="P18" s="1203">
        <v>1.5801402913587332</v>
      </c>
      <c r="Q18" s="1203">
        <v>1.5466967921137007</v>
      </c>
    </row>
    <row r="19" spans="1:17" ht="15">
      <c r="A19" s="393" t="s">
        <v>649</v>
      </c>
      <c r="B19" s="1202">
        <v>3.8902243880749201</v>
      </c>
      <c r="C19" s="1202">
        <v>3.9239943350636399</v>
      </c>
      <c r="D19" s="1202">
        <v>3.9276981986887058</v>
      </c>
      <c r="E19" s="1202">
        <v>3.843848300640802</v>
      </c>
      <c r="F19" s="1202">
        <v>3.7445915472660416</v>
      </c>
      <c r="G19" s="1202">
        <v>3.7011915870643461</v>
      </c>
      <c r="H19" s="1202">
        <v>3.7418392730420895</v>
      </c>
      <c r="I19" s="1202">
        <v>3.7943158928039291</v>
      </c>
      <c r="J19" s="1202">
        <v>2.29089253806008</v>
      </c>
      <c r="K19" s="1202">
        <v>2.3262919299371627</v>
      </c>
      <c r="L19" s="1202">
        <v>2.2931914982644237</v>
      </c>
      <c r="M19" s="1202">
        <v>2.2559910735291817</v>
      </c>
      <c r="N19" s="1202">
        <v>2.2092307759306409</v>
      </c>
      <c r="O19" s="1202">
        <v>2.1142723601199553</v>
      </c>
      <c r="P19" s="1202">
        <v>2.3328844303832565</v>
      </c>
      <c r="Q19" s="1202">
        <v>2.3446863804657205</v>
      </c>
    </row>
    <row r="20" spans="1:17">
      <c r="A20" s="354" t="s">
        <v>639</v>
      </c>
      <c r="B20" s="1203">
        <v>4.7589973958920213</v>
      </c>
      <c r="C20" s="1203">
        <v>4.723761490169804</v>
      </c>
      <c r="D20" s="1203">
        <v>4.8054802835475501</v>
      </c>
      <c r="E20" s="1203">
        <v>4.7269618766778114</v>
      </c>
      <c r="F20" s="1203">
        <v>4.2803624300427829</v>
      </c>
      <c r="G20" s="1203">
        <v>4.3554589380896553</v>
      </c>
      <c r="H20" s="1203">
        <v>4.6524239811230546</v>
      </c>
      <c r="I20" s="1203">
        <v>4.7455715974672303</v>
      </c>
      <c r="J20" s="1203">
        <v>3.2658130492065696</v>
      </c>
      <c r="K20" s="1203">
        <v>3.3878289166687545</v>
      </c>
      <c r="L20" s="1203">
        <v>3.318339064879825</v>
      </c>
      <c r="M20" s="1203">
        <v>3.3032298349811748</v>
      </c>
      <c r="N20" s="1203">
        <v>3.0275016880697327</v>
      </c>
      <c r="O20" s="1203">
        <v>2.8634039307357328</v>
      </c>
      <c r="P20" s="1203">
        <v>3.3722945625258465</v>
      </c>
      <c r="Q20" s="1203">
        <v>3.52578423341554</v>
      </c>
    </row>
    <row r="21" spans="1:17">
      <c r="A21" s="355" t="s">
        <v>640</v>
      </c>
      <c r="B21" s="1203">
        <v>4.6979790108223884</v>
      </c>
      <c r="C21" s="1203">
        <v>4.7141896490312893</v>
      </c>
      <c r="D21" s="1203">
        <v>4.8272675076668099</v>
      </c>
      <c r="E21" s="1203">
        <v>4.5844631618190181</v>
      </c>
      <c r="F21" s="1203">
        <v>4.4507093887157847</v>
      </c>
      <c r="G21" s="1203">
        <v>4.3666125215421072</v>
      </c>
      <c r="H21" s="1203">
        <v>4.4929899356446104</v>
      </c>
      <c r="I21" s="1203">
        <v>4.589170063738651</v>
      </c>
      <c r="J21" s="1203">
        <v>3.2401299152450491</v>
      </c>
      <c r="K21" s="1203">
        <v>3.3151790259119567</v>
      </c>
      <c r="L21" s="1203">
        <v>3.2943060809186449</v>
      </c>
      <c r="M21" s="1203">
        <v>3.2510582703155073</v>
      </c>
      <c r="N21" s="1203">
        <v>3.0602681796049302</v>
      </c>
      <c r="O21" s="1203">
        <v>2.9358565343263971</v>
      </c>
      <c r="P21" s="1203">
        <v>3.2731970319731705</v>
      </c>
      <c r="Q21" s="1203">
        <v>3.2422777995949894</v>
      </c>
    </row>
    <row r="22" spans="1:17">
      <c r="A22" s="353" t="s">
        <v>641</v>
      </c>
      <c r="B22" s="1203">
        <v>4.6213932181654851</v>
      </c>
      <c r="C22" s="1203">
        <v>4.7273255014854705</v>
      </c>
      <c r="D22" s="1203">
        <v>4.5217003236732474</v>
      </c>
      <c r="E22" s="1203">
        <v>4.4141555011003311</v>
      </c>
      <c r="F22" s="1203">
        <v>4.7266555955999463</v>
      </c>
      <c r="G22" s="1203">
        <v>4.274868984838248</v>
      </c>
      <c r="H22" s="1203">
        <v>4.448070659739229</v>
      </c>
      <c r="I22" s="1203">
        <v>4.4034899591582919</v>
      </c>
      <c r="J22" s="1203">
        <v>2.8958071037162476</v>
      </c>
      <c r="K22" s="1203">
        <v>2.8740348168790586</v>
      </c>
      <c r="L22" s="1203">
        <v>2.9410132059877148</v>
      </c>
      <c r="M22" s="1203">
        <v>2.8482454506250581</v>
      </c>
      <c r="N22" s="1203">
        <v>2.9553448032084675</v>
      </c>
      <c r="O22" s="1203">
        <v>2.6636306846067326</v>
      </c>
      <c r="P22" s="1203">
        <v>3.0567200223220383</v>
      </c>
      <c r="Q22" s="1203">
        <v>3.0293346116360391</v>
      </c>
    </row>
    <row r="23" spans="1:17">
      <c r="A23" s="352" t="s">
        <v>642</v>
      </c>
      <c r="B23" s="1203">
        <v>4.4014335457466132</v>
      </c>
      <c r="C23" s="1203">
        <v>4.3450246483482351</v>
      </c>
      <c r="D23" s="1203">
        <v>4.4770654126277671</v>
      </c>
      <c r="E23" s="1203">
        <v>4.2351790292669511</v>
      </c>
      <c r="F23" s="1203">
        <v>3.9949772500069689</v>
      </c>
      <c r="G23" s="1203">
        <v>4.1951591846726277</v>
      </c>
      <c r="H23" s="1203">
        <v>4.0168323919710023</v>
      </c>
      <c r="I23" s="1203">
        <v>4.2670954446611429</v>
      </c>
      <c r="J23" s="1203">
        <v>2.6706446344014942</v>
      </c>
      <c r="K23" s="1203">
        <v>2.7481027104302687</v>
      </c>
      <c r="L23" s="1203">
        <v>2.6208692647310774</v>
      </c>
      <c r="M23" s="1203">
        <v>2.5168959430678939</v>
      </c>
      <c r="N23" s="1203">
        <v>2.4516999649184528</v>
      </c>
      <c r="O23" s="1203">
        <v>2.5847456015971497</v>
      </c>
      <c r="P23" s="1203">
        <v>2.7461701936086631</v>
      </c>
      <c r="Q23" s="1203">
        <v>2.8337436906676272</v>
      </c>
    </row>
    <row r="24" spans="1:17">
      <c r="A24" s="353" t="s">
        <v>643</v>
      </c>
      <c r="B24" s="1203">
        <v>4.0777560235557813</v>
      </c>
      <c r="C24" s="1203">
        <v>4.1328201253331596</v>
      </c>
      <c r="D24" s="1203">
        <v>4.1917095544277281</v>
      </c>
      <c r="E24" s="1203">
        <v>4.1811825612357971</v>
      </c>
      <c r="F24" s="1203">
        <v>4.1231386614863794</v>
      </c>
      <c r="G24" s="1203">
        <v>3.993707849552385</v>
      </c>
      <c r="H24" s="1203">
        <v>3.8471190731159748</v>
      </c>
      <c r="I24" s="1203">
        <v>4.0794624629406835</v>
      </c>
      <c r="J24" s="1203">
        <v>2.3400474320116831</v>
      </c>
      <c r="K24" s="1203">
        <v>2.4162364773078577</v>
      </c>
      <c r="L24" s="1203">
        <v>2.3736316901126222</v>
      </c>
      <c r="M24" s="1203">
        <v>2.4308756927318615</v>
      </c>
      <c r="N24" s="1203">
        <v>2.3277941729032126</v>
      </c>
      <c r="O24" s="1203">
        <v>2.2405418802326289</v>
      </c>
      <c r="P24" s="1203">
        <v>2.4156609507401781</v>
      </c>
      <c r="Q24" s="1203">
        <v>2.4832395412151205</v>
      </c>
    </row>
    <row r="25" spans="1:17">
      <c r="A25" s="355" t="s">
        <v>644</v>
      </c>
      <c r="B25" s="1203">
        <v>3.9750913747006194</v>
      </c>
      <c r="C25" s="1203">
        <v>4.0434430188189436</v>
      </c>
      <c r="D25" s="1203">
        <v>4.0781380175657613</v>
      </c>
      <c r="E25" s="1203">
        <v>3.8873332696797149</v>
      </c>
      <c r="F25" s="1203">
        <v>3.8429384783915341</v>
      </c>
      <c r="G25" s="1203">
        <v>4.1082480548166265</v>
      </c>
      <c r="H25" s="1203">
        <v>3.8119034243005681</v>
      </c>
      <c r="I25" s="1203">
        <v>3.8933484337883355</v>
      </c>
      <c r="J25" s="1203">
        <v>2.1822835269934968</v>
      </c>
      <c r="K25" s="1203">
        <v>2.1603714960433194</v>
      </c>
      <c r="L25" s="1203">
        <v>2.2126376176428368</v>
      </c>
      <c r="M25" s="1203">
        <v>2.0696018504303377</v>
      </c>
      <c r="N25" s="1203">
        <v>2.092649383842315</v>
      </c>
      <c r="O25" s="1203">
        <v>2.2005063164631085</v>
      </c>
      <c r="P25" s="1203">
        <v>2.1902874329371191</v>
      </c>
      <c r="Q25" s="1203">
        <v>2.3013649290146061</v>
      </c>
    </row>
    <row r="26" spans="1:17">
      <c r="A26" s="355" t="s">
        <v>645</v>
      </c>
      <c r="B26" s="1203">
        <v>3.6871093969287325</v>
      </c>
      <c r="C26" s="1203">
        <v>3.8147677950049848</v>
      </c>
      <c r="D26" s="1203">
        <v>3.8713057382647453</v>
      </c>
      <c r="E26" s="1203">
        <v>3.6746988034656498</v>
      </c>
      <c r="F26" s="1203">
        <v>3.5192152155973138</v>
      </c>
      <c r="G26" s="1203">
        <v>3.5408113994945958</v>
      </c>
      <c r="H26" s="1203">
        <v>3.6963711261629606</v>
      </c>
      <c r="I26" s="1203">
        <v>3.7402398869563145</v>
      </c>
      <c r="J26" s="1203">
        <v>1.9363002072825621</v>
      </c>
      <c r="K26" s="1203">
        <v>2.0010199350261666</v>
      </c>
      <c r="L26" s="1203">
        <v>1.9783149269469864</v>
      </c>
      <c r="M26" s="1203">
        <v>1.9117159918917761</v>
      </c>
      <c r="N26" s="1203">
        <v>1.9819465285050708</v>
      </c>
      <c r="O26" s="1203">
        <v>1.9086094427636573</v>
      </c>
      <c r="P26" s="1203">
        <v>2.0863040525569883</v>
      </c>
      <c r="Q26" s="1203">
        <v>2.050793893124657</v>
      </c>
    </row>
    <row r="27" spans="1:17">
      <c r="A27" s="352" t="s">
        <v>646</v>
      </c>
      <c r="B27" s="1203">
        <v>3.4308585037328321</v>
      </c>
      <c r="C27" s="1203">
        <v>3.4883919637983527</v>
      </c>
      <c r="D27" s="1203">
        <v>3.498124766027459</v>
      </c>
      <c r="E27" s="1203">
        <v>3.4820460943329441</v>
      </c>
      <c r="F27" s="1203">
        <v>3.5823625669269945</v>
      </c>
      <c r="G27" s="1203">
        <v>3.4340318235831702</v>
      </c>
      <c r="H27" s="1203">
        <v>3.4583512015740525</v>
      </c>
      <c r="I27" s="1203">
        <v>3.5140726919509335</v>
      </c>
      <c r="J27" s="1203">
        <v>1.9235739140518513</v>
      </c>
      <c r="K27" s="1203">
        <v>1.9202471701708557</v>
      </c>
      <c r="L27" s="1203">
        <v>1.8840754087385418</v>
      </c>
      <c r="M27" s="1203">
        <v>1.8521760655468946</v>
      </c>
      <c r="N27" s="1203">
        <v>1.9478424732701665</v>
      </c>
      <c r="O27" s="1203">
        <v>1.73458787010268</v>
      </c>
      <c r="P27" s="1203">
        <v>1.883979582896143</v>
      </c>
      <c r="Q27" s="1203">
        <v>1.8768389072806364</v>
      </c>
    </row>
    <row r="28" spans="1:17">
      <c r="A28" s="353" t="s">
        <v>647</v>
      </c>
      <c r="B28" s="1203">
        <v>3.3639681750917925</v>
      </c>
      <c r="C28" s="1203">
        <v>3.331597262666544</v>
      </c>
      <c r="D28" s="1203">
        <v>3.295093177469071</v>
      </c>
      <c r="E28" s="1203">
        <v>3.265049767875793</v>
      </c>
      <c r="F28" s="1203">
        <v>3.1382744583690574</v>
      </c>
      <c r="G28" s="1203">
        <v>3.0356035343532501</v>
      </c>
      <c r="H28" s="1203">
        <v>3.1184267912856458</v>
      </c>
      <c r="I28" s="1203">
        <v>3.0279280055188988</v>
      </c>
      <c r="J28" s="1203">
        <v>1.7846576047354787</v>
      </c>
      <c r="K28" s="1203">
        <v>1.7549561667518014</v>
      </c>
      <c r="L28" s="1203">
        <v>1.7412648805233821</v>
      </c>
      <c r="M28" s="1203">
        <v>1.6944988031674666</v>
      </c>
      <c r="N28" s="1203">
        <v>1.6325559092478881</v>
      </c>
      <c r="O28" s="1203">
        <v>1.5447964651601374</v>
      </c>
      <c r="P28" s="1203">
        <v>1.6998119478470581</v>
      </c>
      <c r="Q28" s="1203">
        <v>1.6667619475650726</v>
      </c>
    </row>
    <row r="29" spans="1:17">
      <c r="A29" s="353" t="s">
        <v>648</v>
      </c>
      <c r="B29" s="1203">
        <v>2.9419637014859283</v>
      </c>
      <c r="C29" s="1203">
        <v>2.9415786231824455</v>
      </c>
      <c r="D29" s="1203">
        <v>2.8950386479119654</v>
      </c>
      <c r="E29" s="1203">
        <v>2.9381125467702125</v>
      </c>
      <c r="F29" s="1203">
        <v>2.7808985450897814</v>
      </c>
      <c r="G29" s="1203">
        <v>2.7514560869658058</v>
      </c>
      <c r="H29" s="1203">
        <v>2.8246333925534817</v>
      </c>
      <c r="I29" s="1203">
        <v>2.7871206254441345</v>
      </c>
      <c r="J29" s="1203">
        <v>1.6241240142964417</v>
      </c>
      <c r="K29" s="1203">
        <v>1.584783923621083</v>
      </c>
      <c r="L29" s="1203">
        <v>1.579877564492828</v>
      </c>
      <c r="M29" s="1203">
        <v>1.5920126715902732</v>
      </c>
      <c r="N29" s="1203">
        <v>1.4644756109771553</v>
      </c>
      <c r="O29" s="1203">
        <v>1.3950662644379821</v>
      </c>
      <c r="P29" s="1203">
        <v>1.5746764336408674</v>
      </c>
      <c r="Q29" s="1203">
        <v>1.5134480186124397</v>
      </c>
    </row>
    <row r="30" spans="1:17" ht="15">
      <c r="A30" s="393" t="s">
        <v>650</v>
      </c>
      <c r="B30" s="1202">
        <v>4.2946943083192144</v>
      </c>
      <c r="C30" s="1202">
        <v>4.2437331498463529</v>
      </c>
      <c r="D30" s="1202">
        <v>4.1903815855752127</v>
      </c>
      <c r="E30" s="1202">
        <v>4.1545652070955894</v>
      </c>
      <c r="F30" s="1202">
        <v>3.7220507919844668</v>
      </c>
      <c r="G30" s="1202">
        <v>3.7453126280508382</v>
      </c>
      <c r="H30" s="1202">
        <v>3.9236350371212141</v>
      </c>
      <c r="I30" s="1202">
        <v>4.0432273534138004</v>
      </c>
      <c r="J30" s="1202">
        <v>2.4082506500024601</v>
      </c>
      <c r="K30" s="1202">
        <v>2.4867324548615226</v>
      </c>
      <c r="L30" s="1202">
        <v>2.3641340635566799</v>
      </c>
      <c r="M30" s="1202">
        <v>2.3749081836318511</v>
      </c>
      <c r="N30" s="1202">
        <v>2.2945409716333707</v>
      </c>
      <c r="O30" s="1202">
        <v>2.2311816283945825</v>
      </c>
      <c r="P30" s="1202">
        <v>2.4114704455976574</v>
      </c>
      <c r="Q30" s="1202">
        <v>2.3967842276361355</v>
      </c>
    </row>
    <row r="31" spans="1:17">
      <c r="A31" s="352" t="s">
        <v>639</v>
      </c>
      <c r="B31" s="1203">
        <v>5.3797730322207986</v>
      </c>
      <c r="C31" s="1203">
        <v>5.4029672237692337</v>
      </c>
      <c r="D31" s="1203">
        <v>5.6050878866009999</v>
      </c>
      <c r="E31" s="1203">
        <v>5.3646108542429678</v>
      </c>
      <c r="F31" s="1203">
        <v>4.760911403569601</v>
      </c>
      <c r="G31" s="1203">
        <v>4.7595915749289599</v>
      </c>
      <c r="H31" s="1203">
        <v>5.3021600457588844</v>
      </c>
      <c r="I31" s="1203">
        <v>5.4331492432791491</v>
      </c>
      <c r="J31" s="1203">
        <v>3.0708962825170278</v>
      </c>
      <c r="K31" s="1203">
        <v>2.9156127741086055</v>
      </c>
      <c r="L31" s="1203">
        <v>2.9460385273754186</v>
      </c>
      <c r="M31" s="1203">
        <v>2.8701724260619157</v>
      </c>
      <c r="N31" s="1203">
        <v>2.9192426079609222</v>
      </c>
      <c r="O31" s="1203">
        <v>2.6745061423307628</v>
      </c>
      <c r="P31" s="1203">
        <v>3.2335172435090898</v>
      </c>
      <c r="Q31" s="1203">
        <v>3.3876687915961288</v>
      </c>
    </row>
    <row r="32" spans="1:17">
      <c r="A32" s="353" t="s">
        <v>640</v>
      </c>
      <c r="B32" s="1203">
        <v>4.9477052125068779</v>
      </c>
      <c r="C32" s="1203">
        <v>5.1435568992441567</v>
      </c>
      <c r="D32" s="1203">
        <v>5.2630401899502441</v>
      </c>
      <c r="E32" s="1203">
        <v>5.0215835893686318</v>
      </c>
      <c r="F32" s="1203">
        <v>3.88019065697859</v>
      </c>
      <c r="G32" s="1203">
        <v>3.636788118342885</v>
      </c>
      <c r="H32" s="1203">
        <v>4.9938288626376011</v>
      </c>
      <c r="I32" s="1203">
        <v>4.6080999945317469</v>
      </c>
      <c r="J32" s="1203">
        <v>3.061272160320649</v>
      </c>
      <c r="K32" s="1203">
        <v>3.3581890697482826</v>
      </c>
      <c r="L32" s="1203">
        <v>3.1829004329755128</v>
      </c>
      <c r="M32" s="1203">
        <v>3.2105846962549918</v>
      </c>
      <c r="N32" s="1203">
        <v>2.2530340397138997</v>
      </c>
      <c r="O32" s="1203">
        <v>2.099885551566635</v>
      </c>
      <c r="P32" s="1203">
        <v>3.452345772647496</v>
      </c>
      <c r="Q32" s="1203">
        <v>2.9720481970117074</v>
      </c>
    </row>
    <row r="33" spans="1:19">
      <c r="A33" s="353" t="s">
        <v>641</v>
      </c>
      <c r="B33" s="1203">
        <v>4.5466407522372831</v>
      </c>
      <c r="C33" s="1203">
        <v>4.5606612099967423</v>
      </c>
      <c r="D33" s="1203">
        <v>4.3865822172087503</v>
      </c>
      <c r="E33" s="1203">
        <v>4.333641903943219</v>
      </c>
      <c r="F33" s="1203">
        <v>4.403031613883698</v>
      </c>
      <c r="G33" s="1203">
        <v>4.2835118058056407</v>
      </c>
      <c r="H33" s="1203">
        <v>3.989941603650585</v>
      </c>
      <c r="I33" s="1203">
        <v>4.561083635606197</v>
      </c>
      <c r="J33" s="1203">
        <v>2.7180736353688162</v>
      </c>
      <c r="K33" s="1203">
        <v>2.9905547631898548</v>
      </c>
      <c r="L33" s="1203">
        <v>2.594433205026164</v>
      </c>
      <c r="M33" s="1203">
        <v>2.6653787059203515</v>
      </c>
      <c r="N33" s="1203">
        <v>2.8455595268819325</v>
      </c>
      <c r="O33" s="1203">
        <v>2.9135845579033637</v>
      </c>
      <c r="P33" s="1203">
        <v>2.6561980372208107</v>
      </c>
      <c r="Q33" s="1203">
        <v>2.9290610688326275</v>
      </c>
    </row>
    <row r="34" spans="1:19">
      <c r="A34" s="352" t="s">
        <v>642</v>
      </c>
      <c r="B34" s="1203">
        <v>4.9791962128555598</v>
      </c>
      <c r="C34" s="1203">
        <v>4.7033985894699981</v>
      </c>
      <c r="D34" s="1203">
        <v>4.542812075421657</v>
      </c>
      <c r="E34" s="1203">
        <v>4.6266961907782864</v>
      </c>
      <c r="F34" s="1203">
        <v>3.804385618746847</v>
      </c>
      <c r="G34" s="1203">
        <v>4.293570518419819</v>
      </c>
      <c r="H34" s="1203">
        <v>4.3699608598675548</v>
      </c>
      <c r="I34" s="1203">
        <v>4.3970519890391815</v>
      </c>
      <c r="J34" s="1203">
        <v>2.9170855859902551</v>
      </c>
      <c r="K34" s="1203">
        <v>3.0462961114433109</v>
      </c>
      <c r="L34" s="1203">
        <v>2.8888599220290079</v>
      </c>
      <c r="M34" s="1203">
        <v>2.853391231491675</v>
      </c>
      <c r="N34" s="1203">
        <v>2.642373765235309</v>
      </c>
      <c r="O34" s="1203">
        <v>2.8793671731037311</v>
      </c>
      <c r="P34" s="1203">
        <v>3.0255424724925231</v>
      </c>
      <c r="Q34" s="1203">
        <v>2.756736302279299</v>
      </c>
    </row>
    <row r="35" spans="1:19">
      <c r="A35" s="353" t="s">
        <v>643</v>
      </c>
      <c r="B35" s="1203">
        <v>4.6589848228016271</v>
      </c>
      <c r="C35" s="1203">
        <v>4.4652436228458745</v>
      </c>
      <c r="D35" s="1203">
        <v>4.4313027715601914</v>
      </c>
      <c r="E35" s="1203">
        <v>4.2991966378587367</v>
      </c>
      <c r="F35" s="1203">
        <v>4.0953950857104457</v>
      </c>
      <c r="G35" s="1203">
        <v>4.0187181171727202</v>
      </c>
      <c r="H35" s="1203">
        <v>4.126064384389811</v>
      </c>
      <c r="I35" s="1203">
        <v>4.137618166350836</v>
      </c>
      <c r="J35" s="1203">
        <v>2.6597525147471139</v>
      </c>
      <c r="K35" s="1203">
        <v>2.8243587785050566</v>
      </c>
      <c r="L35" s="1203">
        <v>2.5777979932865072</v>
      </c>
      <c r="M35" s="1203">
        <v>2.6370443310227261</v>
      </c>
      <c r="N35" s="1203">
        <v>2.7938273185626454</v>
      </c>
      <c r="O35" s="1203">
        <v>2.5423932791925421</v>
      </c>
      <c r="P35" s="1203">
        <v>2.7398532066435233</v>
      </c>
      <c r="Q35" s="1203">
        <v>2.6294349421875274</v>
      </c>
    </row>
    <row r="36" spans="1:19">
      <c r="A36" s="353" t="s">
        <v>644</v>
      </c>
      <c r="B36" s="1203">
        <v>4.4513202677977386</v>
      </c>
      <c r="C36" s="1203">
        <v>4.2955145159277093</v>
      </c>
      <c r="D36" s="1203">
        <v>4.3106155869136709</v>
      </c>
      <c r="E36" s="1203">
        <v>4.403582289959683</v>
      </c>
      <c r="F36" s="1203">
        <v>3.7706165039567194</v>
      </c>
      <c r="G36" s="1203">
        <v>3.7330153631541423</v>
      </c>
      <c r="H36" s="1203">
        <v>3.8708868371321872</v>
      </c>
      <c r="I36" s="1203">
        <v>4.007927398330982</v>
      </c>
      <c r="J36" s="1203">
        <v>2.5221668037374005</v>
      </c>
      <c r="K36" s="1203">
        <v>2.6068378673594617</v>
      </c>
      <c r="L36" s="1203">
        <v>2.4545549159785067</v>
      </c>
      <c r="M36" s="1203">
        <v>2.4962737784715756</v>
      </c>
      <c r="N36" s="1203">
        <v>2.3236172671773021</v>
      </c>
      <c r="O36" s="1203">
        <v>2.3862636462818676</v>
      </c>
      <c r="P36" s="1203">
        <v>2.4466704827720673</v>
      </c>
      <c r="Q36" s="1203">
        <v>2.3196807825523247</v>
      </c>
    </row>
    <row r="37" spans="1:19">
      <c r="A37" s="353" t="s">
        <v>645</v>
      </c>
      <c r="B37" s="1203">
        <v>4.2488378440189836</v>
      </c>
      <c r="C37" s="1203">
        <v>4.2253302051122841</v>
      </c>
      <c r="D37" s="1203">
        <v>4.0707222232546476</v>
      </c>
      <c r="E37" s="1203">
        <v>4.0277066395523482</v>
      </c>
      <c r="F37" s="1203">
        <v>3.9766617313036945</v>
      </c>
      <c r="G37" s="1203">
        <v>3.8256316735914404</v>
      </c>
      <c r="H37" s="1203">
        <v>3.808867881861536</v>
      </c>
      <c r="I37" s="1203">
        <v>3.9623025616388841</v>
      </c>
      <c r="J37" s="1203">
        <v>2.2574371696970865</v>
      </c>
      <c r="K37" s="1203">
        <v>2.3416236002915309</v>
      </c>
      <c r="L37" s="1203">
        <v>2.255833901063458</v>
      </c>
      <c r="M37" s="1203">
        <v>2.1596087681637344</v>
      </c>
      <c r="N37" s="1203">
        <v>2.5865400196509354</v>
      </c>
      <c r="O37" s="1203">
        <v>2.2689214276587824</v>
      </c>
      <c r="P37" s="1203">
        <v>2.226891729112225</v>
      </c>
      <c r="Q37" s="1203">
        <v>2.2378052209736938</v>
      </c>
    </row>
    <row r="38" spans="1:19">
      <c r="A38" s="352" t="s">
        <v>646</v>
      </c>
      <c r="B38" s="1203">
        <v>4.2707208169732516</v>
      </c>
      <c r="C38" s="1203">
        <v>3.9132010573632678</v>
      </c>
      <c r="D38" s="1203">
        <v>4.1068833844864434</v>
      </c>
      <c r="E38" s="1203">
        <v>3.8575180959531856</v>
      </c>
      <c r="F38" s="1203">
        <v>3.4833959757841506</v>
      </c>
      <c r="G38" s="1203">
        <v>3.5409637377310981</v>
      </c>
      <c r="H38" s="1203">
        <v>3.5903262643708427</v>
      </c>
      <c r="I38" s="1203">
        <v>3.7806823429027299</v>
      </c>
      <c r="J38" s="1203">
        <v>2.1885378491695775</v>
      </c>
      <c r="K38" s="1203">
        <v>2.0976739618458851</v>
      </c>
      <c r="L38" s="1203">
        <v>2.0891659050648124</v>
      </c>
      <c r="M38" s="1203">
        <v>2.0568149475983031</v>
      </c>
      <c r="N38" s="1203">
        <v>1.9928707029149544</v>
      </c>
      <c r="O38" s="1203">
        <v>1.9020533366728427</v>
      </c>
      <c r="P38" s="1203">
        <v>1.9421878941949491</v>
      </c>
      <c r="Q38" s="1203">
        <v>2.0505702000994952</v>
      </c>
    </row>
    <row r="39" spans="1:19">
      <c r="A39" s="353" t="s">
        <v>647</v>
      </c>
      <c r="B39" s="1203">
        <v>3.6595130392130253</v>
      </c>
      <c r="C39" s="1203">
        <v>3.7965577130394821</v>
      </c>
      <c r="D39" s="1203">
        <v>3.4999581926442667</v>
      </c>
      <c r="E39" s="1203">
        <v>3.6892324413634516</v>
      </c>
      <c r="F39" s="1203">
        <v>3.2311813975209538</v>
      </c>
      <c r="G39" s="1203">
        <v>3.3483382444873717</v>
      </c>
      <c r="H39" s="1203">
        <v>3.4455614111698174</v>
      </c>
      <c r="I39" s="1203">
        <v>3.4917489459159761</v>
      </c>
      <c r="J39" s="1203">
        <v>1.8206406873248431</v>
      </c>
      <c r="K39" s="1203">
        <v>1.900805020735445</v>
      </c>
      <c r="L39" s="1203">
        <v>1.830920924235476</v>
      </c>
      <c r="M39" s="1203">
        <v>1.8795829137315245</v>
      </c>
      <c r="N39" s="1203">
        <v>1.8106666059535603</v>
      </c>
      <c r="O39" s="1203">
        <v>1.765388972808452</v>
      </c>
      <c r="P39" s="1203">
        <v>1.8296722769756497</v>
      </c>
      <c r="Q39" s="1203">
        <v>1.8583310037695466</v>
      </c>
    </row>
    <row r="40" spans="1:19">
      <c r="A40" s="352" t="s">
        <v>648</v>
      </c>
      <c r="B40" s="1203">
        <v>3.0416225530348289</v>
      </c>
      <c r="C40" s="1203">
        <v>3.1162178345463079</v>
      </c>
      <c r="D40" s="1203">
        <v>3.012281625634853</v>
      </c>
      <c r="E40" s="1203">
        <v>3.0355026596477832</v>
      </c>
      <c r="F40" s="1203">
        <v>2.7275868480678214</v>
      </c>
      <c r="G40" s="1203">
        <v>2.8960471197466457</v>
      </c>
      <c r="H40" s="1203">
        <v>2.871462625744114</v>
      </c>
      <c r="I40" s="1203">
        <v>3.0501461667989136</v>
      </c>
      <c r="J40" s="1203">
        <v>1.671314620067305</v>
      </c>
      <c r="K40" s="1203">
        <v>1.6838169547434838</v>
      </c>
      <c r="L40" s="1203">
        <v>1.6434044354120578</v>
      </c>
      <c r="M40" s="1203">
        <v>1.6764240940957458</v>
      </c>
      <c r="N40" s="1203">
        <v>1.525443838447694</v>
      </c>
      <c r="O40" s="1203">
        <v>1.5759073536444752</v>
      </c>
      <c r="P40" s="1203">
        <v>1.5328601669886537</v>
      </c>
      <c r="Q40" s="1203">
        <v>1.6277862289204144</v>
      </c>
    </row>
    <row r="41" spans="1:19">
      <c r="J41" s="1204"/>
      <c r="K41" s="1204"/>
      <c r="L41" s="1204"/>
      <c r="M41" s="1204"/>
      <c r="N41" s="1204"/>
      <c r="O41" s="1204"/>
      <c r="P41" s="1204"/>
      <c r="Q41" s="1204"/>
    </row>
    <row r="42" spans="1:19">
      <c r="J42" s="1204"/>
      <c r="K42" s="1204"/>
      <c r="L42" s="1204"/>
      <c r="M42" s="1204"/>
      <c r="N42" s="1204"/>
      <c r="O42" s="1204"/>
      <c r="P42" s="1204"/>
      <c r="Q42" s="1204"/>
    </row>
    <row r="43" spans="1:19" ht="15">
      <c r="A43" s="1312" t="s">
        <v>632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</row>
    <row r="44" spans="1:19" ht="15">
      <c r="A44" s="1647" t="s">
        <v>2386</v>
      </c>
      <c r="B44" s="726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</row>
    <row r="45" spans="1:19" ht="15">
      <c r="A45" s="1150"/>
      <c r="B45" s="1150"/>
      <c r="C45" s="1150"/>
      <c r="D45" s="1150"/>
      <c r="E45" s="1150"/>
      <c r="F45" s="1150"/>
      <c r="G45" s="1150"/>
      <c r="H45" s="1150"/>
      <c r="I45" s="1150"/>
      <c r="J45" s="1150"/>
      <c r="K45" s="1150"/>
      <c r="L45" s="1150"/>
      <c r="M45" s="1150"/>
      <c r="N45" s="1150"/>
      <c r="O45" s="1150"/>
      <c r="P45" s="1150"/>
      <c r="Q45" s="1150"/>
    </row>
    <row r="46" spans="1:19" ht="31.5" customHeight="1">
      <c r="A46" s="2101" t="s">
        <v>633</v>
      </c>
      <c r="B46" s="2103" t="s">
        <v>636</v>
      </c>
      <c r="C46" s="2103"/>
      <c r="D46" s="2103"/>
      <c r="E46" s="2103"/>
      <c r="F46" s="2103"/>
      <c r="G46" s="2103"/>
      <c r="H46" s="2103"/>
      <c r="I46" s="2103"/>
      <c r="J46" s="2063" t="s">
        <v>637</v>
      </c>
      <c r="K46" s="2064"/>
      <c r="L46" s="2064"/>
      <c r="M46" s="2064"/>
      <c r="N46" s="2064"/>
      <c r="O46" s="2064"/>
      <c r="P46" s="2064"/>
      <c r="Q46" s="2065"/>
      <c r="S46" s="1113" t="s">
        <v>675</v>
      </c>
    </row>
    <row r="47" spans="1:19" ht="15">
      <c r="A47" s="2102"/>
      <c r="B47" s="1152">
        <v>2007</v>
      </c>
      <c r="C47" s="1152">
        <v>2008</v>
      </c>
      <c r="D47" s="1152">
        <v>2009</v>
      </c>
      <c r="E47" s="1152">
        <v>2010</v>
      </c>
      <c r="F47" s="1152">
        <v>2011</v>
      </c>
      <c r="G47" s="1152">
        <v>2012</v>
      </c>
      <c r="H47" s="1152">
        <v>2013</v>
      </c>
      <c r="I47" s="1152">
        <v>2014</v>
      </c>
      <c r="J47" s="1152">
        <v>2007</v>
      </c>
      <c r="K47" s="1152">
        <v>2008</v>
      </c>
      <c r="L47" s="1152">
        <v>2009</v>
      </c>
      <c r="M47" s="1152">
        <v>2010</v>
      </c>
      <c r="N47" s="1152">
        <v>2011</v>
      </c>
      <c r="O47" s="1152">
        <v>2012</v>
      </c>
      <c r="P47" s="1152">
        <v>2013</v>
      </c>
      <c r="Q47" s="1152">
        <v>2014</v>
      </c>
    </row>
    <row r="48" spans="1:19" ht="15">
      <c r="A48" s="351" t="s">
        <v>638</v>
      </c>
      <c r="B48" s="1205">
        <v>142.35381685371451</v>
      </c>
      <c r="C48" s="1205">
        <v>134.12553873380563</v>
      </c>
      <c r="D48" s="1205">
        <v>126.85828712468928</v>
      </c>
      <c r="E48" s="1205">
        <v>138.29778933919553</v>
      </c>
      <c r="F48" s="1205">
        <v>141.39030490621226</v>
      </c>
      <c r="G48" s="1205">
        <v>147.09032643355877</v>
      </c>
      <c r="H48" s="1205">
        <v>155.46371761741113</v>
      </c>
      <c r="I48" s="1205">
        <v>157.60210225816525</v>
      </c>
      <c r="J48" s="1205">
        <v>100</v>
      </c>
      <c r="K48" s="1205">
        <v>100</v>
      </c>
      <c r="L48" s="1205">
        <v>100</v>
      </c>
      <c r="M48" s="1205">
        <v>100</v>
      </c>
      <c r="N48" s="1205">
        <v>100</v>
      </c>
      <c r="O48" s="1205">
        <v>100</v>
      </c>
      <c r="P48" s="1205">
        <v>100</v>
      </c>
      <c r="Q48" s="1205">
        <v>100</v>
      </c>
    </row>
    <row r="49" spans="1:17">
      <c r="A49" s="352" t="s">
        <v>639</v>
      </c>
      <c r="B49" s="1203">
        <v>14.871437840757727</v>
      </c>
      <c r="C49" s="1203">
        <v>16.031552572319239</v>
      </c>
      <c r="D49" s="1203">
        <v>16.732855263388245</v>
      </c>
      <c r="E49" s="1203">
        <v>18.810614814669599</v>
      </c>
      <c r="F49" s="1203">
        <v>20.451125357585035</v>
      </c>
      <c r="G49" s="1203">
        <v>20.356251192510641</v>
      </c>
      <c r="H49" s="1203">
        <v>24.109070836183935</v>
      </c>
      <c r="I49" s="1203">
        <v>25.459430204001411</v>
      </c>
      <c r="J49" s="1206">
        <v>1.0474587289935477</v>
      </c>
      <c r="K49" s="1206">
        <v>1.1971053707976143</v>
      </c>
      <c r="L49" s="1206">
        <v>1.3814808712260236</v>
      </c>
      <c r="M49" s="1206">
        <v>1.3603331439795985</v>
      </c>
      <c r="N49" s="1206">
        <v>1.4550906767113805</v>
      </c>
      <c r="O49" s="1206">
        <v>1.4309775655403887</v>
      </c>
      <c r="P49" s="1206">
        <v>1.5638823925325045</v>
      </c>
      <c r="Q49" s="1207">
        <v>1.6184209285116218</v>
      </c>
    </row>
    <row r="50" spans="1:17">
      <c r="A50" s="353" t="s">
        <v>640</v>
      </c>
      <c r="B50" s="1203">
        <v>31.057515924204587</v>
      </c>
      <c r="C50" s="1203">
        <v>32.329167281345391</v>
      </c>
      <c r="D50" s="1203">
        <v>32.941006393300036</v>
      </c>
      <c r="E50" s="1203">
        <v>36.168031020167888</v>
      </c>
      <c r="F50" s="1203">
        <v>39.15456433032967</v>
      </c>
      <c r="G50" s="1203">
        <v>39.968781874149684</v>
      </c>
      <c r="H50" s="1203">
        <v>43.401543908933895</v>
      </c>
      <c r="I50" s="1203">
        <v>46.635837917338009</v>
      </c>
      <c r="J50" s="1207">
        <v>2.1806367052554463</v>
      </c>
      <c r="K50" s="1207">
        <v>2.4149407683659145</v>
      </c>
      <c r="L50" s="1207">
        <v>2.4755515890376483</v>
      </c>
      <c r="M50" s="1207">
        <v>2.8754686087004919</v>
      </c>
      <c r="N50" s="1207">
        <v>2.7678030252828214</v>
      </c>
      <c r="O50" s="1207">
        <v>2.6315552784302128</v>
      </c>
      <c r="P50" s="1207">
        <v>2.8372015599256026</v>
      </c>
      <c r="Q50" s="1207">
        <v>3.0114845191005171</v>
      </c>
    </row>
    <row r="51" spans="1:17">
      <c r="A51" s="353" t="s">
        <v>641</v>
      </c>
      <c r="B51" s="1203">
        <v>44.252045030167487</v>
      </c>
      <c r="C51" s="1203">
        <v>44.921807474780408</v>
      </c>
      <c r="D51" s="1203">
        <v>44.915856371848584</v>
      </c>
      <c r="E51" s="1203">
        <v>49.238942141871114</v>
      </c>
      <c r="F51" s="1203">
        <v>54.126132244621843</v>
      </c>
      <c r="G51" s="1203">
        <v>55.446202315555176</v>
      </c>
      <c r="H51" s="1203">
        <v>58.14833374193163</v>
      </c>
      <c r="I51" s="1203">
        <v>63.093943048838355</v>
      </c>
      <c r="J51" s="1207">
        <v>3.4467446156741119</v>
      </c>
      <c r="K51" s="1207">
        <v>3.383750252902161</v>
      </c>
      <c r="L51" s="1207">
        <v>3.553173280591357</v>
      </c>
      <c r="M51" s="1207">
        <v>3.3747291720665462</v>
      </c>
      <c r="N51" s="1207">
        <v>3.8661363415650749</v>
      </c>
      <c r="O51" s="1207">
        <v>3.7687613023831537</v>
      </c>
      <c r="P51" s="1207">
        <v>3.6920962563545121</v>
      </c>
      <c r="Q51" s="1207">
        <v>3.9509265891853578</v>
      </c>
    </row>
    <row r="52" spans="1:17">
      <c r="A52" s="352" t="s">
        <v>642</v>
      </c>
      <c r="B52" s="1203">
        <v>57.052823953987023</v>
      </c>
      <c r="C52" s="1203">
        <v>58.934198751994138</v>
      </c>
      <c r="D52" s="1203">
        <v>57.674338191222411</v>
      </c>
      <c r="E52" s="1203">
        <v>62.45130746927088</v>
      </c>
      <c r="F52" s="1203">
        <v>67.914130802900473</v>
      </c>
      <c r="G52" s="1203">
        <v>71.484806600135627</v>
      </c>
      <c r="H52" s="1203">
        <v>72.802681104991237</v>
      </c>
      <c r="I52" s="1203">
        <v>79.167952331640791</v>
      </c>
      <c r="J52" s="1207">
        <v>3.5677182896552946</v>
      </c>
      <c r="K52" s="1207">
        <v>4.4627690176945727</v>
      </c>
      <c r="L52" s="1207">
        <v>4.5341755881706227</v>
      </c>
      <c r="M52" s="1207">
        <v>4.3318632420136973</v>
      </c>
      <c r="N52" s="1207">
        <v>4.7558847177834558</v>
      </c>
      <c r="O52" s="1207">
        <v>4.8498062703720466</v>
      </c>
      <c r="P52" s="1207">
        <v>4.6537610650772523</v>
      </c>
      <c r="Q52" s="1207">
        <v>4.9908793096057895</v>
      </c>
    </row>
    <row r="53" spans="1:17">
      <c r="A53" s="353" t="s">
        <v>643</v>
      </c>
      <c r="B53" s="1203">
        <v>70.476525128472446</v>
      </c>
      <c r="C53" s="1203">
        <v>74.343475057354226</v>
      </c>
      <c r="D53" s="1203">
        <v>71.655046064102436</v>
      </c>
      <c r="E53" s="1203">
        <v>77.911964195700435</v>
      </c>
      <c r="F53" s="1203">
        <v>85.10503014899885</v>
      </c>
      <c r="G53" s="1203">
        <v>89.318791420840952</v>
      </c>
      <c r="H53" s="1203">
        <v>90.439455059889397</v>
      </c>
      <c r="I53" s="1203">
        <v>96.716785316560191</v>
      </c>
      <c r="J53" s="1207">
        <v>4.9465214339192976</v>
      </c>
      <c r="K53" s="1207">
        <v>5.8230607825442355</v>
      </c>
      <c r="L53" s="1207">
        <v>5.7798677233153262</v>
      </c>
      <c r="M53" s="1207">
        <v>5.7299685016678037</v>
      </c>
      <c r="N53" s="1207">
        <v>5.9893556404379833</v>
      </c>
      <c r="O53" s="1207">
        <v>6.0819048386650545</v>
      </c>
      <c r="P53" s="1207">
        <v>5.9613913053464165</v>
      </c>
      <c r="Q53" s="1207">
        <v>6.1370076902953592</v>
      </c>
    </row>
    <row r="54" spans="1:17">
      <c r="A54" s="353" t="s">
        <v>644</v>
      </c>
      <c r="B54" s="1203">
        <v>89.57033494228402</v>
      </c>
      <c r="C54" s="1203">
        <v>93.233141284151401</v>
      </c>
      <c r="D54" s="1203">
        <v>88.582093440454727</v>
      </c>
      <c r="E54" s="1203">
        <v>96.237129673722691</v>
      </c>
      <c r="F54" s="1203">
        <v>105.70085012725912</v>
      </c>
      <c r="G54" s="1203">
        <v>110.41967951991455</v>
      </c>
      <c r="H54" s="1203">
        <v>112.09768877882128</v>
      </c>
      <c r="I54" s="1203">
        <v>117.00218064355674</v>
      </c>
      <c r="J54" s="1207">
        <v>6.722398595433396</v>
      </c>
      <c r="K54" s="1207">
        <v>6.3956887778251703</v>
      </c>
      <c r="L54" s="1207">
        <v>6.8097870553717215</v>
      </c>
      <c r="M54" s="1207">
        <v>6.806408305714168</v>
      </c>
      <c r="N54" s="1207">
        <v>7.4734130811566004</v>
      </c>
      <c r="O54" s="1207">
        <v>7.4941979694112204</v>
      </c>
      <c r="P54" s="1207">
        <v>7.076831010141281</v>
      </c>
      <c r="Q54" s="1207">
        <v>7.4251221693873379</v>
      </c>
    </row>
    <row r="55" spans="1:17">
      <c r="A55" s="353" t="s">
        <v>645</v>
      </c>
      <c r="B55" s="1203">
        <v>115.31676037093833</v>
      </c>
      <c r="C55" s="1203">
        <v>116.83702284189259</v>
      </c>
      <c r="D55" s="1203">
        <v>110.93016611364949</v>
      </c>
      <c r="E55" s="1203">
        <v>120.87561678662929</v>
      </c>
      <c r="F55" s="1203">
        <v>131.48287128586966</v>
      </c>
      <c r="G55" s="1203">
        <v>137.83522402228994</v>
      </c>
      <c r="H55" s="1203">
        <v>139.67789882532526</v>
      </c>
      <c r="I55" s="1203">
        <v>145.08729154602122</v>
      </c>
      <c r="J55" s="1207">
        <v>7.5994499591621452</v>
      </c>
      <c r="K55" s="1207">
        <v>8.7452864039714697</v>
      </c>
      <c r="L55" s="1207">
        <v>8.770630128429449</v>
      </c>
      <c r="M55" s="1207">
        <v>8.9038576240379648</v>
      </c>
      <c r="N55" s="1207">
        <v>9.3025061470828554</v>
      </c>
      <c r="O55" s="1207">
        <v>9.9236845090876837</v>
      </c>
      <c r="P55" s="1207">
        <v>8.9019037155611098</v>
      </c>
      <c r="Q55" s="1207">
        <v>9.2262846791057669</v>
      </c>
    </row>
    <row r="56" spans="1:17">
      <c r="A56" s="352" t="s">
        <v>646</v>
      </c>
      <c r="B56" s="1203">
        <v>153.73367530692363</v>
      </c>
      <c r="C56" s="1203">
        <v>152.93491446977708</v>
      </c>
      <c r="D56" s="1203">
        <v>144.49170017372418</v>
      </c>
      <c r="E56" s="1203">
        <v>157.17462286989249</v>
      </c>
      <c r="F56" s="1203">
        <v>170.38779719547213</v>
      </c>
      <c r="G56" s="1203">
        <v>176.74000529031048</v>
      </c>
      <c r="H56" s="1203">
        <v>180.21655918784376</v>
      </c>
      <c r="I56" s="1203">
        <v>182.91114258106685</v>
      </c>
      <c r="J56" s="1207">
        <v>10.738027747413062</v>
      </c>
      <c r="K56" s="1207">
        <v>11.413600359952191</v>
      </c>
      <c r="L56" s="1207">
        <v>11.360473774480202</v>
      </c>
      <c r="M56" s="1207">
        <v>11.130021669635953</v>
      </c>
      <c r="N56" s="1207">
        <v>12.045980830021538</v>
      </c>
      <c r="O56" s="1207">
        <v>11.3559382208707</v>
      </c>
      <c r="P56" s="1207">
        <v>11.571944019446409</v>
      </c>
      <c r="Q56" s="1207">
        <v>11.607149279433012</v>
      </c>
    </row>
    <row r="57" spans="1:17">
      <c r="A57" s="353" t="s">
        <v>647</v>
      </c>
      <c r="B57" s="1203">
        <v>231.33524349099451</v>
      </c>
      <c r="C57" s="1203">
        <v>222.11022113124741</v>
      </c>
      <c r="D57" s="1203">
        <v>206.76721301593167</v>
      </c>
      <c r="E57" s="1203">
        <v>226.98407747780084</v>
      </c>
      <c r="F57" s="1203">
        <v>239.01618192681156</v>
      </c>
      <c r="G57" s="1203">
        <v>243.920856537167</v>
      </c>
      <c r="H57" s="1203">
        <v>255.976694075529</v>
      </c>
      <c r="I57" s="1203">
        <v>252.3098509240736</v>
      </c>
      <c r="J57" s="1207">
        <v>16.280526936001866</v>
      </c>
      <c r="K57" s="1207">
        <v>16.480093694690094</v>
      </c>
      <c r="L57" s="1207">
        <v>16.296640116638798</v>
      </c>
      <c r="M57" s="1207">
        <v>16.53629626611605</v>
      </c>
      <c r="N57" s="1207">
        <v>16.914852710368677</v>
      </c>
      <c r="O57" s="1207">
        <v>16.518175634170316</v>
      </c>
      <c r="P57" s="1207">
        <v>16.455275419844867</v>
      </c>
      <c r="Q57" s="1207">
        <v>15.969370538734221</v>
      </c>
    </row>
    <row r="58" spans="1:17">
      <c r="A58" s="353" t="s">
        <v>648</v>
      </c>
      <c r="B58" s="1203">
        <v>620.63744374497094</v>
      </c>
      <c r="C58" s="1203">
        <v>532.33859504422958</v>
      </c>
      <c r="D58" s="1203">
        <v>495.39245012606784</v>
      </c>
      <c r="E58" s="1203">
        <v>542.80252076926433</v>
      </c>
      <c r="F58" s="1203">
        <v>501.32419989327406</v>
      </c>
      <c r="G58" s="1203">
        <v>528.82518717137157</v>
      </c>
      <c r="H58" s="1203">
        <v>579.80293190840075</v>
      </c>
      <c r="I58" s="1203">
        <v>568.39054917636349</v>
      </c>
      <c r="J58" s="1207">
        <v>43.470516988491823</v>
      </c>
      <c r="K58" s="1207">
        <v>39.683704571256591</v>
      </c>
      <c r="L58" s="1207">
        <v>39.038219872738885</v>
      </c>
      <c r="M58" s="1207">
        <v>38.951053466067705</v>
      </c>
      <c r="N58" s="1207">
        <v>35.428976829589594</v>
      </c>
      <c r="O58" s="1207">
        <v>35.9449984110692</v>
      </c>
      <c r="P58" s="1207">
        <v>37.285713255770041</v>
      </c>
      <c r="Q58" s="1207">
        <v>36.063354296641037</v>
      </c>
    </row>
    <row r="59" spans="1:17" ht="15">
      <c r="A59" s="393" t="s">
        <v>649</v>
      </c>
      <c r="B59" s="1208">
        <v>178.04813002171105</v>
      </c>
      <c r="C59" s="1208">
        <v>165.69949086880169</v>
      </c>
      <c r="D59" s="1208">
        <v>155.10105666752239</v>
      </c>
      <c r="E59" s="1208">
        <v>169.49402455575751</v>
      </c>
      <c r="F59" s="1208">
        <v>170.68046296931601</v>
      </c>
      <c r="G59" s="1208">
        <v>178.82249933158548</v>
      </c>
      <c r="H59" s="1208">
        <v>184.27243881669176</v>
      </c>
      <c r="I59" s="1208">
        <v>180.86315500323784</v>
      </c>
      <c r="J59" s="1208">
        <v>100</v>
      </c>
      <c r="K59" s="1208">
        <v>100</v>
      </c>
      <c r="L59" s="1208">
        <v>100</v>
      </c>
      <c r="M59" s="1208">
        <v>100</v>
      </c>
      <c r="N59" s="1208">
        <v>100</v>
      </c>
      <c r="O59" s="1208">
        <v>100</v>
      </c>
      <c r="P59" s="1208">
        <v>100</v>
      </c>
      <c r="Q59" s="1208">
        <v>100</v>
      </c>
    </row>
    <row r="60" spans="1:17">
      <c r="A60" s="354" t="s">
        <v>639</v>
      </c>
      <c r="B60" s="1203">
        <v>25.132622950651346</v>
      </c>
      <c r="C60" s="1203">
        <v>25.83760582720765</v>
      </c>
      <c r="D60" s="1203">
        <v>24.537725030713233</v>
      </c>
      <c r="E60" s="1203">
        <v>26.762146454081588</v>
      </c>
      <c r="F60" s="1203">
        <v>31.427321641492913</v>
      </c>
      <c r="G60" s="1203">
        <v>31.945175040273135</v>
      </c>
      <c r="H60" s="1203">
        <v>33.04474060625332</v>
      </c>
      <c r="I60" s="1203">
        <v>32.616150067804654</v>
      </c>
      <c r="J60" s="1206">
        <v>1.434237765108644</v>
      </c>
      <c r="K60" s="1206">
        <v>1.5599760766357924</v>
      </c>
      <c r="L60" s="1206">
        <v>1.6033027783149487</v>
      </c>
      <c r="M60" s="1206">
        <v>1.5801718529151105</v>
      </c>
      <c r="N60" s="1206">
        <v>1.8570091714191241</v>
      </c>
      <c r="O60" s="1206">
        <v>1.8478830102280501</v>
      </c>
      <c r="P60" s="1206">
        <v>1.910182723027487</v>
      </c>
      <c r="Q60" s="1207">
        <v>1.8075020489524336</v>
      </c>
    </row>
    <row r="61" spans="1:17">
      <c r="A61" s="355" t="s">
        <v>640</v>
      </c>
      <c r="B61" s="1203">
        <v>45.003154248818262</v>
      </c>
      <c r="C61" s="1203">
        <v>46.41929823334354</v>
      </c>
      <c r="D61" s="1203">
        <v>43.771360839646164</v>
      </c>
      <c r="E61" s="1203">
        <v>46.68048731799621</v>
      </c>
      <c r="F61" s="1203">
        <v>54.988510512808382</v>
      </c>
      <c r="G61" s="1203">
        <v>56.91282415577902</v>
      </c>
      <c r="H61" s="1203">
        <v>54.83712786729312</v>
      </c>
      <c r="I61" s="1203">
        <v>56.483808240498675</v>
      </c>
      <c r="J61" s="1207">
        <v>2.5167833477257471</v>
      </c>
      <c r="K61" s="1207">
        <v>2.9563782546714772</v>
      </c>
      <c r="L61" s="1207">
        <v>2.8083735315160818</v>
      </c>
      <c r="M61" s="1207">
        <v>2.7656228337186097</v>
      </c>
      <c r="N61" s="1207">
        <v>3.2149395279059823</v>
      </c>
      <c r="O61" s="1207">
        <v>3.0758623336489399</v>
      </c>
      <c r="P61" s="1207">
        <v>2.8778793729036547</v>
      </c>
      <c r="Q61" s="1207">
        <v>3.2417766643626611</v>
      </c>
    </row>
    <row r="62" spans="1:17">
      <c r="A62" s="353" t="s">
        <v>641</v>
      </c>
      <c r="B62" s="1203">
        <v>59.772581373922321</v>
      </c>
      <c r="C62" s="1203">
        <v>62.940785131017719</v>
      </c>
      <c r="D62" s="1203">
        <v>59.248094354107856</v>
      </c>
      <c r="E62" s="1203">
        <v>62.913245715462317</v>
      </c>
      <c r="F62" s="1203">
        <v>70.361964988082192</v>
      </c>
      <c r="G62" s="1203">
        <v>75.862860438926006</v>
      </c>
      <c r="H62" s="1203">
        <v>71.205088164275693</v>
      </c>
      <c r="I62" s="1203">
        <v>74.799164129437543</v>
      </c>
      <c r="J62" s="1207">
        <v>3.4403902010872982</v>
      </c>
      <c r="K62" s="1207">
        <v>3.6023495076489436</v>
      </c>
      <c r="L62" s="1207">
        <v>3.9458958481745245</v>
      </c>
      <c r="M62" s="1207">
        <v>3.7332658605471534</v>
      </c>
      <c r="N62" s="1207">
        <v>4.1069793816968705</v>
      </c>
      <c r="O62" s="1207">
        <v>4.3693750535157037</v>
      </c>
      <c r="P62" s="1207">
        <v>3.8446161053733907</v>
      </c>
      <c r="Q62" s="1207">
        <v>4.0682229990624856</v>
      </c>
    </row>
    <row r="63" spans="1:17">
      <c r="A63" s="352" t="s">
        <v>642</v>
      </c>
      <c r="B63" s="1203">
        <v>75.217015223810108</v>
      </c>
      <c r="C63" s="1203">
        <v>78.030233112993031</v>
      </c>
      <c r="D63" s="1203">
        <v>74.348243482444943</v>
      </c>
      <c r="E63" s="1203">
        <v>80.083621744012234</v>
      </c>
      <c r="F63" s="1203">
        <v>89.091578370082445</v>
      </c>
      <c r="G63" s="1203">
        <v>93.882801520182269</v>
      </c>
      <c r="H63" s="1203">
        <v>88.553666425531588</v>
      </c>
      <c r="I63" s="1203">
        <v>92.391369339335725</v>
      </c>
      <c r="J63" s="1207">
        <v>4.1132202183384852</v>
      </c>
      <c r="K63" s="1207">
        <v>4.7394896621719944</v>
      </c>
      <c r="L63" s="1207">
        <v>4.6629082820935244</v>
      </c>
      <c r="M63" s="1207">
        <v>4.731126999350237</v>
      </c>
      <c r="N63" s="1207">
        <v>5.2064060943119914</v>
      </c>
      <c r="O63" s="1207">
        <v>5.1012254652625488</v>
      </c>
      <c r="P63" s="1207">
        <v>4.6781720187691151</v>
      </c>
      <c r="Q63" s="1207">
        <v>5.0138383046942971</v>
      </c>
    </row>
    <row r="64" spans="1:17">
      <c r="A64" s="353" t="s">
        <v>643</v>
      </c>
      <c r="B64" s="1203">
        <v>93.244726604459018</v>
      </c>
      <c r="C64" s="1203">
        <v>97.160213543612571</v>
      </c>
      <c r="D64" s="1203">
        <v>90.984002604389715</v>
      </c>
      <c r="E64" s="1203">
        <v>98.387233567477182</v>
      </c>
      <c r="F64" s="1203">
        <v>108.88572198139647</v>
      </c>
      <c r="G64" s="1203">
        <v>114.36452638400522</v>
      </c>
      <c r="H64" s="1203">
        <v>109.60942118534409</v>
      </c>
      <c r="I64" s="1203">
        <v>111.03226728185088</v>
      </c>
      <c r="J64" s="1207">
        <v>5.1894403325466767</v>
      </c>
      <c r="K64" s="1207">
        <v>5.8320208805260192</v>
      </c>
      <c r="L64" s="1207">
        <v>5.8046565539490746</v>
      </c>
      <c r="M64" s="1207">
        <v>5.7957252483713102</v>
      </c>
      <c r="N64" s="1207">
        <v>6.3861337888131686</v>
      </c>
      <c r="O64" s="1207">
        <v>6.3840372279764166</v>
      </c>
      <c r="P64" s="1207">
        <v>5.959022229094634</v>
      </c>
      <c r="Q64" s="1207">
        <v>6.1156764001131672</v>
      </c>
    </row>
    <row r="65" spans="1:17">
      <c r="A65" s="355" t="s">
        <v>644</v>
      </c>
      <c r="B65" s="1203">
        <v>116.95787003868388</v>
      </c>
      <c r="C65" s="1203">
        <v>118.97047834038776</v>
      </c>
      <c r="D65" s="1203">
        <v>112.06164738225014</v>
      </c>
      <c r="E65" s="1203">
        <v>121.16623437167934</v>
      </c>
      <c r="F65" s="1203">
        <v>131.9955034970782</v>
      </c>
      <c r="G65" s="1203">
        <v>138.04827184288919</v>
      </c>
      <c r="H65" s="1203">
        <v>136.13233146609403</v>
      </c>
      <c r="I65" s="1203">
        <v>135.62103245064546</v>
      </c>
      <c r="J65" s="1207">
        <v>6.6058904827447931</v>
      </c>
      <c r="K65" s="1207">
        <v>7.2373058500200163</v>
      </c>
      <c r="L65" s="1207">
        <v>7.5503022073137345</v>
      </c>
      <c r="M65" s="1207">
        <v>7.1372064438669796</v>
      </c>
      <c r="N65" s="1207">
        <v>7.8064618277031022</v>
      </c>
      <c r="O65" s="1207">
        <v>7.7384619186757071</v>
      </c>
      <c r="P65" s="1207">
        <v>7.8674107402298423</v>
      </c>
      <c r="Q65" s="1207">
        <v>7.4952790275635808</v>
      </c>
    </row>
    <row r="66" spans="1:17">
      <c r="A66" s="355" t="s">
        <v>645</v>
      </c>
      <c r="B66" s="1203">
        <v>147.9421544207012</v>
      </c>
      <c r="C66" s="1203">
        <v>147.52368211158765</v>
      </c>
      <c r="D66" s="1203">
        <v>138.73717328879573</v>
      </c>
      <c r="E66" s="1203">
        <v>151.34127223756926</v>
      </c>
      <c r="F66" s="1203">
        <v>163.56935849130855</v>
      </c>
      <c r="G66" s="1203">
        <v>169.25606984656955</v>
      </c>
      <c r="H66" s="1203">
        <v>168.5086085415256</v>
      </c>
      <c r="I66" s="1203">
        <v>166.26029297512497</v>
      </c>
      <c r="J66" s="1207">
        <v>8.2549131020370083</v>
      </c>
      <c r="K66" s="1207">
        <v>8.8886404257645708</v>
      </c>
      <c r="L66" s="1207">
        <v>8.5641471990176417</v>
      </c>
      <c r="M66" s="1207">
        <v>9.4546066273610414</v>
      </c>
      <c r="N66" s="1207">
        <v>9.6348754630629365</v>
      </c>
      <c r="O66" s="1207">
        <v>9.4606523197873926</v>
      </c>
      <c r="P66" s="1207">
        <v>8.6569714686825758</v>
      </c>
      <c r="Q66" s="1207">
        <v>9.2098142520616459</v>
      </c>
    </row>
    <row r="67" spans="1:17">
      <c r="A67" s="352" t="s">
        <v>646</v>
      </c>
      <c r="B67" s="1203">
        <v>199.11072017626688</v>
      </c>
      <c r="C67" s="1203">
        <v>192.81840971013253</v>
      </c>
      <c r="D67" s="1203">
        <v>179.41149181293679</v>
      </c>
      <c r="E67" s="1203">
        <v>197.19467510807635</v>
      </c>
      <c r="F67" s="1203">
        <v>208.06890252214106</v>
      </c>
      <c r="G67" s="1203">
        <v>213.40640317707857</v>
      </c>
      <c r="H67" s="1203">
        <v>219.04066869781275</v>
      </c>
      <c r="I67" s="1203">
        <v>209.13461239991923</v>
      </c>
      <c r="J67" s="1207">
        <v>11.187932483606915</v>
      </c>
      <c r="K67" s="1207">
        <v>11.512032892358876</v>
      </c>
      <c r="L67" s="1207">
        <v>11.497664299597785</v>
      </c>
      <c r="M67" s="1207">
        <v>10.909984713412653</v>
      </c>
      <c r="N67" s="1207">
        <v>12.008054759498675</v>
      </c>
      <c r="O67" s="1207">
        <v>11.951622199296775</v>
      </c>
      <c r="P67" s="1207">
        <v>11.719203565157738</v>
      </c>
      <c r="Q67" s="1207">
        <v>11.595442710588992</v>
      </c>
    </row>
    <row r="68" spans="1:17">
      <c r="A68" s="353" t="s">
        <v>647</v>
      </c>
      <c r="B68" s="1203">
        <v>287.77503062548686</v>
      </c>
      <c r="C68" s="1203">
        <v>274.89820406762885</v>
      </c>
      <c r="D68" s="1203">
        <v>250.17312272725192</v>
      </c>
      <c r="E68" s="1203">
        <v>278.04192277617744</v>
      </c>
      <c r="F68" s="1203">
        <v>284.26863194356929</v>
      </c>
      <c r="G68" s="1203">
        <v>293.03840223327785</v>
      </c>
      <c r="H68" s="1203">
        <v>301.23132897821955</v>
      </c>
      <c r="I68" s="1203">
        <v>288.77137265155267</v>
      </c>
      <c r="J68" s="1207">
        <v>16.282916587778125</v>
      </c>
      <c r="K68" s="1207">
        <v>16.768472676371214</v>
      </c>
      <c r="L68" s="1207">
        <v>16.131609319383813</v>
      </c>
      <c r="M68" s="1207">
        <v>16.361501243519367</v>
      </c>
      <c r="N68" s="1207">
        <v>16.650544076280873</v>
      </c>
      <c r="O68" s="1207">
        <v>16.343802182848755</v>
      </c>
      <c r="P68" s="1207">
        <v>16.385745410182256</v>
      </c>
      <c r="Q68" s="1207">
        <v>15.872152078848059</v>
      </c>
    </row>
    <row r="69" spans="1:17">
      <c r="A69" s="353" t="s">
        <v>648</v>
      </c>
      <c r="B69" s="1203">
        <v>735.53148465897846</v>
      </c>
      <c r="C69" s="1203">
        <v>618.64789721269813</v>
      </c>
      <c r="D69" s="1203">
        <v>580.75646465478189</v>
      </c>
      <c r="E69" s="1203">
        <v>637.97293677868856</v>
      </c>
      <c r="F69" s="1203">
        <v>565.85102457830715</v>
      </c>
      <c r="G69" s="1203">
        <v>603.99308770356993</v>
      </c>
      <c r="H69" s="1203">
        <v>666.86136770388703</v>
      </c>
      <c r="I69" s="1203">
        <v>643.5444163135395</v>
      </c>
      <c r="J69" s="1207">
        <v>40.974275479026304</v>
      </c>
      <c r="K69" s="1207">
        <v>36.903333773831122</v>
      </c>
      <c r="L69" s="1207">
        <v>37.431139980638825</v>
      </c>
      <c r="M69" s="1207">
        <v>37.530788176937548</v>
      </c>
      <c r="N69" s="1207">
        <v>33.128595909307244</v>
      </c>
      <c r="O69" s="1207">
        <v>33.727078288759692</v>
      </c>
      <c r="P69" s="1207">
        <v>36.100796366579296</v>
      </c>
      <c r="Q69" s="1207">
        <v>35.580295513752688</v>
      </c>
    </row>
    <row r="70" spans="1:17" ht="15">
      <c r="A70" s="393" t="s">
        <v>650</v>
      </c>
      <c r="B70" s="1208">
        <v>71.605023131032638</v>
      </c>
      <c r="C70" s="1208">
        <v>71.774327491088584</v>
      </c>
      <c r="D70" s="1208">
        <v>71.860698737284622</v>
      </c>
      <c r="E70" s="1208">
        <v>77.174736806497506</v>
      </c>
      <c r="F70" s="1208">
        <v>83.568694377999194</v>
      </c>
      <c r="G70" s="1208">
        <v>85.277189825856368</v>
      </c>
      <c r="H70" s="1208">
        <v>95.531445688131484</v>
      </c>
      <c r="I70" s="1208">
        <v>108.50427543501327</v>
      </c>
      <c r="J70" s="1208">
        <v>100</v>
      </c>
      <c r="K70" s="1208">
        <v>100</v>
      </c>
      <c r="L70" s="1208">
        <v>100</v>
      </c>
      <c r="M70" s="1208">
        <v>100</v>
      </c>
      <c r="N70" s="1208">
        <v>100</v>
      </c>
      <c r="O70" s="1208">
        <v>100</v>
      </c>
      <c r="P70" s="1208">
        <v>100</v>
      </c>
      <c r="Q70" s="1208">
        <v>100</v>
      </c>
    </row>
    <row r="71" spans="1:17">
      <c r="A71" s="352" t="s">
        <v>639</v>
      </c>
      <c r="B71" s="1203">
        <v>8.8730658329095018</v>
      </c>
      <c r="C71" s="1203">
        <v>9.4493552072376179</v>
      </c>
      <c r="D71" s="1203">
        <v>10.527911097074369</v>
      </c>
      <c r="E71" s="1203">
        <v>12.482236259090476</v>
      </c>
      <c r="F71" s="1203">
        <v>13.412877380190457</v>
      </c>
      <c r="G71" s="1203">
        <v>12.220435879433765</v>
      </c>
      <c r="H71" s="1203">
        <v>16.460024728520963</v>
      </c>
      <c r="I71" s="1203">
        <v>18.248707494697094</v>
      </c>
      <c r="J71" s="1206">
        <v>1.2405694355867278</v>
      </c>
      <c r="K71" s="1206">
        <v>1.3206679631091207</v>
      </c>
      <c r="L71" s="1206">
        <v>1.4839946903387498</v>
      </c>
      <c r="M71" s="1206">
        <v>1.6177574339908585</v>
      </c>
      <c r="N71" s="1206">
        <v>1.607493060971749</v>
      </c>
      <c r="O71" s="1206">
        <v>1.4343931529870828</v>
      </c>
      <c r="P71" s="1206">
        <v>1.7321738000719222</v>
      </c>
      <c r="Q71" s="1207">
        <v>1.6967640615200383</v>
      </c>
    </row>
    <row r="72" spans="1:17">
      <c r="A72" s="353" t="s">
        <v>640</v>
      </c>
      <c r="B72" s="1203">
        <v>18.597702226899454</v>
      </c>
      <c r="C72" s="1203">
        <v>20.353194020129681</v>
      </c>
      <c r="D72" s="1203">
        <v>21.389180161106133</v>
      </c>
      <c r="E72" s="1203">
        <v>24.496954431394855</v>
      </c>
      <c r="F72" s="1203">
        <v>25.510413825639795</v>
      </c>
      <c r="G72" s="1203">
        <v>25.628892574691569</v>
      </c>
      <c r="H72" s="1203">
        <v>30.689282007520664</v>
      </c>
      <c r="I72" s="1203">
        <v>33.920929762177842</v>
      </c>
      <c r="J72" s="1207">
        <v>2.6606257469880585</v>
      </c>
      <c r="K72" s="1207">
        <v>2.8273641030511771</v>
      </c>
      <c r="L72" s="1207">
        <v>2.9389763251358629</v>
      </c>
      <c r="M72" s="1207">
        <v>3.1761648817572916</v>
      </c>
      <c r="N72" s="1207">
        <v>3.0588767734304416</v>
      </c>
      <c r="O72" s="1207">
        <v>3.0663797605050656</v>
      </c>
      <c r="P72" s="1207">
        <v>3.2256688190724478</v>
      </c>
      <c r="Q72" s="1207">
        <v>3.1715868037952717</v>
      </c>
    </row>
    <row r="73" spans="1:17">
      <c r="A73" s="353" t="s">
        <v>641</v>
      </c>
      <c r="B73" s="1203">
        <v>26.633840315229602</v>
      </c>
      <c r="C73" s="1203">
        <v>28.656986954165145</v>
      </c>
      <c r="D73" s="1203">
        <v>30.087638680345041</v>
      </c>
      <c r="E73" s="1203">
        <v>32.903169240989982</v>
      </c>
      <c r="F73" s="1203">
        <v>34.048131848425697</v>
      </c>
      <c r="G73" s="1203">
        <v>35.072144150435555</v>
      </c>
      <c r="H73" s="1203">
        <v>41.080228385945929</v>
      </c>
      <c r="I73" s="1203">
        <v>46.357409508943391</v>
      </c>
      <c r="J73" s="1207">
        <v>3.7352120598251446</v>
      </c>
      <c r="K73" s="1207">
        <v>4.2794019854840926</v>
      </c>
      <c r="L73" s="1207">
        <v>4.1890747593498645</v>
      </c>
      <c r="M73" s="1207">
        <v>4.3222152129355447</v>
      </c>
      <c r="N73" s="1207">
        <v>4.1245900282582735</v>
      </c>
      <c r="O73" s="1207">
        <v>4.0669213898865397</v>
      </c>
      <c r="P73" s="1207">
        <v>4.2815732378148601</v>
      </c>
      <c r="Q73" s="1207">
        <v>4.2046656892940808</v>
      </c>
    </row>
    <row r="74" spans="1:17">
      <c r="A74" s="352" t="s">
        <v>642</v>
      </c>
      <c r="B74" s="1203">
        <v>34.497815960542759</v>
      </c>
      <c r="C74" s="1203">
        <v>36.027828464922948</v>
      </c>
      <c r="D74" s="1203">
        <v>38.154410481122362</v>
      </c>
      <c r="E74" s="1203">
        <v>41.656913157044293</v>
      </c>
      <c r="F74" s="1203">
        <v>43.892938721350696</v>
      </c>
      <c r="G74" s="1203">
        <v>44.740551148062771</v>
      </c>
      <c r="H74" s="1203">
        <v>51.519301841972933</v>
      </c>
      <c r="I74" s="1203">
        <v>58.890053577944393</v>
      </c>
      <c r="J74" s="1207">
        <v>4.801762179740698</v>
      </c>
      <c r="K74" s="1207">
        <v>4.7924799238313183</v>
      </c>
      <c r="L74" s="1207">
        <v>5.3412625299343253</v>
      </c>
      <c r="M74" s="1207">
        <v>5.3524700115381405</v>
      </c>
      <c r="N74" s="1207">
        <v>5.4572357572161359</v>
      </c>
      <c r="O74" s="1207">
        <v>5.2618645881024992</v>
      </c>
      <c r="P74" s="1207">
        <v>5.658172052339995</v>
      </c>
      <c r="Q74" s="1207">
        <v>5.7070380937982961</v>
      </c>
    </row>
    <row r="75" spans="1:17">
      <c r="A75" s="353" t="s">
        <v>643</v>
      </c>
      <c r="B75" s="1203">
        <v>42.562174685437441</v>
      </c>
      <c r="C75" s="1203">
        <v>44.105708382175962</v>
      </c>
      <c r="D75" s="1203">
        <v>46.798504268919515</v>
      </c>
      <c r="E75" s="1203">
        <v>50.914579009969451</v>
      </c>
      <c r="F75" s="1203">
        <v>53.399214800963271</v>
      </c>
      <c r="G75" s="1203">
        <v>54.742273968245364</v>
      </c>
      <c r="H75" s="1203">
        <v>62.675862504318609</v>
      </c>
      <c r="I75" s="1203">
        <v>71.834529075278979</v>
      </c>
      <c r="J75" s="1207">
        <v>6.0336992167852328</v>
      </c>
      <c r="K75" s="1207">
        <v>6.0595785088463874</v>
      </c>
      <c r="L75" s="1207">
        <v>6.4866364889878803</v>
      </c>
      <c r="M75" s="1207">
        <v>6.5972302407914043</v>
      </c>
      <c r="N75" s="1207">
        <v>6.123340370378699</v>
      </c>
      <c r="O75" s="1207">
        <v>6.4576614590678441</v>
      </c>
      <c r="P75" s="1207">
        <v>6.4834377604215243</v>
      </c>
      <c r="Q75" s="1207">
        <v>6.2297423285604756</v>
      </c>
    </row>
    <row r="76" spans="1:17">
      <c r="A76" s="353" t="s">
        <v>644</v>
      </c>
      <c r="B76" s="1203">
        <v>51.937384754916984</v>
      </c>
      <c r="C76" s="1203">
        <v>53.3532520122805</v>
      </c>
      <c r="D76" s="1203">
        <v>56.53964809779476</v>
      </c>
      <c r="E76" s="1203">
        <v>61.543665668500999</v>
      </c>
      <c r="F76" s="1203">
        <v>64.164344431122785</v>
      </c>
      <c r="G76" s="1203">
        <v>66.47087478456865</v>
      </c>
      <c r="H76" s="1203">
        <v>75.673991115279989</v>
      </c>
      <c r="I76" s="1203">
        <v>86.76352299518453</v>
      </c>
      <c r="J76" s="1207">
        <v>7.2076014135148903</v>
      </c>
      <c r="K76" s="1207">
        <v>7.3444426567367271</v>
      </c>
      <c r="L76" s="1207">
        <v>7.9611857963650712</v>
      </c>
      <c r="M76" s="1207">
        <v>7.9657030683354977</v>
      </c>
      <c r="N76" s="1207">
        <v>7.5942290853922971</v>
      </c>
      <c r="O76" s="1207">
        <v>7.8592352639166139</v>
      </c>
      <c r="P76" s="1207">
        <v>7.728893543001182</v>
      </c>
      <c r="Q76" s="1207">
        <v>8.015113180569946</v>
      </c>
    </row>
    <row r="77" spans="1:17">
      <c r="A77" s="353" t="s">
        <v>645</v>
      </c>
      <c r="B77" s="1203">
        <v>63.995056967022414</v>
      </c>
      <c r="C77" s="1203">
        <v>65.513742756709505</v>
      </c>
      <c r="D77" s="1203">
        <v>67.945811182837772</v>
      </c>
      <c r="E77" s="1203">
        <v>74.287939507303378</v>
      </c>
      <c r="F77" s="1203">
        <v>78.368336059189531</v>
      </c>
      <c r="G77" s="1203">
        <v>81.832900639839181</v>
      </c>
      <c r="H77" s="1203">
        <v>92.165606772584468</v>
      </c>
      <c r="I77" s="1203">
        <v>105.0057168402471</v>
      </c>
      <c r="J77" s="1207">
        <v>8.8204664014243033</v>
      </c>
      <c r="K77" s="1207">
        <v>9.1205197449931159</v>
      </c>
      <c r="L77" s="1207">
        <v>9.3167437002260431</v>
      </c>
      <c r="M77" s="1207">
        <v>9.6301791394964393</v>
      </c>
      <c r="N77" s="1207">
        <v>9.4708773481798278</v>
      </c>
      <c r="O77" s="1207">
        <v>9.3943161617838715</v>
      </c>
      <c r="P77" s="1207">
        <v>9.5488748333525528</v>
      </c>
      <c r="Q77" s="1207">
        <v>9.7263602399196909</v>
      </c>
    </row>
    <row r="78" spans="1:17">
      <c r="A78" s="352" t="s">
        <v>646</v>
      </c>
      <c r="B78" s="1203">
        <v>79.553581616632712</v>
      </c>
      <c r="C78" s="1203">
        <v>82.623089294210871</v>
      </c>
      <c r="D78" s="1203">
        <v>84.098930624957418</v>
      </c>
      <c r="E78" s="1203">
        <v>92.334370895794251</v>
      </c>
      <c r="F78" s="1203">
        <v>98.844221250975579</v>
      </c>
      <c r="G78" s="1203">
        <v>103.30247415228679</v>
      </c>
      <c r="H78" s="1203">
        <v>114.56382106305774</v>
      </c>
      <c r="I78" s="1203">
        <v>130.8338458759016</v>
      </c>
      <c r="J78" s="1207">
        <v>11.251032207723487</v>
      </c>
      <c r="K78" s="1207">
        <v>11.521746267906339</v>
      </c>
      <c r="L78" s="1207">
        <v>11.722347868079192</v>
      </c>
      <c r="M78" s="1207">
        <v>11.925641349487835</v>
      </c>
      <c r="N78" s="1207">
        <v>11.748892019137932</v>
      </c>
      <c r="O78" s="1207">
        <v>12.292487467767286</v>
      </c>
      <c r="P78" s="1207">
        <v>11.90891874969676</v>
      </c>
      <c r="Q78" s="1207">
        <v>11.987962145271863</v>
      </c>
    </row>
    <row r="79" spans="1:17">
      <c r="A79" s="353" t="s">
        <v>647</v>
      </c>
      <c r="B79" s="1203">
        <v>108.22672667999376</v>
      </c>
      <c r="C79" s="1203">
        <v>111.38937409518493</v>
      </c>
      <c r="D79" s="1203">
        <v>111.97530230237754</v>
      </c>
      <c r="E79" s="1203">
        <v>121.6801002169295</v>
      </c>
      <c r="F79" s="1203">
        <v>132.19019834700825</v>
      </c>
      <c r="G79" s="1203">
        <v>136.06403056972232</v>
      </c>
      <c r="H79" s="1203">
        <v>151.64941381368149</v>
      </c>
      <c r="I79" s="1203">
        <v>172.65897395194244</v>
      </c>
      <c r="J79" s="1207">
        <v>14.645662057788639</v>
      </c>
      <c r="K79" s="1207">
        <v>15.519534571240259</v>
      </c>
      <c r="L79" s="1207">
        <v>15.558223574813482</v>
      </c>
      <c r="M79" s="1207">
        <v>15.732827524602952</v>
      </c>
      <c r="N79" s="1207">
        <v>15.855291879379985</v>
      </c>
      <c r="O79" s="1207">
        <v>15.641475379232428</v>
      </c>
      <c r="P79" s="1207">
        <v>16.129794737320815</v>
      </c>
      <c r="Q79" s="1207">
        <v>15.937723681265444</v>
      </c>
    </row>
    <row r="80" spans="1:17">
      <c r="A80" s="352" t="s">
        <v>648</v>
      </c>
      <c r="B80" s="1203">
        <v>284.66362677365879</v>
      </c>
      <c r="C80" s="1203">
        <v>267.36629233775045</v>
      </c>
      <c r="D80" s="1203">
        <v>251.57005660010802</v>
      </c>
      <c r="E80" s="1203">
        <v>259.96253385292886</v>
      </c>
      <c r="F80" s="1203">
        <v>294.48642617921013</v>
      </c>
      <c r="G80" s="1203">
        <v>294.82010874828921</v>
      </c>
      <c r="H80" s="1203">
        <v>323.68286974074834</v>
      </c>
      <c r="I80" s="1203">
        <v>362.727456365764</v>
      </c>
      <c r="J80" s="1207">
        <v>39.603369280622829</v>
      </c>
      <c r="K80" s="1207">
        <v>37.214264274801486</v>
      </c>
      <c r="L80" s="1207">
        <v>35.00155426676951</v>
      </c>
      <c r="M80" s="1207">
        <v>33.679811137064029</v>
      </c>
      <c r="N80" s="1207">
        <v>34.959173677654661</v>
      </c>
      <c r="O80" s="1207">
        <v>34.525265376750788</v>
      </c>
      <c r="P80" s="1207">
        <v>33.30249246690795</v>
      </c>
      <c r="Q80" s="1207">
        <v>33.323043776004894</v>
      </c>
    </row>
    <row r="81" spans="1:17">
      <c r="A81" s="772" t="s">
        <v>598</v>
      </c>
      <c r="B81" s="202"/>
      <c r="C81" s="202"/>
      <c r="D81" s="202"/>
      <c r="E81" s="202"/>
      <c r="F81" s="202"/>
      <c r="G81" s="202"/>
      <c r="H81" s="85"/>
      <c r="I81" s="85"/>
      <c r="J81" s="85"/>
      <c r="K81" s="85"/>
      <c r="L81" s="85"/>
      <c r="M81" s="85"/>
      <c r="N81" s="85"/>
      <c r="O81" s="85"/>
      <c r="P81" s="202"/>
      <c r="Q81" s="202"/>
    </row>
    <row r="82" spans="1:17">
      <c r="A82" s="2104" t="s">
        <v>1719</v>
      </c>
      <c r="B82" s="2104"/>
      <c r="C82" s="2104"/>
      <c r="D82" s="2104"/>
      <c r="E82" s="2104"/>
      <c r="F82" s="2104"/>
      <c r="G82" s="2104"/>
      <c r="H82" s="2104"/>
      <c r="I82" s="2104"/>
      <c r="J82" s="2104"/>
      <c r="K82" s="2104"/>
      <c r="L82" s="2104"/>
      <c r="M82" s="2104"/>
      <c r="N82" s="2104"/>
      <c r="O82" s="2104"/>
      <c r="P82" s="2104"/>
      <c r="Q82" s="2104"/>
    </row>
    <row r="83" spans="1:17" ht="14.25" customHeight="1">
      <c r="A83" s="2104" t="s">
        <v>2309</v>
      </c>
      <c r="B83" s="2104"/>
      <c r="C83" s="2104"/>
      <c r="D83" s="2104"/>
      <c r="E83" s="2104"/>
      <c r="F83" s="2104"/>
      <c r="G83" s="2104"/>
      <c r="H83" s="2104"/>
      <c r="I83" s="2104"/>
      <c r="J83" s="2104"/>
      <c r="K83" s="2104"/>
      <c r="L83" s="2104"/>
      <c r="M83" s="2104"/>
      <c r="N83" s="2104"/>
      <c r="O83" s="2104"/>
      <c r="P83" s="2104"/>
      <c r="Q83" s="2104"/>
    </row>
  </sheetData>
  <mergeCells count="10">
    <mergeCell ref="A83:Q83"/>
    <mergeCell ref="A4:Q4"/>
    <mergeCell ref="A6:A7"/>
    <mergeCell ref="B6:I6"/>
    <mergeCell ref="J6:Q6"/>
    <mergeCell ref="A3:Q3"/>
    <mergeCell ref="A46:A47"/>
    <mergeCell ref="B46:I46"/>
    <mergeCell ref="J46:Q46"/>
    <mergeCell ref="A82:Q82"/>
  </mergeCells>
  <hyperlinks>
    <hyperlink ref="S6" location="ÍNDICE!A117" display="ÍNDICE"/>
    <hyperlink ref="S46" location="ÍNDICE!A112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65" orientation="landscape" r:id="rId1"/>
  <headerFooter scaleWithDoc="0" alignWithMargins="0">
    <oddHeader>&amp;R&amp;"Arial,Negrita"&amp;10Compendio estadístico 2013 - Pobreza y desigualdad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5.85546875" style="322" customWidth="1"/>
    <col min="2" max="2" width="10.85546875" style="322" customWidth="1"/>
    <col min="3" max="6" width="21.42578125" style="322" customWidth="1"/>
    <col min="7" max="7" width="24.42578125" style="322" customWidth="1"/>
    <col min="8" max="8" width="21.42578125" style="322" customWidth="1"/>
    <col min="9" max="11" width="13.5703125" style="1209" bestFit="1" customWidth="1"/>
    <col min="12" max="12" width="13.5703125" style="322" bestFit="1" customWidth="1"/>
    <col min="13" max="16384" width="11.42578125" style="322"/>
  </cols>
  <sheetData>
    <row r="1" spans="1:17" ht="6" customHeight="1"/>
    <row r="2" spans="1:17" ht="15">
      <c r="A2" s="1312" t="s">
        <v>651</v>
      </c>
      <c r="B2" s="334"/>
      <c r="C2" s="334"/>
      <c r="D2" s="334"/>
      <c r="E2" s="334"/>
      <c r="F2" s="334"/>
      <c r="G2" s="334"/>
      <c r="H2" s="334"/>
    </row>
    <row r="3" spans="1:17" ht="15">
      <c r="A3" s="2073" t="s">
        <v>1720</v>
      </c>
      <c r="B3" s="2073"/>
      <c r="C3" s="2073"/>
      <c r="D3" s="2073"/>
      <c r="E3" s="2073"/>
      <c r="F3" s="2073"/>
      <c r="G3" s="2073"/>
      <c r="H3" s="334"/>
    </row>
    <row r="4" spans="1:17" ht="15">
      <c r="A4" s="2092" t="s">
        <v>1767</v>
      </c>
      <c r="B4" s="2092"/>
      <c r="C4" s="2092"/>
      <c r="D4" s="2092"/>
      <c r="E4" s="2092"/>
      <c r="F4" s="2092"/>
      <c r="G4" s="2092"/>
      <c r="H4" s="726"/>
      <c r="I4" s="726"/>
      <c r="J4" s="726"/>
      <c r="K4" s="726"/>
      <c r="L4" s="726"/>
      <c r="M4" s="726"/>
      <c r="N4" s="726"/>
      <c r="O4" s="726"/>
      <c r="P4" s="726"/>
      <c r="Q4" s="726"/>
    </row>
    <row r="5" spans="1:17" ht="15">
      <c r="A5" s="1841"/>
      <c r="B5" s="1841"/>
      <c r="C5" s="1841"/>
      <c r="D5" s="1841"/>
      <c r="E5" s="1841"/>
      <c r="F5" s="1841"/>
      <c r="G5" s="1841"/>
      <c r="H5" s="1841"/>
      <c r="I5" s="322"/>
    </row>
    <row r="6" spans="1:17" s="1211" customFormat="1" ht="75.75" customHeight="1">
      <c r="A6" s="2068" t="s">
        <v>6</v>
      </c>
      <c r="B6" s="2068"/>
      <c r="C6" s="1838" t="s">
        <v>652</v>
      </c>
      <c r="D6" s="1838" t="s">
        <v>653</v>
      </c>
      <c r="E6" s="1838" t="s">
        <v>1721</v>
      </c>
      <c r="F6" s="1838" t="s">
        <v>655</v>
      </c>
      <c r="G6" s="1838" t="s">
        <v>1722</v>
      </c>
      <c r="H6" s="1210"/>
      <c r="I6" s="1113" t="s">
        <v>675</v>
      </c>
      <c r="J6" s="1210"/>
    </row>
    <row r="7" spans="1:17" ht="16.5">
      <c r="A7" s="2069" t="s">
        <v>100</v>
      </c>
      <c r="B7" s="1181" t="s">
        <v>202</v>
      </c>
      <c r="C7" s="100" t="s">
        <v>192</v>
      </c>
      <c r="D7" s="100" t="s">
        <v>192</v>
      </c>
      <c r="E7" s="100" t="s">
        <v>192</v>
      </c>
      <c r="F7" s="100" t="s">
        <v>192</v>
      </c>
      <c r="G7" s="954" t="s">
        <v>192</v>
      </c>
      <c r="M7" s="1212"/>
      <c r="N7" s="1212"/>
      <c r="O7" s="1212"/>
      <c r="P7" s="1212"/>
      <c r="Q7" s="1212"/>
    </row>
    <row r="8" spans="1:17">
      <c r="A8" s="2070"/>
      <c r="B8" s="1181">
        <v>2008</v>
      </c>
      <c r="C8" s="100">
        <v>0.52506840229034424</v>
      </c>
      <c r="D8" s="1219">
        <v>0.55203312999999998</v>
      </c>
      <c r="E8" s="100">
        <v>0.39708033204078674</v>
      </c>
      <c r="F8" s="100">
        <v>0.52974396944046021</v>
      </c>
      <c r="G8" s="955">
        <v>35.228444000000003</v>
      </c>
      <c r="N8" s="1212"/>
      <c r="O8" s="1212"/>
      <c r="P8" s="1212"/>
      <c r="Q8" s="1212"/>
    </row>
    <row r="9" spans="1:17" ht="16.5">
      <c r="A9" s="2070"/>
      <c r="B9" s="1181" t="s">
        <v>203</v>
      </c>
      <c r="C9" s="100" t="s">
        <v>192</v>
      </c>
      <c r="D9" s="1219" t="s">
        <v>192</v>
      </c>
      <c r="E9" s="100" t="s">
        <v>192</v>
      </c>
      <c r="F9" s="100" t="s">
        <v>192</v>
      </c>
      <c r="G9" s="955" t="s">
        <v>192</v>
      </c>
      <c r="N9" s="1212"/>
      <c r="O9" s="1212"/>
      <c r="P9" s="1212"/>
      <c r="Q9" s="1212"/>
    </row>
    <row r="10" spans="1:17">
      <c r="A10" s="2070"/>
      <c r="B10" s="1181">
        <v>2010</v>
      </c>
      <c r="C10" s="100">
        <v>0.51879197359085083</v>
      </c>
      <c r="D10" s="1219">
        <v>0.53825444</v>
      </c>
      <c r="E10" s="100">
        <v>0.3914070725440979</v>
      </c>
      <c r="F10" s="100">
        <v>0.52639806270599365</v>
      </c>
      <c r="G10" s="955">
        <v>34.967475999999998</v>
      </c>
      <c r="N10" s="1212"/>
      <c r="O10" s="1212"/>
      <c r="P10" s="1212"/>
      <c r="Q10" s="1212"/>
    </row>
    <row r="11" spans="1:17">
      <c r="A11" s="2070"/>
      <c r="B11" s="1181">
        <v>2011</v>
      </c>
      <c r="C11" s="100">
        <v>0.49741736054420471</v>
      </c>
      <c r="D11" s="1219">
        <v>0.47247991</v>
      </c>
      <c r="E11" s="100">
        <v>0.36196523904800415</v>
      </c>
      <c r="F11" s="100">
        <v>0.49215111136436462</v>
      </c>
      <c r="G11" s="955">
        <v>29.005870999999999</v>
      </c>
      <c r="N11" s="1212"/>
      <c r="O11" s="1212"/>
      <c r="P11" s="1212"/>
      <c r="Q11" s="1212"/>
    </row>
    <row r="12" spans="1:17">
      <c r="A12" s="2070"/>
      <c r="B12" s="1181">
        <v>2012</v>
      </c>
      <c r="C12" s="100">
        <v>0.47055166959762573</v>
      </c>
      <c r="D12" s="1219">
        <v>0.45332887999999999</v>
      </c>
      <c r="E12" s="100">
        <v>0.33084216713905334</v>
      </c>
      <c r="F12" s="100">
        <v>0.45527452230453491</v>
      </c>
      <c r="G12" s="955">
        <v>24.058271000000001</v>
      </c>
      <c r="N12" s="1212"/>
      <c r="O12" s="1212"/>
      <c r="P12" s="1212"/>
      <c r="Q12" s="1212"/>
    </row>
    <row r="13" spans="1:17">
      <c r="A13" s="2070"/>
      <c r="B13" s="1182">
        <v>2013</v>
      </c>
      <c r="C13" s="100">
        <v>0.46315521001815796</v>
      </c>
      <c r="D13" s="1219">
        <v>0.40036747</v>
      </c>
      <c r="E13" s="100">
        <v>0.31930056214332581</v>
      </c>
      <c r="F13" s="100">
        <v>0.44197720289230347</v>
      </c>
      <c r="G13" s="955">
        <v>22.592618999999999</v>
      </c>
      <c r="N13" s="1212"/>
      <c r="O13" s="1212"/>
      <c r="P13" s="1212"/>
      <c r="Q13" s="1212"/>
    </row>
    <row r="14" spans="1:17">
      <c r="A14" s="2071"/>
      <c r="B14" s="1182">
        <v>2014</v>
      </c>
      <c r="C14" s="100">
        <v>0.48575655000000001</v>
      </c>
      <c r="D14" s="1219">
        <v>0.46166088999999999</v>
      </c>
      <c r="E14" s="100">
        <v>0.34015964999999998</v>
      </c>
      <c r="F14" s="100">
        <v>0.45525321000000002</v>
      </c>
      <c r="G14" s="955">
        <v>20.416709999999998</v>
      </c>
      <c r="N14" s="1212"/>
      <c r="O14" s="1212"/>
      <c r="P14" s="1212"/>
      <c r="Q14" s="1212"/>
    </row>
    <row r="15" spans="1:17">
      <c r="A15" s="2069" t="s">
        <v>101</v>
      </c>
      <c r="B15" s="1181">
        <v>2007</v>
      </c>
      <c r="C15" s="100">
        <v>0.55088603496551514</v>
      </c>
      <c r="D15" s="1219">
        <v>0.62960905</v>
      </c>
      <c r="E15" s="100">
        <v>0.42862957715988159</v>
      </c>
      <c r="F15" s="100">
        <v>0.56082791090011597</v>
      </c>
      <c r="G15" s="955">
        <v>41.500934999999998</v>
      </c>
      <c r="I15" s="322"/>
      <c r="J15" s="322"/>
      <c r="K15" s="322"/>
      <c r="N15" s="1212"/>
      <c r="O15" s="1212"/>
      <c r="P15" s="1212"/>
      <c r="Q15" s="1212"/>
    </row>
    <row r="16" spans="1:17">
      <c r="A16" s="2070"/>
      <c r="B16" s="1181">
        <v>2008</v>
      </c>
      <c r="C16" s="100">
        <v>0.51457309722900391</v>
      </c>
      <c r="D16" s="1219">
        <v>0.52296995999999996</v>
      </c>
      <c r="E16" s="100">
        <v>0.38617444038391113</v>
      </c>
      <c r="F16" s="100">
        <v>0.52397811412811279</v>
      </c>
      <c r="G16" s="955">
        <v>33.149717000000003</v>
      </c>
      <c r="I16" s="322"/>
      <c r="J16" s="322"/>
      <c r="K16" s="322"/>
      <c r="N16" s="1212"/>
      <c r="O16" s="1212"/>
      <c r="P16" s="1212"/>
      <c r="Q16" s="1212"/>
    </row>
    <row r="17" spans="1:17">
      <c r="A17" s="2070"/>
      <c r="B17" s="1181">
        <v>2009</v>
      </c>
      <c r="C17" s="100">
        <v>0.50381767749786377</v>
      </c>
      <c r="D17" s="1219">
        <v>0.50720136999999998</v>
      </c>
      <c r="E17" s="100">
        <v>0.3698679506778717</v>
      </c>
      <c r="F17" s="100">
        <v>0.49890592694282532</v>
      </c>
      <c r="G17" s="955">
        <v>28.258241999999999</v>
      </c>
      <c r="I17" s="322"/>
      <c r="J17" s="322"/>
      <c r="K17" s="322"/>
      <c r="M17" s="1212"/>
      <c r="N17" s="1212"/>
      <c r="O17" s="1212"/>
      <c r="P17" s="1212"/>
      <c r="Q17" s="1212"/>
    </row>
    <row r="18" spans="1:17">
      <c r="A18" s="2070"/>
      <c r="B18" s="1181">
        <v>2010</v>
      </c>
      <c r="C18" s="100">
        <v>0.50462561845779419</v>
      </c>
      <c r="D18" s="1219">
        <v>0.51174158000000003</v>
      </c>
      <c r="E18" s="100">
        <v>0.36816143989562988</v>
      </c>
      <c r="F18" s="100">
        <v>0.49308979511260986</v>
      </c>
      <c r="G18" s="955">
        <v>28.633465999999999</v>
      </c>
      <c r="I18" s="322"/>
      <c r="J18" s="322"/>
      <c r="K18" s="322"/>
      <c r="M18" s="1212"/>
      <c r="N18" s="1212"/>
      <c r="O18" s="1212"/>
      <c r="P18" s="1212"/>
      <c r="Q18" s="1212"/>
    </row>
    <row r="19" spans="1:17">
      <c r="A19" s="2070"/>
      <c r="B19" s="1181">
        <v>2011</v>
      </c>
      <c r="C19" s="100">
        <v>0.47316020727157593</v>
      </c>
      <c r="D19" s="1219">
        <v>0.41898805</v>
      </c>
      <c r="E19" s="100">
        <v>0.33319160342216492</v>
      </c>
      <c r="F19" s="100">
        <v>0.46036970615386963</v>
      </c>
      <c r="G19" s="955">
        <v>24.348295</v>
      </c>
      <c r="I19" s="322"/>
      <c r="J19" s="322"/>
      <c r="K19" s="322"/>
      <c r="M19" s="1212"/>
      <c r="N19" s="1212"/>
      <c r="O19" s="1212"/>
      <c r="P19" s="1212"/>
      <c r="Q19" s="1212"/>
    </row>
    <row r="20" spans="1:17">
      <c r="A20" s="2070"/>
      <c r="B20" s="1181">
        <v>2012</v>
      </c>
      <c r="C20" s="100">
        <v>0.4766654372215271</v>
      </c>
      <c r="D20" s="1219">
        <v>0.44259717999999998</v>
      </c>
      <c r="E20" s="100">
        <v>0.34143635630607599</v>
      </c>
      <c r="F20" s="100">
        <v>0.47366407513618469</v>
      </c>
      <c r="G20" s="955">
        <v>25.119191000000001</v>
      </c>
      <c r="I20" s="322"/>
      <c r="J20" s="322"/>
      <c r="K20" s="322"/>
      <c r="M20" s="1212"/>
      <c r="N20" s="1212"/>
      <c r="O20" s="1212"/>
      <c r="P20" s="1212"/>
      <c r="Q20" s="1212"/>
    </row>
    <row r="21" spans="1:17">
      <c r="A21" s="2070"/>
      <c r="B21" s="1181">
        <v>2013</v>
      </c>
      <c r="C21" s="100">
        <v>0.48503309488296509</v>
      </c>
      <c r="D21" s="1220">
        <v>0.45970145000000001</v>
      </c>
      <c r="E21" s="100">
        <v>0.3408704400062561</v>
      </c>
      <c r="F21" s="100">
        <v>0.45777696371078491</v>
      </c>
      <c r="G21" s="955">
        <v>23.841763</v>
      </c>
      <c r="I21" s="322"/>
      <c r="J21" s="322"/>
      <c r="K21" s="322"/>
      <c r="M21" s="1212"/>
      <c r="N21" s="1212"/>
      <c r="O21" s="1212"/>
      <c r="P21" s="1212"/>
      <c r="Q21" s="1212"/>
    </row>
    <row r="22" spans="1:17">
      <c r="A22" s="2071"/>
      <c r="B22" s="1182">
        <v>2014</v>
      </c>
      <c r="C22" s="100">
        <v>0.46653046999999997</v>
      </c>
      <c r="D22" s="1220">
        <v>0.42752391000000001</v>
      </c>
      <c r="E22" s="100">
        <v>0.32015990999999999</v>
      </c>
      <c r="F22" s="100">
        <v>0.4351643</v>
      </c>
      <c r="G22" s="955">
        <v>22.246147000000001</v>
      </c>
      <c r="I22" s="322"/>
      <c r="J22" s="322"/>
      <c r="K22" s="322"/>
      <c r="M22" s="1212"/>
      <c r="N22" s="1212"/>
      <c r="O22" s="1212"/>
      <c r="P22" s="1212"/>
      <c r="Q22" s="1212"/>
    </row>
    <row r="23" spans="1:17">
      <c r="A23" s="1840" t="s">
        <v>190</v>
      </c>
      <c r="B23" s="11"/>
      <c r="C23" s="11"/>
      <c r="D23" s="11"/>
      <c r="E23" s="11"/>
      <c r="F23" s="11"/>
      <c r="G23" s="11"/>
      <c r="I23" s="322"/>
      <c r="J23" s="322"/>
      <c r="K23" s="322"/>
    </row>
    <row r="24" spans="1:17" ht="15" customHeight="1">
      <c r="A24" s="2106" t="s">
        <v>1313</v>
      </c>
      <c r="B24" s="2106"/>
      <c r="C24" s="2106"/>
      <c r="D24" s="2106"/>
      <c r="E24" s="2106"/>
      <c r="F24" s="2106"/>
      <c r="G24" s="2106"/>
      <c r="I24" s="322"/>
      <c r="J24" s="322"/>
      <c r="K24" s="322"/>
    </row>
    <row r="25" spans="1:17">
      <c r="A25" s="1213"/>
      <c r="B25" s="1542"/>
      <c r="C25" s="1542"/>
      <c r="D25" s="1542"/>
      <c r="E25" s="1542"/>
      <c r="F25" s="1542"/>
      <c r="G25" s="1542"/>
      <c r="I25" s="322"/>
      <c r="J25" s="322"/>
      <c r="K25" s="322"/>
    </row>
    <row r="26" spans="1:17">
      <c r="A26" s="1213"/>
      <c r="B26" s="1542"/>
      <c r="C26" s="1542"/>
      <c r="D26" s="1542"/>
      <c r="E26" s="1542"/>
      <c r="F26" s="1542"/>
      <c r="G26" s="1542"/>
      <c r="I26" s="322"/>
      <c r="J26" s="322"/>
      <c r="K26" s="322"/>
    </row>
    <row r="27" spans="1:17" ht="14.25" customHeight="1">
      <c r="A27" s="1214"/>
      <c r="I27" s="322"/>
      <c r="J27" s="322"/>
      <c r="K27" s="322"/>
    </row>
  </sheetData>
  <mergeCells count="6">
    <mergeCell ref="A24:G24"/>
    <mergeCell ref="A3:G3"/>
    <mergeCell ref="A4:G4"/>
    <mergeCell ref="A6:B6"/>
    <mergeCell ref="A7:A14"/>
    <mergeCell ref="A15:A22"/>
  </mergeCells>
  <hyperlinks>
    <hyperlink ref="I6" location="ÍNDICE!A118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5.85546875" style="322" customWidth="1"/>
    <col min="2" max="2" width="10.85546875" style="322" customWidth="1"/>
    <col min="3" max="6" width="21.42578125" style="322" customWidth="1"/>
    <col min="7" max="7" width="24.42578125" style="322" customWidth="1"/>
    <col min="8" max="8" width="21.42578125" style="322" customWidth="1"/>
    <col min="9" max="11" width="13.5703125" style="1209" bestFit="1" customWidth="1"/>
    <col min="12" max="12" width="13.5703125" style="322" bestFit="1" customWidth="1"/>
    <col min="13" max="16384" width="11.42578125" style="322"/>
  </cols>
  <sheetData>
    <row r="1" spans="1:17" ht="6" customHeight="1"/>
    <row r="2" spans="1:17" ht="15">
      <c r="A2" s="1312" t="s">
        <v>656</v>
      </c>
      <c r="B2" s="334"/>
      <c r="C2" s="334"/>
      <c r="D2" s="334"/>
      <c r="E2" s="334"/>
      <c r="F2" s="334"/>
      <c r="G2" s="334"/>
      <c r="I2" s="322"/>
      <c r="J2" s="322"/>
      <c r="K2" s="322"/>
    </row>
    <row r="3" spans="1:17" ht="15">
      <c r="A3" s="2073" t="s">
        <v>1524</v>
      </c>
      <c r="B3" s="2073"/>
      <c r="C3" s="2073"/>
      <c r="D3" s="2073"/>
      <c r="E3" s="2073"/>
      <c r="F3" s="2073"/>
      <c r="G3" s="2073"/>
      <c r="H3" s="1841"/>
    </row>
    <row r="4" spans="1:17" ht="15">
      <c r="A4" s="2092" t="s">
        <v>1767</v>
      </c>
      <c r="B4" s="2092"/>
      <c r="C4" s="2092"/>
      <c r="D4" s="2092"/>
      <c r="E4" s="2092"/>
      <c r="F4" s="2092"/>
      <c r="G4" s="2092"/>
      <c r="H4" s="333"/>
    </row>
    <row r="5" spans="1:17" ht="15">
      <c r="A5" s="1841"/>
      <c r="B5" s="1841"/>
      <c r="C5" s="1841"/>
      <c r="D5" s="1841"/>
      <c r="E5" s="1841"/>
      <c r="F5" s="1841"/>
      <c r="G5" s="1841"/>
      <c r="H5" s="1841"/>
    </row>
    <row r="6" spans="1:17" ht="48" customHeight="1">
      <c r="A6" s="2068" t="s">
        <v>6</v>
      </c>
      <c r="B6" s="2068"/>
      <c r="C6" s="1838" t="s">
        <v>652</v>
      </c>
      <c r="D6" s="1838" t="s">
        <v>653</v>
      </c>
      <c r="E6" s="1838" t="s">
        <v>654</v>
      </c>
      <c r="F6" s="1838" t="s">
        <v>655</v>
      </c>
      <c r="G6" s="1838" t="s">
        <v>1722</v>
      </c>
      <c r="H6" s="1209"/>
      <c r="I6" s="1113" t="s">
        <v>675</v>
      </c>
      <c r="K6" s="322"/>
    </row>
    <row r="7" spans="1:17" ht="16.5">
      <c r="A7" s="2072" t="s">
        <v>102</v>
      </c>
      <c r="B7" s="1181" t="s">
        <v>202</v>
      </c>
      <c r="C7" s="954" t="s">
        <v>192</v>
      </c>
      <c r="D7" s="955" t="s">
        <v>192</v>
      </c>
      <c r="E7" s="954" t="s">
        <v>192</v>
      </c>
      <c r="F7" s="954" t="s">
        <v>192</v>
      </c>
      <c r="G7" s="955" t="s">
        <v>192</v>
      </c>
      <c r="M7" s="1215"/>
      <c r="N7" s="1215"/>
      <c r="O7" s="1215"/>
      <c r="P7" s="1215"/>
      <c r="Q7" s="1215"/>
    </row>
    <row r="8" spans="1:17">
      <c r="A8" s="2072"/>
      <c r="B8" s="1181">
        <v>2008</v>
      </c>
      <c r="C8" s="100">
        <v>0.48392787575721741</v>
      </c>
      <c r="D8" s="1220">
        <v>0.44991513999999999</v>
      </c>
      <c r="E8" s="100">
        <v>0.33918896317481995</v>
      </c>
      <c r="F8" s="100">
        <v>0.45782718062400818</v>
      </c>
      <c r="G8" s="955">
        <v>23.104226000000001</v>
      </c>
      <c r="I8" s="322"/>
      <c r="J8" s="322"/>
      <c r="K8" s="322"/>
      <c r="M8" s="1215"/>
      <c r="N8" s="1215"/>
      <c r="O8" s="1215"/>
      <c r="P8" s="1215"/>
      <c r="Q8" s="1215"/>
    </row>
    <row r="9" spans="1:17">
      <c r="A9" s="2072"/>
      <c r="B9" s="1181">
        <v>2009</v>
      </c>
      <c r="C9" s="100">
        <v>0.48290792107582092</v>
      </c>
      <c r="D9" s="1220">
        <v>0.44390368000000002</v>
      </c>
      <c r="E9" s="100">
        <v>0.33792710304260254</v>
      </c>
      <c r="F9" s="100">
        <v>0.45670056343078613</v>
      </c>
      <c r="G9" s="955">
        <v>23.195630999999999</v>
      </c>
      <c r="I9" s="322"/>
      <c r="J9" s="322"/>
      <c r="K9" s="322"/>
      <c r="M9" s="1215"/>
      <c r="N9" s="1215"/>
      <c r="O9" s="1215"/>
      <c r="P9" s="1215"/>
      <c r="Q9" s="1215"/>
    </row>
    <row r="10" spans="1:17">
      <c r="A10" s="2072"/>
      <c r="B10" s="1181">
        <v>2010</v>
      </c>
      <c r="C10" s="100">
        <v>0.47655066847801208</v>
      </c>
      <c r="D10" s="1220">
        <v>0.42587054000000002</v>
      </c>
      <c r="E10" s="100">
        <v>0.32844805717468262</v>
      </c>
      <c r="F10" s="100">
        <v>0.4436345100402832</v>
      </c>
      <c r="G10" s="955">
        <v>21.884032000000001</v>
      </c>
      <c r="I10" s="322"/>
      <c r="J10" s="322"/>
      <c r="K10" s="322"/>
      <c r="M10" s="1215"/>
      <c r="N10" s="1215"/>
      <c r="O10" s="1215"/>
      <c r="P10" s="1215"/>
      <c r="Q10" s="1215"/>
    </row>
    <row r="11" spans="1:17">
      <c r="A11" s="2107"/>
      <c r="B11" s="1181">
        <v>2011</v>
      </c>
      <c r="C11" s="100">
        <v>0.47734940052032471</v>
      </c>
      <c r="D11" s="1220">
        <v>0.43324056</v>
      </c>
      <c r="E11" s="100">
        <v>0.3289959728717804</v>
      </c>
      <c r="F11" s="100">
        <v>0.4431903064250946</v>
      </c>
      <c r="G11" s="955">
        <v>19.368606</v>
      </c>
      <c r="I11" s="322"/>
      <c r="J11" s="322"/>
      <c r="K11" s="322"/>
      <c r="M11" s="1215"/>
      <c r="N11" s="1215"/>
      <c r="O11" s="1215"/>
      <c r="P11" s="1215"/>
      <c r="Q11" s="1215"/>
    </row>
    <row r="12" spans="1:17">
      <c r="A12" s="2107"/>
      <c r="B12" s="1181">
        <v>2012</v>
      </c>
      <c r="C12" s="100">
        <v>0.44810780882835388</v>
      </c>
      <c r="D12" s="1220">
        <v>0.38298198999999999</v>
      </c>
      <c r="E12" s="100">
        <v>0.29508852958679199</v>
      </c>
      <c r="F12" s="100">
        <v>0.40272542834281921</v>
      </c>
      <c r="G12" s="955">
        <v>16.742412999999999</v>
      </c>
      <c r="I12" s="322"/>
      <c r="J12" s="322"/>
      <c r="K12" s="322"/>
      <c r="M12" s="1215"/>
      <c r="N12" s="1215"/>
      <c r="O12" s="1215"/>
      <c r="P12" s="1215"/>
      <c r="Q12" s="1215"/>
    </row>
    <row r="13" spans="1:17">
      <c r="A13" s="2107"/>
      <c r="B13" s="1181">
        <v>2013</v>
      </c>
      <c r="C13" s="100">
        <v>0.45367211103439331</v>
      </c>
      <c r="D13" s="1220">
        <v>0.38617994999999999</v>
      </c>
      <c r="E13" s="100">
        <v>0.30088570713996887</v>
      </c>
      <c r="F13" s="100">
        <v>0.40886303782463074</v>
      </c>
      <c r="G13" s="955">
        <v>17.495312999999999</v>
      </c>
      <c r="I13" s="322"/>
      <c r="J13" s="322"/>
      <c r="K13" s="322"/>
      <c r="M13" s="1215"/>
      <c r="N13" s="1215"/>
      <c r="O13" s="1215"/>
      <c r="P13" s="1215"/>
      <c r="Q13" s="1215"/>
    </row>
    <row r="14" spans="1:17">
      <c r="A14" s="2107"/>
      <c r="B14" s="1182">
        <v>2014</v>
      </c>
      <c r="C14" s="100">
        <v>0.46011247999999999</v>
      </c>
      <c r="D14" s="1220">
        <v>0.43142793000000002</v>
      </c>
      <c r="E14" s="100">
        <v>0.30552936000000003</v>
      </c>
      <c r="F14" s="100">
        <v>0.40881290999999997</v>
      </c>
      <c r="G14" s="955">
        <v>18.531873999999998</v>
      </c>
      <c r="I14" s="322"/>
      <c r="J14" s="322"/>
      <c r="K14" s="322"/>
      <c r="M14" s="1215"/>
      <c r="N14" s="1215"/>
      <c r="O14" s="1215"/>
      <c r="P14" s="1215"/>
      <c r="Q14" s="1215"/>
    </row>
    <row r="15" spans="1:17">
      <c r="A15" s="2069" t="s">
        <v>100</v>
      </c>
      <c r="B15" s="1181">
        <v>2007</v>
      </c>
      <c r="C15" s="100">
        <v>0.52299809455871582</v>
      </c>
      <c r="D15" s="1220">
        <v>0.57599080000000002</v>
      </c>
      <c r="E15" s="100">
        <v>0.38852027058601379</v>
      </c>
      <c r="F15" s="100">
        <v>0.51122647523880005</v>
      </c>
      <c r="G15" s="955">
        <v>30.281161000000001</v>
      </c>
      <c r="I15" s="322"/>
      <c r="J15" s="322"/>
      <c r="K15" s="322"/>
      <c r="M15" s="1215"/>
      <c r="N15" s="1215"/>
      <c r="O15" s="1215"/>
      <c r="P15" s="1215"/>
      <c r="Q15" s="1215"/>
    </row>
    <row r="16" spans="1:17">
      <c r="A16" s="2070"/>
      <c r="B16" s="1181">
        <v>2008</v>
      </c>
      <c r="C16" s="100">
        <v>0.49719485640525818</v>
      </c>
      <c r="D16" s="1220">
        <v>0.48678051999999999</v>
      </c>
      <c r="E16" s="100">
        <v>0.35408923029899597</v>
      </c>
      <c r="F16" s="100">
        <v>0.47244757413864136</v>
      </c>
      <c r="G16" s="955">
        <v>24.876884</v>
      </c>
      <c r="I16" s="322"/>
      <c r="J16" s="322"/>
      <c r="K16" s="322"/>
      <c r="M16" s="1215"/>
      <c r="N16" s="1215"/>
      <c r="O16" s="1215"/>
      <c r="P16" s="1215"/>
      <c r="Q16" s="1215"/>
    </row>
    <row r="17" spans="1:17">
      <c r="A17" s="2070"/>
      <c r="B17" s="1181">
        <v>2009</v>
      </c>
      <c r="C17" s="100">
        <v>0.48946219682693481</v>
      </c>
      <c r="D17" s="1220">
        <v>0.52429764999999995</v>
      </c>
      <c r="E17" s="100">
        <v>0.34537053108215332</v>
      </c>
      <c r="F17" s="100">
        <v>0.4566267728805542</v>
      </c>
      <c r="G17" s="955">
        <v>23.243903</v>
      </c>
      <c r="I17" s="322"/>
      <c r="J17" s="322"/>
      <c r="K17" s="322"/>
      <c r="M17" s="1215"/>
      <c r="N17" s="1215"/>
      <c r="O17" s="1215"/>
      <c r="P17" s="1215"/>
      <c r="Q17" s="1215"/>
    </row>
    <row r="18" spans="1:17">
      <c r="A18" s="2070"/>
      <c r="B18" s="1181">
        <v>2010</v>
      </c>
      <c r="C18" s="100">
        <v>0.49761548638343811</v>
      </c>
      <c r="D18" s="1220">
        <v>0.48926517000000003</v>
      </c>
      <c r="E18" s="100">
        <v>0.35672566294670105</v>
      </c>
      <c r="F18" s="100">
        <v>0.47671467065811157</v>
      </c>
      <c r="G18" s="955">
        <v>26.356390999999999</v>
      </c>
      <c r="I18" s="322"/>
      <c r="J18" s="322"/>
      <c r="K18" s="322"/>
      <c r="M18" s="1215"/>
      <c r="N18" s="1215"/>
      <c r="O18" s="1215"/>
      <c r="P18" s="1215"/>
      <c r="Q18" s="1215"/>
    </row>
    <row r="19" spans="1:17">
      <c r="A19" s="2070"/>
      <c r="B19" s="1181">
        <v>2011</v>
      </c>
      <c r="C19" s="100">
        <v>0.47357630729675293</v>
      </c>
      <c r="D19" s="1220">
        <v>0.42084113000000001</v>
      </c>
      <c r="E19" s="100">
        <v>0.32487151026725769</v>
      </c>
      <c r="F19" s="100">
        <v>0.44008275866508484</v>
      </c>
      <c r="G19" s="955">
        <v>21.244132</v>
      </c>
      <c r="I19" s="322"/>
      <c r="J19" s="322"/>
      <c r="K19" s="322"/>
      <c r="M19" s="1215"/>
      <c r="N19" s="1215"/>
      <c r="O19" s="1215"/>
      <c r="P19" s="1215"/>
      <c r="Q19" s="1215"/>
    </row>
    <row r="20" spans="1:17">
      <c r="A20" s="2070"/>
      <c r="B20" s="1181">
        <v>2012</v>
      </c>
      <c r="C20" s="100">
        <v>0.44708302617073059</v>
      </c>
      <c r="D20" s="1220">
        <v>0.42103141999999999</v>
      </c>
      <c r="E20" s="100">
        <v>0.29545584321022034</v>
      </c>
      <c r="F20" s="100">
        <v>0.40164300799369812</v>
      </c>
      <c r="G20" s="955">
        <v>18.083355999999998</v>
      </c>
      <c r="I20" s="322"/>
      <c r="J20" s="322"/>
      <c r="K20" s="322"/>
      <c r="M20" s="1215"/>
      <c r="N20" s="1215"/>
      <c r="O20" s="1215"/>
      <c r="P20" s="1215"/>
      <c r="Q20" s="1215"/>
    </row>
    <row r="21" spans="1:17">
      <c r="A21" s="2070"/>
      <c r="B21" s="1181">
        <v>2013</v>
      </c>
      <c r="C21" s="100">
        <v>0.44207644462585449</v>
      </c>
      <c r="D21" s="1220">
        <v>0.36253971000000002</v>
      </c>
      <c r="E21" s="100">
        <v>0.28926211595535278</v>
      </c>
      <c r="F21" s="100">
        <v>0.39871716499328613</v>
      </c>
      <c r="G21" s="955">
        <v>18.059992000000001</v>
      </c>
      <c r="I21" s="322"/>
      <c r="J21" s="322"/>
      <c r="K21" s="322"/>
      <c r="M21" s="1215"/>
      <c r="N21" s="1215"/>
      <c r="O21" s="1215"/>
      <c r="P21" s="1215"/>
      <c r="Q21" s="1215"/>
    </row>
    <row r="22" spans="1:17">
      <c r="A22" s="2071"/>
      <c r="B22" s="1182">
        <v>2014</v>
      </c>
      <c r="C22" s="100">
        <v>0.46591865999999998</v>
      </c>
      <c r="D22" s="1221">
        <v>0.41617747999999999</v>
      </c>
      <c r="E22" s="100">
        <v>0.3135561</v>
      </c>
      <c r="F22" s="100">
        <v>0.42097910999999999</v>
      </c>
      <c r="G22" s="955">
        <v>19.889099000000002</v>
      </c>
      <c r="I22" s="322"/>
      <c r="J22" s="322"/>
      <c r="K22" s="322"/>
      <c r="M22" s="1215"/>
      <c r="N22" s="1215"/>
      <c r="O22" s="1215"/>
      <c r="P22" s="1215"/>
      <c r="Q22" s="1215"/>
    </row>
    <row r="23" spans="1:17">
      <c r="A23" s="2072" t="s">
        <v>103</v>
      </c>
      <c r="B23" s="1181">
        <v>2007</v>
      </c>
      <c r="C23" s="100">
        <v>0.50045579671859741</v>
      </c>
      <c r="D23" s="1220">
        <v>0.48373719999999998</v>
      </c>
      <c r="E23" s="100">
        <v>0.35663056373596191</v>
      </c>
      <c r="F23" s="100">
        <v>0.47278451919555664</v>
      </c>
      <c r="G23" s="955">
        <v>25.357417999999999</v>
      </c>
      <c r="I23" s="322"/>
      <c r="J23" s="322"/>
      <c r="K23" s="322"/>
      <c r="M23" s="1215"/>
      <c r="N23" s="1215"/>
      <c r="O23" s="1215"/>
      <c r="P23" s="1215"/>
      <c r="Q23" s="1215"/>
    </row>
    <row r="24" spans="1:17">
      <c r="A24" s="2072"/>
      <c r="B24" s="1181">
        <v>2008</v>
      </c>
      <c r="C24" s="100">
        <v>0.50640815496444702</v>
      </c>
      <c r="D24" s="1220">
        <v>0.55199640999999999</v>
      </c>
      <c r="E24" s="100">
        <v>0.36636343598365784</v>
      </c>
      <c r="F24" s="100">
        <v>0.48251765966415405</v>
      </c>
      <c r="G24" s="955">
        <v>26.835547999999999</v>
      </c>
      <c r="I24" s="322"/>
      <c r="J24" s="322"/>
      <c r="K24" s="322"/>
      <c r="M24" s="1215"/>
      <c r="N24" s="1215"/>
      <c r="O24" s="1215"/>
      <c r="P24" s="1215"/>
      <c r="Q24" s="1215"/>
    </row>
    <row r="25" spans="1:17">
      <c r="A25" s="2072"/>
      <c r="B25" s="1181">
        <v>2009</v>
      </c>
      <c r="C25" s="100">
        <v>0.5015113353729248</v>
      </c>
      <c r="D25" s="1220">
        <v>0.53073000999999997</v>
      </c>
      <c r="E25" s="100">
        <v>0.35777702927589417</v>
      </c>
      <c r="F25" s="100">
        <v>0.47034364938735962</v>
      </c>
      <c r="G25" s="955">
        <v>25.218927000000001</v>
      </c>
      <c r="I25" s="322"/>
      <c r="J25" s="322"/>
      <c r="K25" s="322"/>
      <c r="M25" s="1215"/>
      <c r="N25" s="1215"/>
      <c r="O25" s="1215"/>
      <c r="P25" s="1215"/>
      <c r="Q25" s="1215"/>
    </row>
    <row r="26" spans="1:17">
      <c r="A26" s="2072"/>
      <c r="B26" s="1181">
        <v>2010</v>
      </c>
      <c r="C26" s="100">
        <v>0.48223060369491577</v>
      </c>
      <c r="D26" s="1220">
        <v>0.45841292</v>
      </c>
      <c r="E26" s="100">
        <v>0.33748877048492432</v>
      </c>
      <c r="F26" s="100">
        <v>0.45424067974090576</v>
      </c>
      <c r="G26" s="955">
        <v>23.653542000000002</v>
      </c>
      <c r="I26" s="322"/>
      <c r="J26" s="322"/>
      <c r="K26" s="322"/>
      <c r="M26" s="1215"/>
      <c r="N26" s="1215"/>
      <c r="O26" s="1215"/>
      <c r="P26" s="1215"/>
      <c r="Q26" s="1215"/>
    </row>
    <row r="27" spans="1:17">
      <c r="A27" s="2072"/>
      <c r="B27" s="1181">
        <v>2011</v>
      </c>
      <c r="C27" s="100">
        <v>0.46105489134788513</v>
      </c>
      <c r="D27" s="1220">
        <v>0.39358391999999998</v>
      </c>
      <c r="E27" s="100">
        <v>0.31097567081451416</v>
      </c>
      <c r="F27" s="100">
        <v>0.42380881309509277</v>
      </c>
      <c r="G27" s="955">
        <v>20.946076999999999</v>
      </c>
      <c r="I27" s="322"/>
      <c r="J27" s="322"/>
      <c r="K27" s="322"/>
      <c r="M27" s="1215"/>
      <c r="N27" s="1215"/>
      <c r="O27" s="1215"/>
      <c r="P27" s="1215"/>
      <c r="Q27" s="1215"/>
    </row>
    <row r="28" spans="1:17">
      <c r="A28" s="2072"/>
      <c r="B28" s="1181">
        <v>2012</v>
      </c>
      <c r="C28" s="100">
        <v>0.43639931082725525</v>
      </c>
      <c r="D28" s="1220">
        <v>0.33780633999999998</v>
      </c>
      <c r="E28" s="100">
        <v>0.28290310502052307</v>
      </c>
      <c r="F28" s="100">
        <v>0.39270886778831482</v>
      </c>
      <c r="G28" s="955">
        <v>16.636263</v>
      </c>
      <c r="I28" s="322"/>
      <c r="J28" s="322"/>
      <c r="K28" s="322"/>
      <c r="M28" s="1215"/>
      <c r="N28" s="1215"/>
      <c r="O28" s="1215"/>
      <c r="P28" s="1215"/>
      <c r="Q28" s="1215"/>
    </row>
    <row r="29" spans="1:17">
      <c r="A29" s="2072"/>
      <c r="B29" s="1181">
        <v>2013</v>
      </c>
      <c r="C29" s="100">
        <v>0.46342194080352783</v>
      </c>
      <c r="D29" s="1220">
        <v>0.41158067999999998</v>
      </c>
      <c r="E29" s="100">
        <v>0.31144300103187561</v>
      </c>
      <c r="F29" s="100">
        <v>0.4198344349861145</v>
      </c>
      <c r="G29" s="955">
        <v>19.994440999999998</v>
      </c>
      <c r="I29" s="322"/>
      <c r="J29" s="322"/>
      <c r="K29" s="322"/>
      <c r="M29" s="1215"/>
      <c r="N29" s="1215"/>
      <c r="O29" s="1215"/>
      <c r="P29" s="1215"/>
      <c r="Q29" s="1215"/>
    </row>
    <row r="30" spans="1:17">
      <c r="A30" s="2072"/>
      <c r="B30" s="1182">
        <v>2014</v>
      </c>
      <c r="C30" s="100">
        <v>0.46194880999999999</v>
      </c>
      <c r="D30" s="1220">
        <v>0.39673665000000002</v>
      </c>
      <c r="E30" s="100">
        <v>0.31208697000000002</v>
      </c>
      <c r="F30" s="100">
        <v>0.42453825000000001</v>
      </c>
      <c r="G30" s="955">
        <v>20.412496000000001</v>
      </c>
      <c r="I30" s="322"/>
      <c r="J30" s="322"/>
      <c r="K30" s="322"/>
      <c r="M30" s="1215"/>
      <c r="N30" s="1215"/>
      <c r="O30" s="1215"/>
      <c r="P30" s="1215"/>
      <c r="Q30" s="1215"/>
    </row>
    <row r="31" spans="1:17">
      <c r="A31" s="2069" t="s">
        <v>101</v>
      </c>
      <c r="B31" s="1181">
        <v>2007</v>
      </c>
      <c r="C31" s="100">
        <v>0.52224326133728027</v>
      </c>
      <c r="D31" s="1220">
        <v>0.54935913999999997</v>
      </c>
      <c r="E31" s="100">
        <v>0.38415217399597168</v>
      </c>
      <c r="F31" s="100">
        <v>0.50300520658493042</v>
      </c>
      <c r="G31" s="955">
        <v>28.568677000000001</v>
      </c>
      <c r="I31" s="322"/>
      <c r="J31" s="322"/>
      <c r="K31" s="322"/>
      <c r="M31" s="1215"/>
      <c r="N31" s="1215"/>
      <c r="O31" s="1215"/>
      <c r="P31" s="1215"/>
      <c r="Q31" s="1215"/>
    </row>
    <row r="32" spans="1:17">
      <c r="A32" s="2070"/>
      <c r="B32" s="1181">
        <v>2008</v>
      </c>
      <c r="C32" s="100">
        <v>0.48276585340499878</v>
      </c>
      <c r="D32" s="1220">
        <v>0.45407426000000001</v>
      </c>
      <c r="E32" s="100">
        <v>0.33950337767601013</v>
      </c>
      <c r="F32" s="100">
        <v>0.4634375274181366</v>
      </c>
      <c r="G32" s="955">
        <v>23.656345999999999</v>
      </c>
      <c r="I32" s="322"/>
      <c r="J32" s="322"/>
      <c r="K32" s="322"/>
      <c r="M32" s="1215"/>
      <c r="N32" s="1215"/>
      <c r="O32" s="1215"/>
      <c r="P32" s="1215"/>
      <c r="Q32" s="1215"/>
    </row>
    <row r="33" spans="1:17">
      <c r="A33" s="2070"/>
      <c r="B33" s="1181">
        <v>2009</v>
      </c>
      <c r="C33" s="100">
        <v>0.48232078552246094</v>
      </c>
      <c r="D33" s="1220">
        <v>0.46501495999999998</v>
      </c>
      <c r="E33" s="100">
        <v>0.33851805329322815</v>
      </c>
      <c r="F33" s="100">
        <v>0.45684418082237244</v>
      </c>
      <c r="G33" s="955">
        <v>23.346270000000001</v>
      </c>
      <c r="I33" s="322"/>
      <c r="J33" s="322"/>
      <c r="K33" s="322"/>
      <c r="M33" s="1215"/>
      <c r="N33" s="1215"/>
      <c r="O33" s="1215"/>
      <c r="P33" s="1215"/>
      <c r="Q33" s="1215"/>
    </row>
    <row r="34" spans="1:17">
      <c r="A34" s="2070"/>
      <c r="B34" s="1181">
        <v>2010</v>
      </c>
      <c r="C34" s="100">
        <v>0.48655378818511963</v>
      </c>
      <c r="D34" s="1220">
        <v>0.47138256000000001</v>
      </c>
      <c r="E34" s="100">
        <v>0.34197670221328735</v>
      </c>
      <c r="F34" s="100">
        <v>0.45798960328102112</v>
      </c>
      <c r="G34" s="955">
        <v>23.751080000000002</v>
      </c>
      <c r="I34" s="322"/>
      <c r="J34" s="322"/>
      <c r="K34" s="322"/>
      <c r="M34" s="1215"/>
      <c r="N34" s="1215"/>
      <c r="O34" s="1215"/>
      <c r="P34" s="1215"/>
      <c r="Q34" s="1215"/>
    </row>
    <row r="35" spans="1:17">
      <c r="A35" s="2070"/>
      <c r="B35" s="1181">
        <v>2011</v>
      </c>
      <c r="C35" s="100">
        <v>0.44129517674446106</v>
      </c>
      <c r="D35" s="1220">
        <v>0.36080458999999998</v>
      </c>
      <c r="E35" s="100">
        <v>0.28977814316749573</v>
      </c>
      <c r="F35" s="100">
        <v>0.40183427929878235</v>
      </c>
      <c r="G35" s="955">
        <v>17.839759000000001</v>
      </c>
      <c r="I35" s="322"/>
      <c r="J35" s="322"/>
      <c r="K35" s="322"/>
      <c r="M35" s="1215"/>
      <c r="N35" s="1215"/>
      <c r="O35" s="1215"/>
      <c r="P35" s="1215"/>
      <c r="Q35" s="1215"/>
    </row>
    <row r="36" spans="1:17">
      <c r="A36" s="2070"/>
      <c r="B36" s="1181">
        <v>2012</v>
      </c>
      <c r="C36" s="100">
        <v>0.44471541047096252</v>
      </c>
      <c r="D36" s="1220">
        <v>0.38496116000000002</v>
      </c>
      <c r="E36" s="100">
        <v>0.29551485180854797</v>
      </c>
      <c r="F36" s="100">
        <v>0.40864330530166626</v>
      </c>
      <c r="G36" s="955">
        <v>18.251739000000001</v>
      </c>
      <c r="I36" s="322"/>
      <c r="J36" s="322"/>
      <c r="K36" s="322"/>
      <c r="M36" s="1215"/>
      <c r="N36" s="1215"/>
      <c r="O36" s="1215"/>
      <c r="P36" s="1215"/>
      <c r="Q36" s="1215"/>
    </row>
    <row r="37" spans="1:17">
      <c r="A37" s="2070"/>
      <c r="B37" s="1181">
        <v>2013</v>
      </c>
      <c r="C37" s="100">
        <v>0.47077494859695435</v>
      </c>
      <c r="D37" s="1220">
        <v>0.42447140999999999</v>
      </c>
      <c r="E37" s="100">
        <v>0.3200632631778717</v>
      </c>
      <c r="F37" s="100">
        <v>0.42955273389816284</v>
      </c>
      <c r="G37" s="955">
        <v>18.899132000000002</v>
      </c>
      <c r="I37" s="322"/>
      <c r="J37" s="322"/>
      <c r="K37" s="322"/>
      <c r="M37" s="1215"/>
      <c r="N37" s="1215"/>
      <c r="O37" s="1215"/>
      <c r="P37" s="1215"/>
      <c r="Q37" s="1215"/>
    </row>
    <row r="38" spans="1:17">
      <c r="A38" s="2071"/>
      <c r="B38" s="765">
        <v>2014</v>
      </c>
      <c r="C38" s="100">
        <v>0.45796329000000002</v>
      </c>
      <c r="D38" s="1220">
        <v>0.41561197999999999</v>
      </c>
      <c r="E38" s="100">
        <v>0.30655605000000002</v>
      </c>
      <c r="F38" s="100">
        <v>0.41418061</v>
      </c>
      <c r="G38" s="955">
        <v>19.702736000000002</v>
      </c>
      <c r="I38" s="322"/>
      <c r="J38" s="322"/>
      <c r="K38" s="322"/>
      <c r="M38" s="1215"/>
      <c r="N38" s="1215"/>
      <c r="O38" s="1215"/>
      <c r="P38" s="1215"/>
      <c r="Q38" s="1215"/>
    </row>
    <row r="39" spans="1:17">
      <c r="A39" s="772" t="s">
        <v>190</v>
      </c>
      <c r="B39" s="11"/>
      <c r="C39" s="11"/>
      <c r="D39" s="11"/>
      <c r="E39" s="11"/>
      <c r="F39" s="11"/>
      <c r="G39" s="11"/>
      <c r="H39" s="11"/>
    </row>
    <row r="40" spans="1:17" ht="15" customHeight="1">
      <c r="A40" s="2106" t="s">
        <v>1312</v>
      </c>
      <c r="B40" s="2106"/>
      <c r="C40" s="2106"/>
      <c r="D40" s="2106"/>
      <c r="E40" s="2106"/>
      <c r="F40" s="2106"/>
      <c r="G40" s="2106"/>
      <c r="H40" s="1123"/>
    </row>
    <row r="41" spans="1:17">
      <c r="A41" s="1216"/>
      <c r="B41" s="1217"/>
      <c r="C41" s="1217"/>
      <c r="D41" s="1217"/>
      <c r="E41" s="1217"/>
      <c r="F41" s="1217"/>
      <c r="G41" s="1217"/>
      <c r="H41" s="1217"/>
    </row>
    <row r="42" spans="1:17">
      <c r="A42" s="1216"/>
      <c r="B42" s="1217"/>
      <c r="C42" s="1217"/>
      <c r="D42" s="1217"/>
      <c r="E42" s="1217"/>
      <c r="F42" s="1217"/>
      <c r="G42" s="1217"/>
      <c r="H42" s="1217"/>
    </row>
    <row r="43" spans="1:17">
      <c r="A43" s="1218"/>
    </row>
  </sheetData>
  <mergeCells count="8">
    <mergeCell ref="A31:A38"/>
    <mergeCell ref="A40:G40"/>
    <mergeCell ref="A3:G3"/>
    <mergeCell ref="A4:G4"/>
    <mergeCell ref="A6:B6"/>
    <mergeCell ref="A7:A14"/>
    <mergeCell ref="A15:A22"/>
    <mergeCell ref="A23:A30"/>
  </mergeCells>
  <hyperlinks>
    <hyperlink ref="I6" location="ÍNDICE!A119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5.85546875" style="322" customWidth="1"/>
    <col min="2" max="2" width="10.85546875" style="322" customWidth="1"/>
    <col min="3" max="6" width="21.42578125" style="322" customWidth="1"/>
    <col min="7" max="7" width="24.42578125" style="322" customWidth="1"/>
    <col min="8" max="8" width="21.42578125" style="322" customWidth="1"/>
    <col min="9" max="11" width="13.5703125" style="1209" bestFit="1" customWidth="1"/>
    <col min="12" max="12" width="13.5703125" style="322" bestFit="1" customWidth="1"/>
    <col min="13" max="16384" width="11.42578125" style="322"/>
  </cols>
  <sheetData>
    <row r="1" spans="1:11" ht="6" customHeight="1"/>
    <row r="2" spans="1:11" ht="15">
      <c r="A2" s="1312" t="s">
        <v>657</v>
      </c>
      <c r="B2" s="334"/>
      <c r="C2" s="334"/>
      <c r="D2" s="334"/>
      <c r="E2" s="334"/>
      <c r="F2" s="334"/>
      <c r="G2" s="334"/>
    </row>
    <row r="3" spans="1:11" ht="15">
      <c r="A3" s="2073" t="s">
        <v>1525</v>
      </c>
      <c r="B3" s="2073"/>
      <c r="C3" s="2073"/>
      <c r="D3" s="2073"/>
      <c r="E3" s="2073"/>
      <c r="F3" s="2073"/>
      <c r="G3" s="2073"/>
    </row>
    <row r="4" spans="1:11" ht="15">
      <c r="A4" s="2092" t="s">
        <v>1767</v>
      </c>
      <c r="B4" s="2092"/>
      <c r="C4" s="2092"/>
      <c r="D4" s="2092"/>
      <c r="E4" s="2092"/>
      <c r="F4" s="2092"/>
      <c r="G4" s="2092"/>
    </row>
    <row r="5" spans="1:11" ht="15">
      <c r="A5" s="1151"/>
      <c r="B5" s="1151"/>
      <c r="C5" s="1151"/>
      <c r="D5" s="1151"/>
      <c r="E5" s="1151"/>
      <c r="F5" s="1151"/>
      <c r="G5" s="1151"/>
    </row>
    <row r="6" spans="1:11" ht="40.5" customHeight="1">
      <c r="A6" s="2068" t="s">
        <v>6</v>
      </c>
      <c r="B6" s="2068"/>
      <c r="C6" s="1148" t="s">
        <v>652</v>
      </c>
      <c r="D6" s="1148" t="s">
        <v>653</v>
      </c>
      <c r="E6" s="1148" t="s">
        <v>654</v>
      </c>
      <c r="F6" s="1148" t="s">
        <v>655</v>
      </c>
      <c r="G6" s="1148" t="s">
        <v>1722</v>
      </c>
      <c r="I6" s="1113" t="s">
        <v>675</v>
      </c>
    </row>
    <row r="7" spans="1:11" ht="16.5">
      <c r="A7" s="2069" t="s">
        <v>100</v>
      </c>
      <c r="B7" s="1181" t="s">
        <v>202</v>
      </c>
      <c r="C7" s="100" t="s">
        <v>192</v>
      </c>
      <c r="D7" s="1220" t="s">
        <v>192</v>
      </c>
      <c r="E7" s="100" t="s">
        <v>192</v>
      </c>
      <c r="F7" s="100" t="s">
        <v>192</v>
      </c>
      <c r="G7" s="955" t="s">
        <v>192</v>
      </c>
      <c r="I7" s="322"/>
      <c r="J7" s="322"/>
      <c r="K7" s="322"/>
    </row>
    <row r="8" spans="1:11">
      <c r="A8" s="2070"/>
      <c r="B8" s="1181">
        <v>2008</v>
      </c>
      <c r="C8" s="100">
        <v>0.47999423742294312</v>
      </c>
      <c r="D8" s="1220">
        <v>0.50237125000000005</v>
      </c>
      <c r="E8" s="100">
        <v>0.34846201539039612</v>
      </c>
      <c r="F8" s="100">
        <v>0.47407424449920654</v>
      </c>
      <c r="G8" s="955">
        <v>28.499182000000001</v>
      </c>
      <c r="I8" s="322"/>
      <c r="J8" s="322"/>
      <c r="K8" s="322"/>
    </row>
    <row r="9" spans="1:11" ht="16.5">
      <c r="A9" s="2070"/>
      <c r="B9" s="1181" t="s">
        <v>203</v>
      </c>
      <c r="C9" s="100" t="s">
        <v>192</v>
      </c>
      <c r="D9" s="1220" t="s">
        <v>192</v>
      </c>
      <c r="E9" s="100" t="s">
        <v>192</v>
      </c>
      <c r="F9" s="100" t="s">
        <v>192</v>
      </c>
      <c r="G9" s="955" t="s">
        <v>192</v>
      </c>
      <c r="I9" s="322"/>
      <c r="J9" s="322"/>
      <c r="K9" s="322"/>
    </row>
    <row r="10" spans="1:11">
      <c r="A10" s="2070"/>
      <c r="B10" s="1181">
        <v>2010</v>
      </c>
      <c r="C10" s="100">
        <v>0.46965292096138</v>
      </c>
      <c r="D10" s="1220">
        <v>0.45131293</v>
      </c>
      <c r="E10" s="100">
        <v>0.34063401818275452</v>
      </c>
      <c r="F10" s="100">
        <v>0.47580453753471375</v>
      </c>
      <c r="G10" s="955">
        <v>28.705331000000001</v>
      </c>
      <c r="I10" s="322"/>
      <c r="J10" s="322"/>
      <c r="K10" s="322"/>
    </row>
    <row r="11" spans="1:11">
      <c r="A11" s="2070"/>
      <c r="B11" s="1181">
        <v>2011</v>
      </c>
      <c r="C11" s="100">
        <v>0.46146136522293091</v>
      </c>
      <c r="D11" s="1220">
        <v>0.42797011000000001</v>
      </c>
      <c r="E11" s="100">
        <v>0.32474777102470398</v>
      </c>
      <c r="F11" s="100">
        <v>0.45141664147377014</v>
      </c>
      <c r="G11" s="955">
        <v>24.358678999999999</v>
      </c>
      <c r="I11" s="322"/>
      <c r="J11" s="322"/>
      <c r="K11" s="322"/>
    </row>
    <row r="12" spans="1:11">
      <c r="A12" s="2070"/>
      <c r="B12" s="1181">
        <v>2012</v>
      </c>
      <c r="C12" s="100">
        <v>0.43027737736701965</v>
      </c>
      <c r="D12" s="1220">
        <v>0.33611967999999998</v>
      </c>
      <c r="E12" s="100">
        <v>0.28813731670379639</v>
      </c>
      <c r="F12" s="100">
        <v>0.41213700175285339</v>
      </c>
      <c r="G12" s="955">
        <v>20.155799999999999</v>
      </c>
      <c r="I12" s="322"/>
      <c r="J12" s="322"/>
      <c r="K12" s="322"/>
    </row>
    <row r="13" spans="1:11">
      <c r="A13" s="2070"/>
      <c r="B13" s="1182">
        <v>2013</v>
      </c>
      <c r="C13" s="100">
        <v>0.4290347695350647</v>
      </c>
      <c r="D13" s="1221">
        <v>0.34601950999999997</v>
      </c>
      <c r="E13" s="100">
        <v>0.28400710225105286</v>
      </c>
      <c r="F13" s="100">
        <v>0.40347394347190857</v>
      </c>
      <c r="G13" s="955">
        <v>18.783294000000001</v>
      </c>
      <c r="I13" s="322"/>
      <c r="J13" s="322"/>
      <c r="K13" s="322"/>
    </row>
    <row r="14" spans="1:11">
      <c r="A14" s="2071"/>
      <c r="B14" s="1182">
        <v>2014</v>
      </c>
      <c r="C14" s="100">
        <v>0.45907419999999999</v>
      </c>
      <c r="D14" s="1221">
        <v>0.45967549000000002</v>
      </c>
      <c r="E14" s="100">
        <v>0.31131059</v>
      </c>
      <c r="F14" s="100">
        <v>0.41739525999999999</v>
      </c>
      <c r="G14" s="955">
        <v>19.936858999999998</v>
      </c>
      <c r="I14" s="322"/>
      <c r="J14" s="322"/>
      <c r="K14" s="322"/>
    </row>
    <row r="15" spans="1:11">
      <c r="A15" s="2069" t="s">
        <v>101</v>
      </c>
      <c r="B15" s="1181">
        <v>2007</v>
      </c>
      <c r="C15" s="100">
        <v>0.50091361999511719</v>
      </c>
      <c r="D15" s="1220">
        <v>0.60957830999999996</v>
      </c>
      <c r="E15" s="100">
        <v>0.371622234582901</v>
      </c>
      <c r="F15" s="100">
        <v>0.49591347575187683</v>
      </c>
      <c r="G15" s="955">
        <v>31.923541</v>
      </c>
      <c r="I15" s="322"/>
      <c r="J15" s="322"/>
      <c r="K15" s="322"/>
    </row>
    <row r="16" spans="1:11">
      <c r="A16" s="2070"/>
      <c r="B16" s="1181">
        <v>2008</v>
      </c>
      <c r="C16" s="100">
        <v>0.47898826003074646</v>
      </c>
      <c r="D16" s="1220">
        <v>0.49854648000000001</v>
      </c>
      <c r="E16" s="100">
        <v>0.34621298313140869</v>
      </c>
      <c r="F16" s="100">
        <v>0.47470033168792725</v>
      </c>
      <c r="G16" s="955">
        <v>28.178364999999999</v>
      </c>
      <c r="I16" s="322"/>
      <c r="J16" s="322"/>
      <c r="K16" s="322"/>
    </row>
    <row r="17" spans="1:11">
      <c r="A17" s="2070"/>
      <c r="B17" s="1181">
        <v>2009</v>
      </c>
      <c r="C17" s="100">
        <v>0.45486980676651001</v>
      </c>
      <c r="D17" s="1220">
        <v>0.40802208000000001</v>
      </c>
      <c r="E17" s="100">
        <v>0.31576654314994812</v>
      </c>
      <c r="F17" s="100">
        <v>0.43903973698616028</v>
      </c>
      <c r="G17" s="955">
        <v>23.586037000000001</v>
      </c>
      <c r="I17" s="322"/>
      <c r="J17" s="322"/>
      <c r="K17" s="322"/>
    </row>
    <row r="18" spans="1:11">
      <c r="A18" s="2070"/>
      <c r="B18" s="1181">
        <v>2010</v>
      </c>
      <c r="C18" s="100">
        <v>0.44143539667129517</v>
      </c>
      <c r="D18" s="1220">
        <v>0.39345988999999998</v>
      </c>
      <c r="E18" s="100">
        <v>0.29804408550262451</v>
      </c>
      <c r="F18" s="100">
        <v>0.41652163863182068</v>
      </c>
      <c r="G18" s="955">
        <v>20.818826000000001</v>
      </c>
      <c r="I18" s="322"/>
      <c r="J18" s="322"/>
      <c r="K18" s="322"/>
    </row>
    <row r="19" spans="1:11">
      <c r="A19" s="2070"/>
      <c r="B19" s="1181">
        <v>2011</v>
      </c>
      <c r="C19" s="100">
        <v>0.45635151863098145</v>
      </c>
      <c r="D19" s="1220">
        <v>0.42035273000000001</v>
      </c>
      <c r="E19" s="100">
        <v>0.31310519576072693</v>
      </c>
      <c r="F19" s="100">
        <v>0.43172693252563477</v>
      </c>
      <c r="G19" s="955">
        <v>21.747636</v>
      </c>
      <c r="I19" s="322"/>
      <c r="J19" s="322"/>
      <c r="K19" s="322"/>
    </row>
    <row r="20" spans="1:11">
      <c r="A20" s="2070"/>
      <c r="B20" s="1181">
        <v>2012</v>
      </c>
      <c r="C20" s="100">
        <v>0.45567640662193298</v>
      </c>
      <c r="D20" s="1220">
        <v>0.42521664999999997</v>
      </c>
      <c r="E20" s="100">
        <v>0.31913244724273682</v>
      </c>
      <c r="F20" s="100">
        <v>0.44694772362709045</v>
      </c>
      <c r="G20" s="955">
        <v>24.069597000000002</v>
      </c>
      <c r="I20" s="322"/>
      <c r="J20" s="322"/>
      <c r="K20" s="322"/>
    </row>
    <row r="21" spans="1:11">
      <c r="A21" s="2070"/>
      <c r="B21" s="1181">
        <v>2013</v>
      </c>
      <c r="C21" s="100">
        <v>0.44070678949356079</v>
      </c>
      <c r="D21" s="1220">
        <v>0.40583760000000002</v>
      </c>
      <c r="E21" s="100">
        <v>0.29404282569885254</v>
      </c>
      <c r="F21" s="100">
        <v>0.40461722016334534</v>
      </c>
      <c r="G21" s="955">
        <v>19.225838</v>
      </c>
      <c r="I21" s="322"/>
      <c r="J21" s="322"/>
      <c r="K21" s="322"/>
    </row>
    <row r="22" spans="1:11">
      <c r="A22" s="2071"/>
      <c r="B22" s="1182">
        <v>2014</v>
      </c>
      <c r="C22" s="100">
        <v>0.43958472999999998</v>
      </c>
      <c r="D22" s="1220">
        <v>0.35835978000000002</v>
      </c>
      <c r="E22" s="100">
        <v>0.29178795000000002</v>
      </c>
      <c r="F22" s="100">
        <v>0.40678206</v>
      </c>
      <c r="G22" s="955">
        <v>19.619581</v>
      </c>
      <c r="I22" s="322"/>
      <c r="J22" s="322"/>
      <c r="K22" s="322"/>
    </row>
    <row r="23" spans="1:11">
      <c r="A23" s="2108" t="s">
        <v>190</v>
      </c>
      <c r="B23" s="2108"/>
      <c r="C23" s="2108"/>
      <c r="D23" s="2108"/>
      <c r="E23" s="2108"/>
      <c r="F23" s="2108"/>
      <c r="G23" s="2108"/>
    </row>
    <row r="24" spans="1:11">
      <c r="A24" s="2106" t="s">
        <v>1313</v>
      </c>
      <c r="B24" s="2106"/>
      <c r="C24" s="2106"/>
      <c r="D24" s="2106"/>
      <c r="E24" s="2106"/>
      <c r="F24" s="2106"/>
      <c r="G24" s="2106"/>
    </row>
  </sheetData>
  <mergeCells count="7">
    <mergeCell ref="A15:A22"/>
    <mergeCell ref="A23:G23"/>
    <mergeCell ref="A24:G24"/>
    <mergeCell ref="A3:G3"/>
    <mergeCell ref="A4:G4"/>
    <mergeCell ref="A6:B6"/>
    <mergeCell ref="A7:A14"/>
  </mergeCells>
  <hyperlinks>
    <hyperlink ref="I6" location="ÍNDICE!A120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opLeftCell="G1" zoomScale="90" zoomScaleNormal="90" zoomScaleSheetLayoutView="100" workbookViewId="0">
      <selection activeCell="N7" sqref="N7"/>
    </sheetView>
  </sheetViews>
  <sheetFormatPr baseColWidth="10" defaultRowHeight="14.25"/>
  <cols>
    <col min="1" max="1" width="21.140625" style="39" customWidth="1"/>
    <col min="2" max="2" width="21.140625" style="1179" customWidth="1"/>
    <col min="3" max="7" width="14.5703125" style="39" customWidth="1"/>
    <col min="8" max="9" width="14.42578125" style="39" customWidth="1"/>
    <col min="10" max="10" width="14.5703125" style="39" customWidth="1"/>
    <col min="11" max="11" width="14.42578125" style="39" customWidth="1"/>
    <col min="12" max="12" width="14.5703125" style="39" customWidth="1"/>
    <col min="13" max="13" width="14.7109375" style="39" customWidth="1"/>
    <col min="14" max="14" width="13.28515625" style="39" customWidth="1"/>
    <col min="15" max="15" width="16.42578125" style="39" customWidth="1"/>
    <col min="16" max="16384" width="11.42578125" style="39"/>
  </cols>
  <sheetData>
    <row r="1" spans="1:14" ht="6" customHeight="1"/>
    <row r="2" spans="1:14" ht="15.6" customHeight="1">
      <c r="A2" s="1312" t="s">
        <v>658</v>
      </c>
      <c r="B2" s="334"/>
      <c r="C2" s="334"/>
      <c r="D2" s="334"/>
      <c r="E2" s="334"/>
      <c r="F2" s="334"/>
      <c r="G2" s="334"/>
      <c r="H2" s="334"/>
    </row>
    <row r="3" spans="1:14" ht="15.6" customHeight="1">
      <c r="A3" s="1958" t="s">
        <v>1723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</row>
    <row r="4" spans="1:14" ht="15">
      <c r="A4" s="2092" t="s">
        <v>1739</v>
      </c>
      <c r="B4" s="2092"/>
      <c r="C4" s="2092"/>
      <c r="D4" s="2092"/>
      <c r="E4" s="2092"/>
      <c r="F4" s="2092"/>
      <c r="G4" s="2092"/>
      <c r="H4" s="2092"/>
      <c r="I4" s="2092"/>
      <c r="J4" s="2092"/>
      <c r="K4" s="2092"/>
      <c r="L4" s="2092"/>
    </row>
    <row r="5" spans="1:14">
      <c r="B5" s="39"/>
    </row>
    <row r="6" spans="1:14" ht="15">
      <c r="A6" s="1833"/>
      <c r="B6" s="1833"/>
      <c r="C6" s="1833"/>
      <c r="D6" s="1833"/>
      <c r="E6" s="1833"/>
      <c r="F6" s="1833"/>
      <c r="G6" s="1833"/>
      <c r="H6" s="1833"/>
      <c r="I6" s="1833"/>
    </row>
    <row r="7" spans="1:14" s="1187" customFormat="1" ht="15" customHeight="1">
      <c r="A7" s="2110" t="s">
        <v>659</v>
      </c>
      <c r="B7" s="2111"/>
      <c r="C7" s="2097" t="s">
        <v>1724</v>
      </c>
      <c r="D7" s="2105"/>
      <c r="E7" s="2105"/>
      <c r="F7" s="2105"/>
      <c r="G7" s="2098"/>
      <c r="H7" s="2097" t="s">
        <v>1725</v>
      </c>
      <c r="I7" s="2105"/>
      <c r="J7" s="2105"/>
      <c r="K7" s="2105"/>
      <c r="L7" s="2098"/>
      <c r="N7" s="1113" t="s">
        <v>675</v>
      </c>
    </row>
    <row r="8" spans="1:14" s="1187" customFormat="1" ht="15">
      <c r="A8" s="2112"/>
      <c r="B8" s="2113"/>
      <c r="C8" s="1846">
        <v>1995</v>
      </c>
      <c r="D8" s="1846">
        <v>1998</v>
      </c>
      <c r="E8" s="1846">
        <v>1999</v>
      </c>
      <c r="F8" s="1846">
        <v>2006</v>
      </c>
      <c r="G8" s="1846">
        <v>2014</v>
      </c>
      <c r="H8" s="1846">
        <v>1995</v>
      </c>
      <c r="I8" s="1846">
        <v>1998</v>
      </c>
      <c r="J8" s="1846">
        <v>1999</v>
      </c>
      <c r="K8" s="1846">
        <v>2006</v>
      </c>
      <c r="L8" s="1846">
        <v>2014</v>
      </c>
    </row>
    <row r="9" spans="1:14" s="1187" customFormat="1">
      <c r="A9" s="2114" t="s">
        <v>148</v>
      </c>
      <c r="B9" s="773" t="s">
        <v>184</v>
      </c>
      <c r="C9" s="1085">
        <v>39.350200000000001</v>
      </c>
      <c r="D9" s="1085">
        <v>44.8</v>
      </c>
      <c r="E9" s="1085">
        <v>52.185600000000001</v>
      </c>
      <c r="F9" s="1085">
        <v>38.2821</v>
      </c>
      <c r="G9" s="1085">
        <v>25.8</v>
      </c>
      <c r="H9" s="1085">
        <v>13.605999999999998</v>
      </c>
      <c r="I9" s="1085">
        <v>18.8</v>
      </c>
      <c r="J9" s="1085">
        <v>20.113800000000001</v>
      </c>
      <c r="K9" s="1085">
        <v>12.9</v>
      </c>
      <c r="L9" s="64">
        <v>5.7</v>
      </c>
    </row>
    <row r="10" spans="1:14" s="1187" customFormat="1">
      <c r="A10" s="2115"/>
      <c r="B10" s="773" t="s">
        <v>154</v>
      </c>
      <c r="C10" s="1086">
        <v>23.031499999999998</v>
      </c>
      <c r="D10" s="1085">
        <v>28.7</v>
      </c>
      <c r="E10" s="1086">
        <v>36.381</v>
      </c>
      <c r="F10" s="1086">
        <v>24.887600000000003</v>
      </c>
      <c r="G10" s="1087">
        <v>15.5</v>
      </c>
      <c r="H10" s="1086">
        <v>4.1146000000000003</v>
      </c>
      <c r="I10" s="1085">
        <v>7.8</v>
      </c>
      <c r="J10" s="1086">
        <v>7.9642000000000008</v>
      </c>
      <c r="K10" s="1086">
        <v>4.8</v>
      </c>
      <c r="L10" s="64">
        <v>1.9</v>
      </c>
    </row>
    <row r="11" spans="1:14" s="1187" customFormat="1">
      <c r="A11" s="2116"/>
      <c r="B11" s="773" t="s">
        <v>155</v>
      </c>
      <c r="C11" s="1086">
        <v>63.0062</v>
      </c>
      <c r="D11" s="1085">
        <v>66.8</v>
      </c>
      <c r="E11" s="1086">
        <v>75.108900000000006</v>
      </c>
      <c r="F11" s="1086">
        <v>61.5488</v>
      </c>
      <c r="G11" s="1086">
        <v>47.3</v>
      </c>
      <c r="H11" s="1086">
        <v>27.364899999999999</v>
      </c>
      <c r="I11" s="1085">
        <v>33.9</v>
      </c>
      <c r="J11" s="1086">
        <v>37.735700000000001</v>
      </c>
      <c r="K11" s="1086">
        <v>26.9</v>
      </c>
      <c r="L11" s="64">
        <v>13.8</v>
      </c>
    </row>
    <row r="12" spans="1:14" s="1187" customFormat="1">
      <c r="A12" s="2109" t="s">
        <v>661</v>
      </c>
      <c r="B12" s="773" t="s">
        <v>280</v>
      </c>
      <c r="C12" s="64">
        <v>41.730600000000003</v>
      </c>
      <c r="D12" s="1085">
        <v>42.2</v>
      </c>
      <c r="E12" s="64">
        <v>51.4</v>
      </c>
      <c r="F12" s="64">
        <v>33.751999999999995</v>
      </c>
      <c r="G12" s="64">
        <v>24.5</v>
      </c>
      <c r="H12" s="64">
        <v>18.5336</v>
      </c>
      <c r="I12" s="1085">
        <v>21.8</v>
      </c>
      <c r="J12" s="64">
        <v>24.654599999999999</v>
      </c>
      <c r="K12" s="64">
        <v>12.2</v>
      </c>
      <c r="L12" s="64">
        <v>5.6</v>
      </c>
    </row>
    <row r="13" spans="1:14" s="1187" customFormat="1">
      <c r="A13" s="2109"/>
      <c r="B13" s="773" t="s">
        <v>281</v>
      </c>
      <c r="C13" s="64">
        <v>36.0807</v>
      </c>
      <c r="D13" s="1085">
        <v>46.4</v>
      </c>
      <c r="E13" s="64">
        <v>52.854900000000008</v>
      </c>
      <c r="F13" s="64">
        <v>40.3187</v>
      </c>
      <c r="G13" s="64">
        <v>24.7</v>
      </c>
      <c r="H13" s="64">
        <v>9.0663</v>
      </c>
      <c r="I13" s="1085">
        <v>16.3</v>
      </c>
      <c r="J13" s="64">
        <v>15.982900000000001</v>
      </c>
      <c r="K13" s="64">
        <v>10.85</v>
      </c>
      <c r="L13" s="64">
        <v>4.2</v>
      </c>
    </row>
    <row r="14" spans="1:14" s="1187" customFormat="1" ht="16.5">
      <c r="A14" s="2109"/>
      <c r="B14" s="773" t="s">
        <v>1726</v>
      </c>
      <c r="C14" s="64">
        <v>60.601400000000005</v>
      </c>
      <c r="D14" s="1085">
        <v>50.1</v>
      </c>
      <c r="E14" s="64" t="s">
        <v>192</v>
      </c>
      <c r="F14" s="64">
        <v>59.742700000000006</v>
      </c>
      <c r="G14" s="64">
        <v>47.7</v>
      </c>
      <c r="H14" s="64">
        <v>23.8093</v>
      </c>
      <c r="I14" s="1085">
        <v>22.2</v>
      </c>
      <c r="J14" s="64" t="s">
        <v>192</v>
      </c>
      <c r="K14" s="64">
        <v>39.6</v>
      </c>
      <c r="L14" s="64">
        <v>21.8</v>
      </c>
    </row>
    <row r="15" spans="1:14" ht="15" customHeight="1">
      <c r="A15" s="2109"/>
      <c r="B15" s="773" t="s">
        <v>1727</v>
      </c>
      <c r="C15" s="1088" t="s">
        <v>192</v>
      </c>
      <c r="D15" s="1085" t="s">
        <v>192</v>
      </c>
      <c r="E15" s="1089" t="s">
        <v>192</v>
      </c>
      <c r="F15" s="1089" t="s">
        <v>192</v>
      </c>
      <c r="G15" s="64">
        <v>0</v>
      </c>
      <c r="H15" s="1088" t="s">
        <v>192</v>
      </c>
      <c r="I15" s="1085" t="s">
        <v>192</v>
      </c>
      <c r="J15" s="1089" t="s">
        <v>192</v>
      </c>
      <c r="K15" s="1089" t="s">
        <v>192</v>
      </c>
      <c r="L15" s="64">
        <v>0</v>
      </c>
    </row>
    <row r="16" spans="1:14">
      <c r="A16" s="356" t="s">
        <v>1728</v>
      </c>
      <c r="B16" s="39"/>
    </row>
    <row r="17" spans="1:2">
      <c r="A17" s="1844" t="s">
        <v>1729</v>
      </c>
      <c r="B17" s="39"/>
    </row>
    <row r="18" spans="1:2">
      <c r="A18" s="1844"/>
      <c r="B18" s="39"/>
    </row>
    <row r="19" spans="1:2">
      <c r="A19" s="358"/>
      <c r="B19" s="39"/>
    </row>
    <row r="20" spans="1:2">
      <c r="A20" s="358"/>
      <c r="B20" s="39"/>
    </row>
  </sheetData>
  <mergeCells count="7">
    <mergeCell ref="A12:A15"/>
    <mergeCell ref="A3:L3"/>
    <mergeCell ref="A4:L4"/>
    <mergeCell ref="A7:B8"/>
    <mergeCell ref="C7:G7"/>
    <mergeCell ref="H7:L7"/>
    <mergeCell ref="A9:A11"/>
  </mergeCells>
  <hyperlinks>
    <hyperlink ref="N7" location="ÍNDICE!A121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zoomScale="90" zoomScaleNormal="90" zoomScaleSheetLayoutView="100" workbookViewId="0">
      <selection activeCell="I6" sqref="I6"/>
    </sheetView>
  </sheetViews>
  <sheetFormatPr baseColWidth="10" defaultRowHeight="14.25"/>
  <cols>
    <col min="1" max="1" width="21.140625" style="39" customWidth="1"/>
    <col min="2" max="2" width="21.140625" style="1179" customWidth="1"/>
    <col min="3" max="7" width="14.5703125" style="39" customWidth="1"/>
    <col min="8" max="9" width="14.42578125" style="39" customWidth="1"/>
    <col min="10" max="10" width="14.5703125" style="39" customWidth="1"/>
    <col min="11" max="11" width="14.42578125" style="39" customWidth="1"/>
    <col min="12" max="12" width="14.5703125" style="39" customWidth="1"/>
    <col min="13" max="13" width="14.7109375" style="39" customWidth="1"/>
    <col min="14" max="14" width="13.28515625" style="39" customWidth="1"/>
    <col min="15" max="15" width="16.42578125" style="39" customWidth="1"/>
    <col min="16" max="16384" width="11.42578125" style="39"/>
  </cols>
  <sheetData>
    <row r="1" spans="1:21" ht="6" customHeight="1"/>
    <row r="2" spans="1:21">
      <c r="A2" s="1312" t="s">
        <v>660</v>
      </c>
    </row>
    <row r="3" spans="1:21" ht="15">
      <c r="A3" s="1958" t="s">
        <v>1730</v>
      </c>
      <c r="B3" s="1958"/>
      <c r="C3" s="1958"/>
      <c r="D3" s="1958"/>
      <c r="E3" s="1958"/>
      <c r="F3" s="1958"/>
      <c r="G3" s="1958"/>
      <c r="H3" s="339"/>
      <c r="R3" s="322"/>
      <c r="S3" s="322"/>
      <c r="T3" s="322"/>
      <c r="U3" s="322"/>
    </row>
    <row r="4" spans="1:21" ht="15">
      <c r="A4" s="2092" t="s">
        <v>1739</v>
      </c>
      <c r="B4" s="2092"/>
      <c r="C4" s="2092"/>
      <c r="D4" s="2092"/>
      <c r="E4" s="2092"/>
      <c r="F4" s="2092"/>
      <c r="G4" s="2092"/>
      <c r="H4" s="726"/>
      <c r="I4" s="726"/>
      <c r="J4" s="726"/>
    </row>
    <row r="5" spans="1:21" ht="15">
      <c r="A5" s="726"/>
      <c r="R5" s="322"/>
      <c r="S5" s="322"/>
      <c r="T5" s="322"/>
      <c r="U5" s="322"/>
    </row>
    <row r="6" spans="1:21" ht="15">
      <c r="A6" s="2110" t="s">
        <v>659</v>
      </c>
      <c r="B6" s="2111"/>
      <c r="C6" s="2097" t="s">
        <v>1724</v>
      </c>
      <c r="D6" s="2105"/>
      <c r="E6" s="2105"/>
      <c r="F6" s="2105"/>
      <c r="G6" s="2098"/>
      <c r="H6" s="322"/>
      <c r="I6" s="1113" t="s">
        <v>675</v>
      </c>
      <c r="R6" s="322"/>
      <c r="S6" s="322"/>
      <c r="T6" s="322"/>
      <c r="U6" s="322"/>
    </row>
    <row r="7" spans="1:21" ht="15">
      <c r="A7" s="2112"/>
      <c r="B7" s="2113"/>
      <c r="C7" s="1846">
        <v>1995</v>
      </c>
      <c r="D7" s="1846">
        <v>1998</v>
      </c>
      <c r="E7" s="1846">
        <v>1999</v>
      </c>
      <c r="F7" s="1846">
        <v>2006</v>
      </c>
      <c r="G7" s="1846">
        <v>2014</v>
      </c>
      <c r="H7" s="322"/>
      <c r="R7" s="322"/>
      <c r="S7" s="322"/>
      <c r="T7" s="322"/>
      <c r="U7" s="322"/>
    </row>
    <row r="8" spans="1:21">
      <c r="A8" s="2114" t="s">
        <v>148</v>
      </c>
      <c r="B8" s="773" t="s">
        <v>184</v>
      </c>
      <c r="C8" s="1228">
        <v>64.940248866147215</v>
      </c>
      <c r="D8" s="1228">
        <v>64.010267184955083</v>
      </c>
      <c r="E8" s="1228">
        <v>62.843126998064804</v>
      </c>
      <c r="F8" s="1228">
        <v>52.018218001592786</v>
      </c>
      <c r="G8" s="1228">
        <v>35.840086298242554</v>
      </c>
      <c r="H8" s="322"/>
      <c r="R8" s="322"/>
      <c r="S8" s="322"/>
      <c r="T8" s="322"/>
      <c r="U8" s="322"/>
    </row>
    <row r="9" spans="1:21">
      <c r="A9" s="2115"/>
      <c r="B9" s="773" t="s">
        <v>154</v>
      </c>
      <c r="C9" s="1229">
        <v>48.610276585018219</v>
      </c>
      <c r="D9" s="1228">
        <v>47.330053018511961</v>
      </c>
      <c r="E9" s="1229">
        <v>45.954212432078904</v>
      </c>
      <c r="F9" s="1229">
        <v>37.656221350651272</v>
      </c>
      <c r="G9" s="1230">
        <v>24.386804729141545</v>
      </c>
      <c r="H9" s="322"/>
      <c r="R9" s="322"/>
      <c r="S9" s="322"/>
      <c r="T9" s="322"/>
      <c r="U9" s="322"/>
    </row>
    <row r="10" spans="1:21">
      <c r="A10" s="2116"/>
      <c r="B10" s="773" t="s">
        <v>155</v>
      </c>
      <c r="C10" s="1229">
        <v>88.689159323608251</v>
      </c>
      <c r="D10" s="1228">
        <v>86.992657691066597</v>
      </c>
      <c r="E10" s="1229">
        <v>87.392914779628228</v>
      </c>
      <c r="F10" s="1229">
        <v>77.035682455429239</v>
      </c>
      <c r="G10" s="1229">
        <v>59.808389707435218</v>
      </c>
      <c r="H10" s="322"/>
      <c r="R10" s="322"/>
      <c r="S10" s="322"/>
      <c r="T10" s="322"/>
      <c r="U10" s="322"/>
    </row>
    <row r="11" spans="1:21" s="1187" customFormat="1">
      <c r="A11" s="2109" t="s">
        <v>661</v>
      </c>
      <c r="B11" s="773" t="s">
        <v>280</v>
      </c>
      <c r="C11" s="1231">
        <v>57.321762249503749</v>
      </c>
      <c r="D11" s="1228">
        <v>55.18373124694731</v>
      </c>
      <c r="E11" s="1231">
        <v>56.173176876662012</v>
      </c>
      <c r="F11" s="1231">
        <v>41.402496073600773</v>
      </c>
      <c r="G11" s="1231">
        <v>24.613093637269905</v>
      </c>
      <c r="R11" s="322"/>
      <c r="S11" s="322"/>
      <c r="T11" s="322"/>
      <c r="U11" s="322"/>
    </row>
    <row r="12" spans="1:21" s="1187" customFormat="1">
      <c r="A12" s="2109"/>
      <c r="B12" s="773" t="s">
        <v>281</v>
      </c>
      <c r="C12" s="1231">
        <v>70.117433003032403</v>
      </c>
      <c r="D12" s="1228">
        <v>70.017292108862023</v>
      </c>
      <c r="E12" s="1231">
        <v>68.910944106146587</v>
      </c>
      <c r="F12" s="1231">
        <v>59.95393629352791</v>
      </c>
      <c r="G12" s="1231">
        <v>43.992609305081523</v>
      </c>
      <c r="H12" s="322"/>
      <c r="I12" s="322"/>
      <c r="J12" s="322"/>
      <c r="K12" s="322"/>
      <c r="L12" s="322"/>
      <c r="M12" s="322"/>
    </row>
    <row r="13" spans="1:21" s="1187" customFormat="1" ht="16.5">
      <c r="A13" s="2109"/>
      <c r="B13" s="773" t="s">
        <v>1726</v>
      </c>
      <c r="C13" s="1231">
        <v>76.892513157621025</v>
      </c>
      <c r="D13" s="1228">
        <v>76.929351880416561</v>
      </c>
      <c r="E13" s="1231" t="s">
        <v>192</v>
      </c>
      <c r="F13" s="1231">
        <v>69.498675056015756</v>
      </c>
      <c r="G13" s="1231">
        <v>54.192385575760198</v>
      </c>
      <c r="H13" s="322"/>
      <c r="I13" s="322"/>
      <c r="J13" s="322"/>
      <c r="K13" s="322"/>
      <c r="L13" s="322"/>
      <c r="M13" s="322"/>
    </row>
    <row r="14" spans="1:21" ht="15" customHeight="1">
      <c r="A14" s="2109"/>
      <c r="B14" s="773" t="s">
        <v>1727</v>
      </c>
      <c r="C14" s="1232" t="s">
        <v>192</v>
      </c>
      <c r="D14" s="1228" t="s">
        <v>192</v>
      </c>
      <c r="E14" s="1233" t="s">
        <v>192</v>
      </c>
      <c r="F14" s="1234" t="s">
        <v>192</v>
      </c>
      <c r="G14" s="1231">
        <v>20</v>
      </c>
      <c r="H14" s="322"/>
      <c r="I14" s="322"/>
      <c r="J14" s="322"/>
      <c r="K14" s="322"/>
      <c r="L14" s="322"/>
      <c r="M14" s="322"/>
    </row>
    <row r="15" spans="1:21">
      <c r="A15" s="2117" t="s">
        <v>1728</v>
      </c>
      <c r="B15" s="2117"/>
      <c r="C15" s="2117"/>
      <c r="D15" s="2117"/>
      <c r="E15" s="2117"/>
      <c r="F15" s="2117"/>
      <c r="G15" s="2117"/>
      <c r="H15" s="322"/>
      <c r="I15" s="322"/>
      <c r="J15" s="322"/>
      <c r="K15" s="322"/>
      <c r="L15" s="322"/>
      <c r="M15" s="322"/>
    </row>
    <row r="16" spans="1:21">
      <c r="A16" s="2118" t="s">
        <v>1729</v>
      </c>
      <c r="B16" s="2118"/>
      <c r="C16" s="2118"/>
      <c r="D16" s="2118"/>
      <c r="E16" s="2118"/>
      <c r="F16" s="2118"/>
      <c r="G16" s="2118"/>
      <c r="H16" s="322"/>
      <c r="I16" s="322"/>
      <c r="J16" s="322"/>
      <c r="K16" s="322"/>
      <c r="L16" s="322"/>
      <c r="M16" s="322"/>
    </row>
    <row r="17" spans="1:12">
      <c r="A17" s="1844"/>
      <c r="B17" s="1235"/>
      <c r="C17" s="1236"/>
      <c r="D17" s="1237"/>
      <c r="E17" s="1238"/>
      <c r="F17" s="1238"/>
      <c r="G17" s="1239"/>
      <c r="H17" s="1236"/>
      <c r="I17" s="1237"/>
      <c r="J17" s="1238"/>
      <c r="K17" s="1238"/>
      <c r="L17" s="1239"/>
    </row>
    <row r="18" spans="1:12">
      <c r="A18" s="1844"/>
      <c r="B18" s="1235"/>
      <c r="C18" s="1236"/>
      <c r="D18" s="1237"/>
      <c r="E18" s="1238"/>
      <c r="F18" s="1238"/>
      <c r="G18" s="1239"/>
      <c r="H18" s="1236"/>
      <c r="I18" s="1237"/>
      <c r="J18" s="1238"/>
      <c r="K18" s="1238"/>
      <c r="L18" s="1239"/>
    </row>
    <row r="19" spans="1:12">
      <c r="A19" s="1844"/>
      <c r="B19" s="1235"/>
      <c r="C19" s="1236"/>
      <c r="D19" s="1237"/>
      <c r="E19" s="1238"/>
      <c r="F19" s="1238"/>
      <c r="G19" s="1239"/>
      <c r="H19" s="1236"/>
      <c r="I19" s="1237"/>
      <c r="J19" s="1238"/>
      <c r="K19" s="1238"/>
      <c r="L19" s="1239"/>
    </row>
  </sheetData>
  <mergeCells count="8">
    <mergeCell ref="A11:A14"/>
    <mergeCell ref="A15:G15"/>
    <mergeCell ref="A16:G16"/>
    <mergeCell ref="A3:G3"/>
    <mergeCell ref="A4:G4"/>
    <mergeCell ref="A6:B7"/>
    <mergeCell ref="C6:G6"/>
    <mergeCell ref="A8:A10"/>
  </mergeCells>
  <hyperlinks>
    <hyperlink ref="I6" location="ÍNDICE!A122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opLeftCell="G1" zoomScale="90" zoomScaleNormal="90" zoomScaleSheetLayoutView="100" workbookViewId="0">
      <selection activeCell="N7" sqref="N7"/>
    </sheetView>
  </sheetViews>
  <sheetFormatPr baseColWidth="10" defaultRowHeight="14.25"/>
  <cols>
    <col min="1" max="1" width="21.140625" style="39" customWidth="1"/>
    <col min="2" max="2" width="21.140625" style="1179" customWidth="1"/>
    <col min="3" max="7" width="14.5703125" style="39" customWidth="1"/>
    <col min="8" max="9" width="14.42578125" style="39" customWidth="1"/>
    <col min="10" max="10" width="14.5703125" style="39" customWidth="1"/>
    <col min="11" max="11" width="14.42578125" style="39" customWidth="1"/>
    <col min="12" max="12" width="14.5703125" style="39" customWidth="1"/>
    <col min="13" max="13" width="14.7109375" style="39" customWidth="1"/>
    <col min="14" max="14" width="13.28515625" style="39" customWidth="1"/>
    <col min="15" max="15" width="16.42578125" style="39" customWidth="1"/>
    <col min="16" max="16384" width="11.42578125" style="39"/>
  </cols>
  <sheetData>
    <row r="1" spans="1:14" ht="6" customHeight="1"/>
    <row r="2" spans="1:14">
      <c r="A2" s="1312" t="s">
        <v>1582</v>
      </c>
      <c r="B2" s="1235"/>
      <c r="C2" s="1236"/>
      <c r="D2" s="1237"/>
      <c r="E2" s="1238"/>
      <c r="F2" s="1238"/>
      <c r="G2" s="1239"/>
      <c r="H2" s="1236"/>
      <c r="I2" s="1237"/>
      <c r="J2" s="1238"/>
      <c r="K2" s="1238"/>
      <c r="L2" s="1239"/>
    </row>
    <row r="3" spans="1:14" ht="15">
      <c r="A3" s="1958" t="s">
        <v>1731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</row>
    <row r="4" spans="1:14" ht="15">
      <c r="A4" s="2092" t="s">
        <v>1739</v>
      </c>
      <c r="B4" s="2092"/>
      <c r="C4" s="2092"/>
      <c r="D4" s="2092"/>
      <c r="E4" s="2092"/>
      <c r="F4" s="2092"/>
      <c r="G4" s="2092"/>
      <c r="H4" s="2092"/>
      <c r="I4" s="2092"/>
      <c r="J4" s="2092"/>
      <c r="K4" s="2092"/>
      <c r="L4" s="2092"/>
    </row>
    <row r="5" spans="1:14">
      <c r="A5" s="2075" t="s">
        <v>1732</v>
      </c>
      <c r="B5" s="2075"/>
      <c r="C5" s="2075"/>
      <c r="D5" s="2075"/>
      <c r="E5" s="2075"/>
      <c r="F5" s="2075"/>
      <c r="G5" s="2075"/>
      <c r="H5" s="2075"/>
      <c r="I5" s="2075"/>
      <c r="J5" s="2075"/>
      <c r="K5" s="2075"/>
      <c r="L5" s="2075"/>
    </row>
    <row r="6" spans="1:14" ht="15" customHeight="1">
      <c r="A6" s="1844"/>
      <c r="B6" s="1235"/>
      <c r="C6" s="1236"/>
      <c r="D6" s="1237"/>
      <c r="E6" s="1238"/>
      <c r="F6" s="1238"/>
      <c r="G6" s="1239"/>
      <c r="H6" s="1236"/>
      <c r="I6" s="1237"/>
      <c r="J6" s="1238"/>
      <c r="K6" s="1238"/>
      <c r="L6" s="1239"/>
    </row>
    <row r="7" spans="1:14" ht="18" customHeight="1">
      <c r="A7" s="2110" t="s">
        <v>659</v>
      </c>
      <c r="B7" s="2111"/>
      <c r="C7" s="2093" t="s">
        <v>1733</v>
      </c>
      <c r="D7" s="2093"/>
      <c r="E7" s="2093"/>
      <c r="F7" s="2093"/>
      <c r="G7" s="2093"/>
      <c r="H7" s="2103" t="s">
        <v>1734</v>
      </c>
      <c r="I7" s="2103"/>
      <c r="J7" s="2103"/>
      <c r="K7" s="2103"/>
      <c r="L7" s="2103"/>
      <c r="N7" s="1113" t="s">
        <v>675</v>
      </c>
    </row>
    <row r="8" spans="1:14" ht="15" customHeight="1">
      <c r="A8" s="2112"/>
      <c r="B8" s="2113"/>
      <c r="C8" s="1846">
        <v>1995</v>
      </c>
      <c r="D8" s="1846">
        <v>1998</v>
      </c>
      <c r="E8" s="1846">
        <v>1999</v>
      </c>
      <c r="F8" s="1846">
        <v>2006</v>
      </c>
      <c r="G8" s="1846">
        <v>2014</v>
      </c>
      <c r="H8" s="1846">
        <v>1995</v>
      </c>
      <c r="I8" s="1846">
        <v>1998</v>
      </c>
      <c r="J8" s="1846">
        <v>1999</v>
      </c>
      <c r="K8" s="1846">
        <v>2006</v>
      </c>
      <c r="L8" s="1846">
        <v>2014</v>
      </c>
    </row>
    <row r="9" spans="1:14" ht="15" customHeight="1">
      <c r="A9" s="2114" t="s">
        <v>148</v>
      </c>
      <c r="B9" s="773" t="s">
        <v>184</v>
      </c>
      <c r="C9" s="1222">
        <v>35.609068141693641</v>
      </c>
      <c r="D9" s="1222">
        <v>39.94594102089718</v>
      </c>
      <c r="E9" s="1222">
        <v>45.435162523620612</v>
      </c>
      <c r="F9" s="1222">
        <v>32.361496055451831</v>
      </c>
      <c r="G9" s="1222">
        <v>18.415085082645703</v>
      </c>
      <c r="H9" s="1222">
        <v>3.7411186381192287</v>
      </c>
      <c r="I9" s="1222">
        <v>4.8128521524756289</v>
      </c>
      <c r="J9" s="1222">
        <v>6.7474207402894617</v>
      </c>
      <c r="K9" s="1222">
        <v>5.9205948857876907</v>
      </c>
      <c r="L9" s="1223">
        <v>7.3889446470241742</v>
      </c>
    </row>
    <row r="10" spans="1:14" ht="15" customHeight="1">
      <c r="A10" s="2115"/>
      <c r="B10" s="773" t="s">
        <v>154</v>
      </c>
      <c r="C10" s="1224">
        <v>18.785250272891332</v>
      </c>
      <c r="D10" s="1222">
        <v>23.034400242054794</v>
      </c>
      <c r="E10" s="1224">
        <v>28.690967005956768</v>
      </c>
      <c r="F10" s="1224">
        <v>18.929767744658452</v>
      </c>
      <c r="G10" s="1225">
        <v>9.9914371804939517</v>
      </c>
      <c r="H10" s="1224">
        <v>4.2462254308982939</v>
      </c>
      <c r="I10" s="1222">
        <v>5.6898056201290226</v>
      </c>
      <c r="J10" s="1224">
        <v>7.7076299098877215</v>
      </c>
      <c r="K10" s="1224">
        <v>5.9578058865935066</v>
      </c>
      <c r="L10" s="1223">
        <v>5.517708744641654</v>
      </c>
    </row>
    <row r="11" spans="1:14" ht="15" customHeight="1">
      <c r="A11" s="2116"/>
      <c r="B11" s="773" t="s">
        <v>155</v>
      </c>
      <c r="C11" s="1224">
        <v>59.997244093857368</v>
      </c>
      <c r="D11" s="1222">
        <v>63.147701718898944</v>
      </c>
      <c r="E11" s="1224">
        <v>69.694920248004593</v>
      </c>
      <c r="F11" s="1224">
        <v>55.692887423590257</v>
      </c>
      <c r="G11" s="1224">
        <v>36.043268543678863</v>
      </c>
      <c r="H11" s="1224">
        <v>3.0089047356035374</v>
      </c>
      <c r="I11" s="1222">
        <v>3.6097172775485702</v>
      </c>
      <c r="J11" s="1224">
        <v>5.3562256963346426</v>
      </c>
      <c r="K11" s="1224">
        <v>5.8559580495659924</v>
      </c>
      <c r="L11" s="1223">
        <v>11.304883462278333</v>
      </c>
    </row>
    <row r="12" spans="1:14">
      <c r="A12" s="2109" t="s">
        <v>661</v>
      </c>
      <c r="B12" s="773" t="s">
        <v>280</v>
      </c>
      <c r="C12" s="1223">
        <v>35.972973479234824</v>
      </c>
      <c r="D12" s="1222">
        <v>36.793062249351273</v>
      </c>
      <c r="E12" s="1223">
        <v>43.635951176203328</v>
      </c>
      <c r="F12" s="1223">
        <v>26.994902451138202</v>
      </c>
      <c r="G12" s="1223">
        <v>14.853436824839525</v>
      </c>
      <c r="H12" s="1223">
        <v>5.7576141558674809</v>
      </c>
      <c r="I12" s="1222">
        <v>5.3609738360251971</v>
      </c>
      <c r="J12" s="1223">
        <v>7.8090254378533954</v>
      </c>
      <c r="K12" s="1223">
        <v>6.7570821329784039</v>
      </c>
      <c r="L12" s="1223">
        <v>9.6506994707637439</v>
      </c>
    </row>
    <row r="13" spans="1:14">
      <c r="A13" s="2109"/>
      <c r="B13" s="773" t="s">
        <v>281</v>
      </c>
      <c r="C13" s="1223">
        <v>33.992288090221528</v>
      </c>
      <c r="D13" s="1222">
        <v>41.913838505191741</v>
      </c>
      <c r="E13" s="1223">
        <v>47.075020097222826</v>
      </c>
      <c r="F13" s="1223">
        <v>35.219437417635582</v>
      </c>
      <c r="G13" s="1223">
        <v>19.510812889476117</v>
      </c>
      <c r="H13" s="1223">
        <v>2.0883684285522581</v>
      </c>
      <c r="I13" s="1222">
        <v>4.5333384225699191</v>
      </c>
      <c r="J13" s="1223">
        <v>5.7798409693134714</v>
      </c>
      <c r="K13" s="1223">
        <v>5.0993112987573985</v>
      </c>
      <c r="L13" s="1223">
        <v>5.1582331252439415</v>
      </c>
    </row>
    <row r="14" spans="1:14" ht="16.5">
      <c r="A14" s="2109"/>
      <c r="B14" s="773" t="s">
        <v>1726</v>
      </c>
      <c r="C14" s="1223">
        <v>55.793045042305003</v>
      </c>
      <c r="D14" s="1222">
        <v>47.572107258424928</v>
      </c>
      <c r="E14" s="1223" t="s">
        <v>192</v>
      </c>
      <c r="F14" s="1223">
        <v>53.21117277960915</v>
      </c>
      <c r="G14" s="1223">
        <v>38.389706395691583</v>
      </c>
      <c r="H14" s="1223">
        <v>4.8083755247157161</v>
      </c>
      <c r="I14" s="1222">
        <v>2.4789886503198266</v>
      </c>
      <c r="J14" s="1223" t="s">
        <v>192</v>
      </c>
      <c r="K14" s="1223">
        <v>6.5314784341080303</v>
      </c>
      <c r="L14" s="1223">
        <v>9.2777487877675391</v>
      </c>
    </row>
    <row r="15" spans="1:14" ht="16.5">
      <c r="A15" s="2114"/>
      <c r="B15" s="1240" t="s">
        <v>1727</v>
      </c>
      <c r="C15" s="1226" t="s">
        <v>192</v>
      </c>
      <c r="D15" s="1222" t="s">
        <v>192</v>
      </c>
      <c r="E15" s="1227" t="s">
        <v>192</v>
      </c>
      <c r="F15" s="1227" t="s">
        <v>192</v>
      </c>
      <c r="G15" s="1223">
        <v>0</v>
      </c>
      <c r="H15" s="1226" t="s">
        <v>192</v>
      </c>
      <c r="I15" s="1222" t="s">
        <v>192</v>
      </c>
      <c r="J15" s="1227" t="s">
        <v>192</v>
      </c>
      <c r="K15" s="1227" t="s">
        <v>192</v>
      </c>
      <c r="L15" s="1223">
        <v>0</v>
      </c>
    </row>
    <row r="16" spans="1:14" ht="17.25">
      <c r="A16" s="2119" t="s">
        <v>659</v>
      </c>
      <c r="B16" s="2120"/>
      <c r="C16" s="2103" t="s">
        <v>1735</v>
      </c>
      <c r="D16" s="2103"/>
      <c r="E16" s="2103"/>
      <c r="F16" s="2103"/>
      <c r="G16" s="2103"/>
      <c r="H16" s="2063" t="s">
        <v>1736</v>
      </c>
      <c r="I16" s="2064"/>
      <c r="J16" s="2064"/>
      <c r="K16" s="2064"/>
      <c r="L16" s="2065"/>
    </row>
    <row r="17" spans="1:31">
      <c r="A17" s="2114" t="s">
        <v>148</v>
      </c>
      <c r="B17" s="773" t="s">
        <v>184</v>
      </c>
      <c r="C17" s="1222">
        <v>29.411602008090899</v>
      </c>
      <c r="D17" s="1222">
        <v>24.099867448650432</v>
      </c>
      <c r="E17" s="1222">
        <v>17.508332872818542</v>
      </c>
      <c r="F17" s="1222">
        <v>19.695798172623206</v>
      </c>
      <c r="G17" s="1222">
        <v>17.425001215596978</v>
      </c>
      <c r="H17" s="1222">
        <v>31.238211212096239</v>
      </c>
      <c r="I17" s="1222">
        <v>31.141339377976252</v>
      </c>
      <c r="J17" s="1222">
        <v>30.309083863271098</v>
      </c>
      <c r="K17" s="1222">
        <v>42.022110886137114</v>
      </c>
      <c r="L17" s="1223">
        <v>56.770969054733669</v>
      </c>
    </row>
    <row r="18" spans="1:31">
      <c r="A18" s="2115"/>
      <c r="B18" s="773" t="s">
        <v>154</v>
      </c>
      <c r="C18" s="1224">
        <v>29.904073940326604</v>
      </c>
      <c r="D18" s="1222">
        <v>24.246567896797409</v>
      </c>
      <c r="E18" s="1224">
        <v>17.375343691034161</v>
      </c>
      <c r="F18" s="1224">
        <v>18.759380639037186</v>
      </c>
      <c r="G18" s="1225">
        <v>14.395367548647741</v>
      </c>
      <c r="H18" s="1224">
        <v>47.064450355883771</v>
      </c>
      <c r="I18" s="1222">
        <v>47.029226241018215</v>
      </c>
      <c r="J18" s="1224">
        <v>46.226059393121297</v>
      </c>
      <c r="K18" s="1224">
        <v>56.353045729711546</v>
      </c>
      <c r="L18" s="1223">
        <v>70.095486526216519</v>
      </c>
    </row>
    <row r="19" spans="1:31">
      <c r="A19" s="2116"/>
      <c r="B19" s="773" t="s">
        <v>155</v>
      </c>
      <c r="C19" s="1224">
        <v>28.697703876969392</v>
      </c>
      <c r="D19" s="1222">
        <v>23.898602008871404</v>
      </c>
      <c r="E19" s="1224">
        <v>17.701013693264706</v>
      </c>
      <c r="F19" s="1224">
        <v>21.322388843202127</v>
      </c>
      <c r="G19" s="1224">
        <v>23.765121163756159</v>
      </c>
      <c r="H19" s="1224">
        <v>8.2961472935696978</v>
      </c>
      <c r="I19" s="1222">
        <v>9.3439789946811036</v>
      </c>
      <c r="J19" s="1224">
        <v>7.2478403623963894</v>
      </c>
      <c r="K19" s="1224">
        <v>17.12876568364231</v>
      </c>
      <c r="L19" s="1223">
        <v>28.886726830287085</v>
      </c>
    </row>
    <row r="20" spans="1:31">
      <c r="A20" s="2109" t="s">
        <v>661</v>
      </c>
      <c r="B20" s="773" t="s">
        <v>280</v>
      </c>
      <c r="C20" s="1223">
        <v>21.383059722131932</v>
      </c>
      <c r="D20" s="1222">
        <v>18.449884068537322</v>
      </c>
      <c r="E20" s="1223">
        <v>12.64095383230455</v>
      </c>
      <c r="F20" s="1223">
        <v>14.481612179954951</v>
      </c>
      <c r="G20" s="1223">
        <v>9.7596568124302632</v>
      </c>
      <c r="H20" s="1223">
        <v>36.886352642765772</v>
      </c>
      <c r="I20" s="1222">
        <v>39.396079846086622</v>
      </c>
      <c r="J20" s="1223">
        <v>35.91406955363869</v>
      </c>
      <c r="K20" s="1223">
        <v>51.766403235929161</v>
      </c>
      <c r="L20" s="1223">
        <v>65.736206891965892</v>
      </c>
    </row>
    <row r="21" spans="1:31">
      <c r="A21" s="2109"/>
      <c r="B21" s="773" t="s">
        <v>281</v>
      </c>
      <c r="C21" s="1223">
        <v>36.235807775685728</v>
      </c>
      <c r="D21" s="1222">
        <v>28.138927868561144</v>
      </c>
      <c r="E21" s="1223">
        <v>21.944614577375017</v>
      </c>
      <c r="F21" s="1223">
        <v>24.779272492136315</v>
      </c>
      <c r="G21" s="1223">
        <v>24.481796415605249</v>
      </c>
      <c r="H21" s="1223">
        <v>27.683535705540486</v>
      </c>
      <c r="I21" s="1222">
        <v>25.413895203677001</v>
      </c>
      <c r="J21" s="1223">
        <v>25.200524356088966</v>
      </c>
      <c r="K21" s="1223">
        <v>34.901978791471215</v>
      </c>
      <c r="L21" s="1223">
        <v>50.849157569674453</v>
      </c>
    </row>
    <row r="22" spans="1:31" ht="16.5">
      <c r="A22" s="2109"/>
      <c r="B22" s="773" t="s">
        <v>1726</v>
      </c>
      <c r="C22" s="1223">
        <v>21.464510732910853</v>
      </c>
      <c r="D22" s="1222">
        <v>29.512052481334205</v>
      </c>
      <c r="E22" s="1223" t="s">
        <v>192</v>
      </c>
      <c r="F22" s="1223">
        <v>16.257109258417021</v>
      </c>
      <c r="G22" s="1223">
        <v>15.802679180068735</v>
      </c>
      <c r="H22" s="1223">
        <v>17.934068700068433</v>
      </c>
      <c r="I22" s="1222">
        <v>20.436851609921014</v>
      </c>
      <c r="J22" s="1223" t="s">
        <v>192</v>
      </c>
      <c r="K22" s="1223">
        <v>24.000239527865759</v>
      </c>
      <c r="L22" s="1223">
        <v>36.529865636472266</v>
      </c>
    </row>
    <row r="23" spans="1:31" ht="16.5">
      <c r="A23" s="2109"/>
      <c r="B23" s="773" t="s">
        <v>1727</v>
      </c>
      <c r="C23" s="1226" t="s">
        <v>192</v>
      </c>
      <c r="D23" s="1222" t="s">
        <v>192</v>
      </c>
      <c r="E23" s="1227" t="s">
        <v>192</v>
      </c>
      <c r="F23" s="1227" t="s">
        <v>192</v>
      </c>
      <c r="G23" s="1223">
        <v>19.7</v>
      </c>
      <c r="H23" s="1226" t="s">
        <v>192</v>
      </c>
      <c r="I23" s="1222" t="s">
        <v>192</v>
      </c>
      <c r="J23" s="1227" t="s">
        <v>192</v>
      </c>
      <c r="K23" s="1227" t="s">
        <v>192</v>
      </c>
      <c r="L23" s="1223">
        <v>80.3</v>
      </c>
    </row>
    <row r="24" spans="1:31">
      <c r="A24" s="356" t="s">
        <v>1728</v>
      </c>
      <c r="B24" s="1235"/>
      <c r="C24" s="1236"/>
      <c r="D24" s="1237"/>
      <c r="E24" s="1238"/>
      <c r="F24" s="1238"/>
      <c r="G24" s="1239"/>
      <c r="H24" s="1236"/>
      <c r="I24" s="1237"/>
      <c r="J24" s="1238"/>
      <c r="K24" s="1238"/>
      <c r="L24" s="1239"/>
    </row>
    <row r="25" spans="1:31">
      <c r="A25" s="2118" t="s">
        <v>1729</v>
      </c>
      <c r="B25" s="2118"/>
      <c r="C25" s="2118"/>
      <c r="D25" s="2118"/>
      <c r="E25" s="2118"/>
      <c r="F25" s="2118"/>
      <c r="G25" s="2118"/>
      <c r="H25" s="2118"/>
      <c r="I25" s="2118"/>
      <c r="J25" s="2118"/>
      <c r="K25" s="2118"/>
      <c r="L25" s="2118"/>
    </row>
    <row r="26" spans="1:31" ht="12.75" customHeight="1">
      <c r="A26" s="2121" t="s">
        <v>2395</v>
      </c>
      <c r="B26" s="2121"/>
      <c r="C26" s="2121"/>
      <c r="D26" s="2121"/>
      <c r="E26" s="2121"/>
      <c r="F26" s="2121"/>
      <c r="G26" s="2121"/>
      <c r="H26" s="2121"/>
      <c r="I26" s="2121"/>
      <c r="J26" s="2121"/>
      <c r="K26" s="2121"/>
      <c r="L26" s="2121"/>
    </row>
    <row r="27" spans="1:31" ht="12.75" customHeight="1">
      <c r="A27" s="2121" t="s">
        <v>2396</v>
      </c>
      <c r="B27" s="2121"/>
      <c r="C27" s="2121"/>
      <c r="D27" s="2121"/>
      <c r="E27" s="2121"/>
      <c r="F27" s="2121"/>
      <c r="G27" s="2121"/>
      <c r="H27" s="2121"/>
      <c r="I27" s="2121"/>
      <c r="J27" s="2121"/>
      <c r="K27" s="2121"/>
      <c r="L27" s="2121"/>
    </row>
    <row r="28" spans="1:31" ht="12.75" customHeight="1">
      <c r="A28" s="2121" t="s">
        <v>2397</v>
      </c>
      <c r="B28" s="2121"/>
      <c r="C28" s="2121"/>
      <c r="D28" s="2121"/>
      <c r="E28" s="2121"/>
      <c r="F28" s="2121"/>
      <c r="G28" s="2121"/>
      <c r="H28" s="2121"/>
      <c r="I28" s="2121"/>
      <c r="J28" s="2121"/>
      <c r="K28" s="2121"/>
      <c r="L28" s="2121"/>
    </row>
    <row r="29" spans="1:31" ht="12.75" customHeight="1">
      <c r="A29" s="2121" t="s">
        <v>2398</v>
      </c>
      <c r="B29" s="2121"/>
      <c r="C29" s="2121"/>
      <c r="D29" s="2121"/>
      <c r="E29" s="2121"/>
      <c r="F29" s="2121"/>
      <c r="G29" s="2121"/>
      <c r="H29" s="2121"/>
      <c r="I29" s="2121"/>
      <c r="J29" s="2121"/>
      <c r="K29" s="2121"/>
      <c r="L29" s="2121"/>
    </row>
    <row r="30" spans="1:31">
      <c r="A30" s="1843"/>
      <c r="B30" s="1843"/>
      <c r="C30" s="1843"/>
      <c r="D30" s="1843"/>
      <c r="E30" s="1843"/>
      <c r="F30" s="1843"/>
      <c r="G30" s="1843"/>
      <c r="H30" s="1843"/>
      <c r="I30" s="1843"/>
      <c r="J30" s="1843"/>
      <c r="K30" s="1843"/>
      <c r="L30" s="1843"/>
      <c r="M30" s="1843"/>
      <c r="N30" s="1843"/>
      <c r="O30" s="1843"/>
      <c r="P30" s="1843"/>
      <c r="Q30" s="1843"/>
      <c r="R30" s="1843"/>
      <c r="S30" s="1843"/>
      <c r="T30" s="1843"/>
      <c r="U30" s="1843"/>
      <c r="V30" s="1843"/>
      <c r="W30" s="1843"/>
      <c r="X30" s="1843"/>
      <c r="Y30" s="1843"/>
      <c r="Z30" s="1843"/>
      <c r="AA30" s="1843"/>
      <c r="AB30" s="1843"/>
      <c r="AC30" s="1843"/>
      <c r="AD30" s="1843"/>
      <c r="AE30" s="1843"/>
    </row>
    <row r="31" spans="1:31">
      <c r="A31" s="1843"/>
      <c r="B31" s="1843"/>
      <c r="C31" s="1843"/>
      <c r="D31" s="1843"/>
      <c r="E31" s="1843"/>
      <c r="F31" s="1843"/>
      <c r="G31" s="1843"/>
      <c r="H31" s="1843"/>
      <c r="I31" s="1843"/>
      <c r="J31" s="1843"/>
      <c r="K31" s="1843"/>
      <c r="M31" s="1843"/>
      <c r="N31" s="1843"/>
      <c r="O31" s="1843"/>
      <c r="P31" s="1843"/>
      <c r="Q31" s="1843"/>
      <c r="R31" s="1843"/>
      <c r="S31" s="1843"/>
      <c r="T31" s="1843"/>
      <c r="U31" s="1843"/>
      <c r="V31" s="1843"/>
      <c r="W31" s="1843"/>
      <c r="X31" s="1843"/>
      <c r="Y31" s="1843"/>
      <c r="Z31" s="1843"/>
      <c r="AA31" s="1843"/>
      <c r="AB31" s="1843"/>
      <c r="AC31" s="1843"/>
      <c r="AD31" s="1843"/>
      <c r="AE31" s="1843"/>
    </row>
    <row r="32" spans="1:31">
      <c r="A32" s="1241"/>
      <c r="B32" s="1235"/>
      <c r="C32" s="1236"/>
      <c r="D32" s="1237"/>
      <c r="E32" s="1238"/>
      <c r="F32" s="1238"/>
      <c r="G32" s="1239"/>
      <c r="H32" s="1236"/>
      <c r="I32" s="1237"/>
      <c r="J32" s="1238"/>
      <c r="N32" s="322"/>
      <c r="O32" s="322"/>
      <c r="P32" s="322"/>
      <c r="Q32" s="322"/>
      <c r="R32" s="322"/>
      <c r="S32" s="322"/>
      <c r="T32" s="322"/>
      <c r="U32" s="322"/>
      <c r="V32" s="322"/>
    </row>
  </sheetData>
  <mergeCells count="18">
    <mergeCell ref="A29:L29"/>
    <mergeCell ref="A17:A19"/>
    <mergeCell ref="A20:A23"/>
    <mergeCell ref="A25:L25"/>
    <mergeCell ref="A26:L26"/>
    <mergeCell ref="A27:L27"/>
    <mergeCell ref="A28:L28"/>
    <mergeCell ref="A16:B16"/>
    <mergeCell ref="C16:G16"/>
    <mergeCell ref="H16:L16"/>
    <mergeCell ref="A3:L3"/>
    <mergeCell ref="A4:L4"/>
    <mergeCell ref="A5:L5"/>
    <mergeCell ref="A7:B8"/>
    <mergeCell ref="C7:G7"/>
    <mergeCell ref="H7:L7"/>
    <mergeCell ref="A9:A11"/>
    <mergeCell ref="A12:A15"/>
  </mergeCells>
  <hyperlinks>
    <hyperlink ref="N7" location="ÍNDICE!A123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topLeftCell="G1" zoomScale="90" zoomScaleNormal="90" zoomScaleSheetLayoutView="100" workbookViewId="0">
      <selection activeCell="N6" sqref="N6"/>
    </sheetView>
  </sheetViews>
  <sheetFormatPr baseColWidth="10" defaultRowHeight="14.25"/>
  <cols>
    <col min="1" max="1" width="21.140625" style="39" customWidth="1"/>
    <col min="2" max="2" width="21.140625" style="1179" customWidth="1"/>
    <col min="3" max="7" width="14.5703125" style="39" customWidth="1"/>
    <col min="8" max="9" width="14.42578125" style="39" customWidth="1"/>
    <col min="10" max="10" width="14.5703125" style="39" customWidth="1"/>
    <col min="11" max="11" width="14.42578125" style="39" customWidth="1"/>
    <col min="12" max="12" width="14.5703125" style="39" customWidth="1"/>
    <col min="13" max="13" width="14.7109375" style="39" customWidth="1"/>
    <col min="14" max="14" width="13.28515625" style="39" customWidth="1"/>
    <col min="15" max="15" width="16.42578125" style="39" customWidth="1"/>
    <col min="16" max="16384" width="11.42578125" style="39"/>
  </cols>
  <sheetData>
    <row r="1" spans="1:22" ht="6" customHeight="1"/>
    <row r="2" spans="1:22">
      <c r="A2" s="1312" t="s">
        <v>1583</v>
      </c>
      <c r="N2" s="322"/>
      <c r="O2" s="322"/>
      <c r="P2" s="322"/>
      <c r="Q2" s="322"/>
      <c r="R2" s="322"/>
      <c r="S2" s="322"/>
      <c r="T2" s="322"/>
      <c r="U2" s="322"/>
      <c r="V2" s="322"/>
    </row>
    <row r="3" spans="1:22" ht="15">
      <c r="A3" s="1958" t="s">
        <v>1737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N3" s="322"/>
      <c r="O3" s="322"/>
      <c r="P3" s="322"/>
      <c r="Q3" s="322"/>
      <c r="R3" s="322"/>
      <c r="S3" s="322"/>
      <c r="T3" s="322"/>
      <c r="U3" s="322"/>
      <c r="V3" s="322"/>
    </row>
    <row r="4" spans="1:22" ht="15">
      <c r="A4" s="2092" t="s">
        <v>1739</v>
      </c>
      <c r="B4" s="2092"/>
      <c r="C4" s="2092"/>
      <c r="D4" s="2092"/>
      <c r="E4" s="2092"/>
      <c r="F4" s="2092"/>
      <c r="G4" s="2092"/>
      <c r="H4" s="2092"/>
      <c r="I4" s="2092"/>
      <c r="J4" s="2092"/>
      <c r="K4" s="2092"/>
      <c r="L4" s="2092"/>
      <c r="M4" s="726"/>
      <c r="N4" s="322"/>
      <c r="O4" s="322"/>
      <c r="P4" s="322"/>
      <c r="Q4" s="322"/>
      <c r="R4" s="322"/>
      <c r="S4" s="322"/>
      <c r="T4" s="322"/>
      <c r="U4" s="322"/>
      <c r="V4" s="322"/>
    </row>
    <row r="5" spans="1:22">
      <c r="C5" s="1204"/>
      <c r="D5" s="1204"/>
      <c r="E5" s="1204"/>
      <c r="F5" s="1204"/>
      <c r="N5" s="322"/>
      <c r="O5" s="322"/>
      <c r="P5" s="322"/>
      <c r="Q5" s="322"/>
      <c r="R5" s="322"/>
      <c r="S5" s="322"/>
      <c r="T5" s="322"/>
      <c r="U5" s="322"/>
      <c r="V5" s="322"/>
    </row>
    <row r="6" spans="1:22" ht="15" customHeight="1">
      <c r="A6" s="2124" t="s">
        <v>659</v>
      </c>
      <c r="B6" s="2124"/>
      <c r="C6" s="2025" t="s">
        <v>652</v>
      </c>
      <c r="D6" s="2026"/>
      <c r="E6" s="2026"/>
      <c r="F6" s="2026"/>
      <c r="G6" s="2027"/>
      <c r="H6" s="2025" t="s">
        <v>1738</v>
      </c>
      <c r="I6" s="2026"/>
      <c r="J6" s="2026"/>
      <c r="K6" s="2026"/>
      <c r="L6" s="2027"/>
      <c r="M6" s="322"/>
      <c r="N6" s="1113" t="s">
        <v>675</v>
      </c>
      <c r="O6" s="322"/>
      <c r="P6" s="322"/>
      <c r="Q6" s="322"/>
      <c r="R6" s="322"/>
      <c r="S6" s="322"/>
      <c r="T6" s="322"/>
      <c r="U6" s="322"/>
      <c r="V6" s="322"/>
    </row>
    <row r="7" spans="1:22" ht="15" customHeight="1">
      <c r="A7" s="2124"/>
      <c r="B7" s="2124"/>
      <c r="C7" s="1152">
        <v>1995</v>
      </c>
      <c r="D7" s="1152">
        <v>1998</v>
      </c>
      <c r="E7" s="1152">
        <v>1999</v>
      </c>
      <c r="F7" s="1152">
        <v>2006</v>
      </c>
      <c r="G7" s="1152">
        <v>2014</v>
      </c>
      <c r="H7" s="1152">
        <v>1995</v>
      </c>
      <c r="I7" s="1152">
        <v>1998</v>
      </c>
      <c r="J7" s="1152">
        <v>1999</v>
      </c>
      <c r="K7" s="1152">
        <v>2006</v>
      </c>
      <c r="L7" s="1152">
        <v>2014</v>
      </c>
      <c r="M7" s="322"/>
      <c r="N7" s="322"/>
      <c r="O7" s="322"/>
      <c r="P7" s="322"/>
      <c r="Q7" s="322"/>
      <c r="R7" s="322"/>
      <c r="S7" s="322"/>
      <c r="T7" s="322"/>
    </row>
    <row r="8" spans="1:22">
      <c r="A8" s="2069" t="s">
        <v>148</v>
      </c>
      <c r="B8" s="773" t="s">
        <v>184</v>
      </c>
      <c r="C8" s="1184">
        <v>0.42473560999999999</v>
      </c>
      <c r="D8" s="1184">
        <v>0.44357004999999999</v>
      </c>
      <c r="E8" s="1184">
        <v>0.44979440999999998</v>
      </c>
      <c r="F8" s="1184">
        <v>0.45563873999999999</v>
      </c>
      <c r="G8" s="1184">
        <v>0.40771007999999997</v>
      </c>
      <c r="H8" s="1242">
        <v>14.965519</v>
      </c>
      <c r="I8" s="1242">
        <v>16.866800999999999</v>
      </c>
      <c r="J8" s="1242">
        <v>17.631454999999999</v>
      </c>
      <c r="K8" s="1242">
        <v>18.008662999999999</v>
      </c>
      <c r="L8" s="1242">
        <v>12.885137</v>
      </c>
      <c r="M8" s="322"/>
      <c r="N8" s="322"/>
      <c r="O8" s="322"/>
      <c r="P8" s="322"/>
      <c r="Q8" s="322"/>
      <c r="R8" s="322"/>
      <c r="S8" s="322"/>
      <c r="T8" s="322"/>
    </row>
    <row r="9" spans="1:22">
      <c r="A9" s="2070"/>
      <c r="B9" s="773" t="s">
        <v>154</v>
      </c>
      <c r="C9" s="1184">
        <v>0.39500000000000002</v>
      </c>
      <c r="D9" s="1184">
        <v>0.41700000000000004</v>
      </c>
      <c r="E9" s="1184">
        <v>0.42200000000000004</v>
      </c>
      <c r="F9" s="1184">
        <v>0.43020999999999998</v>
      </c>
      <c r="G9" s="1184">
        <v>0.38995200000000002</v>
      </c>
      <c r="H9" s="1242">
        <v>11.624347999999999</v>
      </c>
      <c r="I9" s="1242">
        <v>13.727748</v>
      </c>
      <c r="J9" s="1242">
        <v>13.516226</v>
      </c>
      <c r="K9" s="1242">
        <v>13.989936999999999</v>
      </c>
      <c r="L9" s="1242">
        <v>10.979431</v>
      </c>
      <c r="M9" s="322"/>
      <c r="N9" s="322"/>
      <c r="O9" s="322"/>
    </row>
    <row r="10" spans="1:22">
      <c r="A10" s="2071"/>
      <c r="B10" s="773" t="s">
        <v>155</v>
      </c>
      <c r="C10" s="1184">
        <v>0.36499999999999999</v>
      </c>
      <c r="D10" s="1184">
        <v>0.376</v>
      </c>
      <c r="E10" s="1184">
        <v>0.38700000000000001</v>
      </c>
      <c r="F10" s="1184">
        <v>0.39692</v>
      </c>
      <c r="G10" s="1184">
        <v>0.35299999999999998</v>
      </c>
      <c r="H10" s="1242">
        <v>9.9056756000000004</v>
      </c>
      <c r="I10" s="1242">
        <v>11.224864999999999</v>
      </c>
      <c r="J10" s="1242">
        <v>12.244581999999999</v>
      </c>
      <c r="K10" s="1242">
        <v>13.420106000000001</v>
      </c>
      <c r="L10" s="1242">
        <v>9.4580652999999995</v>
      </c>
      <c r="M10" s="322"/>
      <c r="N10" s="322"/>
      <c r="O10" s="322"/>
    </row>
    <row r="11" spans="1:22">
      <c r="A11" s="2069" t="s">
        <v>661</v>
      </c>
      <c r="B11" s="773" t="s">
        <v>280</v>
      </c>
      <c r="C11" s="1184">
        <v>0.45919706999999998</v>
      </c>
      <c r="D11" s="1184">
        <v>0.47754541</v>
      </c>
      <c r="E11" s="1184">
        <v>0.48860121000000001</v>
      </c>
      <c r="F11" s="1184">
        <v>0.47311881</v>
      </c>
      <c r="G11" s="1184">
        <v>0.42053086000000001</v>
      </c>
      <c r="H11" s="1242">
        <v>18.549600999999999</v>
      </c>
      <c r="I11" s="1242">
        <v>22.712769999999999</v>
      </c>
      <c r="J11" s="1242">
        <v>23.249829999999999</v>
      </c>
      <c r="K11" s="1242">
        <v>21.079443999999999</v>
      </c>
      <c r="L11" s="1242">
        <v>13.91447</v>
      </c>
      <c r="M11" s="322"/>
      <c r="N11" s="322"/>
      <c r="O11" s="322"/>
    </row>
    <row r="12" spans="1:22">
      <c r="A12" s="2070"/>
      <c r="B12" s="773" t="s">
        <v>281</v>
      </c>
      <c r="C12" s="1184">
        <v>0.39223882999999998</v>
      </c>
      <c r="D12" s="1184">
        <v>0.40627548000000002</v>
      </c>
      <c r="E12" s="1184">
        <v>0.40733807999999999</v>
      </c>
      <c r="F12" s="1184">
        <v>0.41820264000000001</v>
      </c>
      <c r="G12" s="1184">
        <v>0.38392683999999999</v>
      </c>
      <c r="H12" s="1242">
        <v>11.660126</v>
      </c>
      <c r="I12" s="1242">
        <v>12.658561000000001</v>
      </c>
      <c r="J12" s="1242">
        <v>12.554268</v>
      </c>
      <c r="K12" s="1242">
        <v>12.716791000000001</v>
      </c>
      <c r="L12" s="1242">
        <v>10.774168</v>
      </c>
      <c r="M12" s="322"/>
      <c r="N12" s="322"/>
      <c r="O12" s="322"/>
    </row>
    <row r="13" spans="1:22" ht="16.5">
      <c r="A13" s="2070"/>
      <c r="B13" s="773" t="s">
        <v>1726</v>
      </c>
      <c r="C13" s="1184">
        <v>0.39156574</v>
      </c>
      <c r="D13" s="1184">
        <v>0.37757765999999998</v>
      </c>
      <c r="E13" s="1184" t="s">
        <v>192</v>
      </c>
      <c r="F13" s="1184">
        <v>0.51110506</v>
      </c>
      <c r="G13" s="1184">
        <v>0.42715764000000001</v>
      </c>
      <c r="H13" s="1242">
        <v>10.895749</v>
      </c>
      <c r="I13" s="1242">
        <v>10.815372</v>
      </c>
      <c r="J13" s="1242" t="s">
        <v>192</v>
      </c>
      <c r="K13" s="1242">
        <v>27.012727000000002</v>
      </c>
      <c r="L13" s="1242">
        <v>15.822991999999999</v>
      </c>
      <c r="M13" s="322"/>
      <c r="N13" s="322"/>
      <c r="O13" s="322"/>
    </row>
    <row r="14" spans="1:22" ht="16.5">
      <c r="A14" s="2071"/>
      <c r="B14" s="773" t="s">
        <v>1727</v>
      </c>
      <c r="C14" s="1184" t="s">
        <v>192</v>
      </c>
      <c r="D14" s="1184" t="s">
        <v>192</v>
      </c>
      <c r="E14" s="1184" t="s">
        <v>192</v>
      </c>
      <c r="F14" s="1184" t="s">
        <v>192</v>
      </c>
      <c r="G14" s="1184">
        <v>0.29524830000000002</v>
      </c>
      <c r="H14" s="1242" t="s">
        <v>192</v>
      </c>
      <c r="I14" s="1242" t="s">
        <v>192</v>
      </c>
      <c r="J14" s="1242" t="s">
        <v>192</v>
      </c>
      <c r="K14" s="1242" t="s">
        <v>192</v>
      </c>
      <c r="L14" s="1242">
        <v>6.0003139000000001</v>
      </c>
      <c r="M14" s="322"/>
      <c r="N14" s="322"/>
      <c r="O14" s="322"/>
    </row>
    <row r="15" spans="1:22" s="370" customFormat="1" ht="15" customHeight="1">
      <c r="A15" s="2122" t="s">
        <v>659</v>
      </c>
      <c r="B15" s="2123"/>
      <c r="C15" s="1998" t="s">
        <v>662</v>
      </c>
      <c r="D15" s="1998"/>
      <c r="E15" s="1998"/>
      <c r="F15" s="1998"/>
      <c r="G15" s="1998"/>
      <c r="H15" s="2026" t="s">
        <v>663</v>
      </c>
      <c r="I15" s="2026"/>
      <c r="J15" s="2026"/>
      <c r="K15" s="2026"/>
      <c r="L15" s="2027"/>
      <c r="M15" s="1238"/>
      <c r="N15" s="1238"/>
      <c r="O15" s="1243"/>
      <c r="P15" s="866"/>
      <c r="Q15" s="866"/>
      <c r="R15" s="866"/>
      <c r="S15" s="866"/>
      <c r="T15" s="866"/>
    </row>
    <row r="16" spans="1:22" s="370" customFormat="1">
      <c r="A16" s="2114" t="s">
        <v>148</v>
      </c>
      <c r="B16" s="773" t="s">
        <v>184</v>
      </c>
      <c r="C16" s="1244">
        <v>0.14516200000000001</v>
      </c>
      <c r="D16" s="1244">
        <v>0.15859000000000001</v>
      </c>
      <c r="E16" s="1244">
        <v>0.16501099999999999</v>
      </c>
      <c r="F16" s="1244">
        <v>0.16767000000000001</v>
      </c>
      <c r="G16" s="1244">
        <v>0.13500000000000001</v>
      </c>
      <c r="H16" s="1244">
        <v>0.35831299999999999</v>
      </c>
      <c r="I16" s="1244">
        <v>0.38550000000000001</v>
      </c>
      <c r="J16" s="1244">
        <v>0.3926</v>
      </c>
      <c r="K16" s="1244">
        <v>0.40099099999999999</v>
      </c>
      <c r="L16" s="1245">
        <v>0.32800000000000001</v>
      </c>
      <c r="M16" s="322"/>
      <c r="N16" s="1238"/>
      <c r="O16" s="1243"/>
      <c r="P16" s="866"/>
      <c r="Q16" s="866"/>
      <c r="R16" s="866"/>
      <c r="S16" s="866"/>
      <c r="T16" s="866"/>
    </row>
    <row r="17" spans="1:20" s="370" customFormat="1">
      <c r="A17" s="2115"/>
      <c r="B17" s="773" t="s">
        <v>154</v>
      </c>
      <c r="C17" s="1246">
        <v>0.12509899999999999</v>
      </c>
      <c r="D17" s="1244">
        <v>0.1389</v>
      </c>
      <c r="E17" s="1246">
        <v>0.14377300000000001</v>
      </c>
      <c r="F17" s="1246">
        <v>0.14769199999999999</v>
      </c>
      <c r="G17" s="1247">
        <v>0.122159</v>
      </c>
      <c r="H17" s="1246">
        <v>0.31366500000000003</v>
      </c>
      <c r="I17" s="1244">
        <v>0.34260000000000002</v>
      </c>
      <c r="J17" s="1246">
        <v>0.34399999999999997</v>
      </c>
      <c r="K17" s="1246">
        <v>0.35620000000000002</v>
      </c>
      <c r="L17" s="1245">
        <v>0.3</v>
      </c>
      <c r="M17" s="322"/>
      <c r="N17" s="1238"/>
      <c r="O17" s="1243"/>
      <c r="P17" s="866"/>
      <c r="Q17" s="866"/>
      <c r="R17" s="866"/>
      <c r="S17" s="866"/>
      <c r="T17" s="866"/>
    </row>
    <row r="18" spans="1:20" s="370" customFormat="1">
      <c r="A18" s="2116"/>
      <c r="B18" s="773" t="s">
        <v>155</v>
      </c>
      <c r="C18" s="1246">
        <v>0.10775</v>
      </c>
      <c r="D18" s="1244">
        <v>0.11584</v>
      </c>
      <c r="E18" s="1246">
        <v>0.12617900000000001</v>
      </c>
      <c r="F18" s="1246">
        <v>0.132912</v>
      </c>
      <c r="G18" s="1246">
        <v>0.104486</v>
      </c>
      <c r="H18" s="1246">
        <v>0.274505</v>
      </c>
      <c r="I18" s="1244">
        <v>0.29665999999999998</v>
      </c>
      <c r="J18" s="1246">
        <v>0.31059999999999999</v>
      </c>
      <c r="K18" s="1246">
        <v>0.32469999999999999</v>
      </c>
      <c r="L18" s="1245">
        <v>0.25900000000000001</v>
      </c>
      <c r="M18" s="322"/>
      <c r="N18" s="1238"/>
      <c r="O18" s="1243"/>
      <c r="P18" s="866"/>
      <c r="Q18" s="866"/>
      <c r="R18" s="866"/>
      <c r="S18" s="866"/>
      <c r="T18" s="866"/>
    </row>
    <row r="19" spans="1:20" s="370" customFormat="1">
      <c r="A19" s="2109" t="s">
        <v>661</v>
      </c>
      <c r="B19" s="773" t="s">
        <v>280</v>
      </c>
      <c r="C19" s="1245">
        <v>0.169907</v>
      </c>
      <c r="D19" s="1244">
        <v>0.183529</v>
      </c>
      <c r="E19" s="1245">
        <v>0.19409999999999999</v>
      </c>
      <c r="F19" s="1245">
        <v>0.180365</v>
      </c>
      <c r="G19" s="1245">
        <v>0.141682</v>
      </c>
      <c r="H19" s="1245">
        <v>0.41511399999999998</v>
      </c>
      <c r="I19" s="1184">
        <v>0.44800000000000001</v>
      </c>
      <c r="J19" s="1245">
        <v>0.45479999999999998</v>
      </c>
      <c r="K19" s="1245">
        <v>0.4325</v>
      </c>
      <c r="L19" s="1245">
        <v>0.34899999999999998</v>
      </c>
      <c r="M19" s="322"/>
      <c r="N19" s="1238"/>
      <c r="O19" s="1243"/>
      <c r="P19" s="866"/>
      <c r="Q19" s="866"/>
      <c r="R19" s="866"/>
      <c r="S19" s="866"/>
      <c r="T19" s="866"/>
    </row>
    <row r="20" spans="1:20" s="370" customFormat="1">
      <c r="A20" s="2109"/>
      <c r="B20" s="773" t="s">
        <v>281</v>
      </c>
      <c r="C20" s="1245">
        <v>0.124502</v>
      </c>
      <c r="D20" s="1244">
        <v>0.13308</v>
      </c>
      <c r="E20" s="1245">
        <v>0.13519999999999999</v>
      </c>
      <c r="F20" s="1245">
        <v>0.14064699999999999</v>
      </c>
      <c r="G20" s="1245">
        <v>0.12063500000000001</v>
      </c>
      <c r="H20" s="1245">
        <v>0.30720599999999998</v>
      </c>
      <c r="I20" s="1184">
        <v>0.32650000000000001</v>
      </c>
      <c r="J20" s="1245">
        <v>0.3271</v>
      </c>
      <c r="K20" s="1245">
        <v>0.33400000000000002</v>
      </c>
      <c r="L20" s="1245">
        <v>0.28999999999999998</v>
      </c>
      <c r="M20" s="322"/>
      <c r="N20" s="1238"/>
      <c r="O20" s="1243"/>
      <c r="P20" s="866"/>
      <c r="Q20" s="866"/>
      <c r="R20" s="866"/>
      <c r="S20" s="866"/>
      <c r="T20" s="866"/>
    </row>
    <row r="21" spans="1:20" s="370" customFormat="1" ht="16.5">
      <c r="A21" s="2109"/>
      <c r="B21" s="773" t="s">
        <v>1726</v>
      </c>
      <c r="C21" s="1245">
        <v>0.12820899999999999</v>
      </c>
      <c r="D21" s="1244">
        <v>0.114423</v>
      </c>
      <c r="E21" s="1245" t="s">
        <v>192</v>
      </c>
      <c r="F21" s="1245">
        <v>0.210788</v>
      </c>
      <c r="G21" s="1245">
        <v>0.14707300000000001</v>
      </c>
      <c r="H21" s="1245">
        <v>0.309533</v>
      </c>
      <c r="I21" s="1184">
        <v>0.3014</v>
      </c>
      <c r="J21" s="1245" t="s">
        <v>192</v>
      </c>
      <c r="K21" s="1245">
        <v>0.51270000000000004</v>
      </c>
      <c r="L21" s="1245">
        <v>0.372</v>
      </c>
      <c r="M21" s="322"/>
      <c r="N21" s="1238"/>
      <c r="O21" s="1243"/>
      <c r="P21" s="866"/>
      <c r="Q21" s="866"/>
      <c r="R21" s="866"/>
      <c r="S21" s="866"/>
      <c r="T21" s="866"/>
    </row>
    <row r="22" spans="1:20" s="370" customFormat="1" ht="16.5">
      <c r="A22" s="2109"/>
      <c r="B22" s="773" t="s">
        <v>1727</v>
      </c>
      <c r="C22" s="1227" t="s">
        <v>192</v>
      </c>
      <c r="D22" s="1244" t="s">
        <v>192</v>
      </c>
      <c r="E22" s="1227" t="s">
        <v>192</v>
      </c>
      <c r="F22" s="1227" t="s">
        <v>192</v>
      </c>
      <c r="G22" s="1245">
        <v>7.0263000000000006E-2</v>
      </c>
      <c r="H22" s="1227" t="s">
        <v>192</v>
      </c>
      <c r="I22" s="1248" t="s">
        <v>192</v>
      </c>
      <c r="J22" s="1227" t="s">
        <v>192</v>
      </c>
      <c r="K22" s="1227" t="s">
        <v>192</v>
      </c>
      <c r="L22" s="1245">
        <v>0.18160000000000001</v>
      </c>
      <c r="M22" s="322"/>
      <c r="N22" s="1238"/>
      <c r="O22" s="1243"/>
      <c r="P22" s="866"/>
      <c r="Q22" s="866"/>
      <c r="R22" s="866"/>
      <c r="S22" s="866"/>
      <c r="T22" s="866"/>
    </row>
    <row r="23" spans="1:20">
      <c r="A23" s="2117" t="s">
        <v>1728</v>
      </c>
      <c r="B23" s="2117"/>
      <c r="C23" s="2117"/>
      <c r="D23" s="2117"/>
      <c r="E23" s="2117"/>
      <c r="F23" s="2117"/>
      <c r="G23" s="2117"/>
      <c r="H23" s="2117"/>
      <c r="I23" s="2117"/>
      <c r="J23" s="2117"/>
      <c r="K23" s="2117"/>
      <c r="L23" s="2117"/>
      <c r="M23" s="322"/>
    </row>
    <row r="24" spans="1:20">
      <c r="A24" s="2118" t="s">
        <v>1729</v>
      </c>
      <c r="B24" s="2118"/>
      <c r="C24" s="2118"/>
      <c r="D24" s="2118"/>
      <c r="E24" s="2118"/>
      <c r="F24" s="2118"/>
      <c r="G24" s="2118"/>
      <c r="H24" s="2118"/>
      <c r="I24" s="2118"/>
      <c r="J24" s="2118"/>
      <c r="K24" s="2118"/>
      <c r="L24" s="2118"/>
      <c r="M24" s="322"/>
      <c r="N24" s="322"/>
      <c r="O24" s="322"/>
      <c r="P24" s="322"/>
      <c r="Q24" s="322"/>
      <c r="R24" s="322"/>
    </row>
    <row r="25" spans="1:20">
      <c r="A25" s="322"/>
      <c r="B25" s="322"/>
      <c r="C25" s="322"/>
      <c r="D25" s="322"/>
      <c r="E25" s="322"/>
      <c r="M25" s="322"/>
      <c r="N25" s="322"/>
      <c r="O25" s="322"/>
      <c r="P25" s="322"/>
      <c r="Q25" s="322"/>
      <c r="R25" s="322"/>
    </row>
    <row r="26" spans="1:20">
      <c r="A26" s="322"/>
      <c r="B26" s="322"/>
      <c r="C26" s="322"/>
      <c r="D26" s="322"/>
      <c r="E26" s="322"/>
      <c r="N26" s="322"/>
      <c r="O26" s="322"/>
      <c r="P26" s="322"/>
      <c r="Q26" s="322"/>
      <c r="R26" s="322"/>
    </row>
    <row r="27" spans="1:20">
      <c r="A27" s="322"/>
      <c r="B27" s="322"/>
      <c r="N27" s="322"/>
      <c r="O27" s="322"/>
      <c r="P27" s="322"/>
      <c r="Q27" s="322"/>
      <c r="R27" s="322"/>
    </row>
    <row r="28" spans="1:20">
      <c r="A28" s="322"/>
      <c r="B28" s="322"/>
      <c r="N28" s="322"/>
      <c r="O28" s="322"/>
      <c r="P28" s="322"/>
      <c r="Q28" s="322"/>
      <c r="R28" s="322"/>
    </row>
    <row r="29" spans="1:20">
      <c r="A29" s="322"/>
      <c r="B29" s="322"/>
      <c r="C29" s="322"/>
      <c r="D29" s="322"/>
      <c r="E29" s="322"/>
    </row>
    <row r="30" spans="1:20">
      <c r="A30" s="322"/>
      <c r="B30" s="322"/>
      <c r="C30" s="322"/>
      <c r="D30" s="322"/>
      <c r="E30" s="322"/>
    </row>
    <row r="31" spans="1:20">
      <c r="C31" s="322"/>
      <c r="D31" s="322"/>
      <c r="E31" s="322"/>
    </row>
    <row r="32" spans="1:20">
      <c r="C32" s="322"/>
      <c r="D32" s="322"/>
      <c r="E32" s="322"/>
    </row>
  </sheetData>
  <mergeCells count="14">
    <mergeCell ref="A8:A10"/>
    <mergeCell ref="A4:L4"/>
    <mergeCell ref="A3:L3"/>
    <mergeCell ref="A6:B7"/>
    <mergeCell ref="C6:G6"/>
    <mergeCell ref="H6:L6"/>
    <mergeCell ref="A23:L23"/>
    <mergeCell ref="A24:L24"/>
    <mergeCell ref="A11:A14"/>
    <mergeCell ref="A15:B15"/>
    <mergeCell ref="C15:G15"/>
    <mergeCell ref="H15:L15"/>
    <mergeCell ref="A16:A18"/>
    <mergeCell ref="A19:A22"/>
  </mergeCells>
  <hyperlinks>
    <hyperlink ref="N6" location="ÍNDICE!A124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topLeftCell="D1" zoomScaleNormal="100" workbookViewId="0">
      <selection activeCell="P8" sqref="P8"/>
    </sheetView>
  </sheetViews>
  <sheetFormatPr baseColWidth="10" defaultColWidth="9.140625" defaultRowHeight="17.100000000000001" customHeight="1"/>
  <cols>
    <col min="1" max="1" width="25.28515625" style="1131" customWidth="1"/>
    <col min="2" max="2" width="27.140625" style="1131" customWidth="1"/>
    <col min="3" max="3" width="14.28515625" style="1131" customWidth="1"/>
    <col min="4" max="4" width="17.28515625" style="1131" customWidth="1"/>
    <col min="5" max="5" width="13.5703125" style="1131" customWidth="1"/>
    <col min="6" max="6" width="15.7109375" style="1131" bestFit="1" customWidth="1"/>
    <col min="7" max="7" width="13.5703125" style="1131" customWidth="1"/>
    <col min="8" max="8" width="17.5703125" style="1131" bestFit="1" customWidth="1"/>
    <col min="9" max="9" width="13.5703125" style="1131" customWidth="1"/>
    <col min="10" max="10" width="17.5703125" style="1131" bestFit="1" customWidth="1"/>
    <col min="11" max="11" width="13.5703125" style="1131" customWidth="1"/>
    <col min="12" max="12" width="15.7109375" style="1131" bestFit="1" customWidth="1"/>
    <col min="13" max="13" width="13.5703125" style="1131" customWidth="1"/>
    <col min="14" max="14" width="17.42578125" style="1131" bestFit="1" customWidth="1"/>
    <col min="15" max="15" width="10.28515625" style="1131" customWidth="1"/>
    <col min="16" max="16384" width="9.140625" style="1131"/>
  </cols>
  <sheetData>
    <row r="1" spans="1:16" ht="6" customHeight="1"/>
    <row r="2" spans="1:16" ht="17.100000000000001" customHeight="1">
      <c r="A2" s="322" t="s">
        <v>266</v>
      </c>
    </row>
    <row r="4" spans="1:16" ht="17.100000000000001" customHeight="1">
      <c r="A4" s="1958" t="s">
        <v>1788</v>
      </c>
      <c r="B4" s="1958"/>
      <c r="C4" s="1958"/>
      <c r="D4" s="1958"/>
      <c r="E4" s="1958"/>
      <c r="F4" s="1958"/>
      <c r="G4" s="1958"/>
      <c r="H4" s="1958"/>
      <c r="I4" s="1958"/>
      <c r="J4" s="1958"/>
      <c r="K4" s="1958"/>
      <c r="L4" s="1958"/>
      <c r="M4" s="1958"/>
      <c r="N4" s="1958"/>
    </row>
    <row r="5" spans="1:16" ht="17.100000000000001" customHeight="1">
      <c r="A5" s="2125" t="s">
        <v>1779</v>
      </c>
      <c r="B5" s="2125"/>
      <c r="C5" s="2125"/>
      <c r="D5" s="2125"/>
      <c r="E5" s="2125"/>
      <c r="F5" s="2125"/>
      <c r="G5" s="2125"/>
      <c r="H5" s="2125"/>
      <c r="I5" s="2125"/>
      <c r="J5" s="2125"/>
      <c r="K5" s="2125"/>
      <c r="L5" s="2125"/>
      <c r="M5" s="2125"/>
      <c r="N5" s="2125"/>
    </row>
    <row r="6" spans="1:16" ht="15">
      <c r="A6" s="2126" t="s">
        <v>1780</v>
      </c>
      <c r="B6" s="2126"/>
      <c r="C6" s="2126"/>
      <c r="D6" s="2126"/>
      <c r="E6" s="2126"/>
      <c r="F6" s="2126"/>
      <c r="G6" s="2126"/>
      <c r="H6" s="2126"/>
      <c r="I6" s="2126"/>
      <c r="J6" s="2126"/>
      <c r="K6" s="2126"/>
      <c r="L6" s="2126"/>
      <c r="M6" s="2126"/>
      <c r="N6" s="2126"/>
    </row>
    <row r="7" spans="1:16" ht="17.100000000000001" customHeight="1">
      <c r="A7" s="1365"/>
      <c r="B7" s="1365"/>
      <c r="C7" s="1365"/>
      <c r="D7" s="1365"/>
      <c r="E7" s="1365"/>
      <c r="F7" s="1365"/>
      <c r="G7" s="1365"/>
      <c r="H7" s="1365"/>
      <c r="I7" s="1365"/>
      <c r="J7" s="1365"/>
      <c r="K7" s="1365"/>
      <c r="L7" s="1365"/>
      <c r="M7" s="1365"/>
      <c r="N7" s="1365"/>
    </row>
    <row r="8" spans="1:16" ht="39" customHeight="1">
      <c r="A8" s="2127" t="s">
        <v>275</v>
      </c>
      <c r="B8" s="2128"/>
      <c r="C8" s="2129" t="s">
        <v>1781</v>
      </c>
      <c r="D8" s="2130"/>
      <c r="E8" s="2131" t="s">
        <v>1782</v>
      </c>
      <c r="F8" s="2131"/>
      <c r="G8" s="2131" t="s">
        <v>1783</v>
      </c>
      <c r="H8" s="2131"/>
      <c r="I8" s="2132" t="s">
        <v>1784</v>
      </c>
      <c r="J8" s="2130"/>
      <c r="K8" s="2131" t="s">
        <v>1785</v>
      </c>
      <c r="L8" s="2131"/>
      <c r="M8" s="2133" t="s">
        <v>1786</v>
      </c>
      <c r="N8" s="2134"/>
      <c r="P8" s="1113" t="s">
        <v>675</v>
      </c>
    </row>
    <row r="9" spans="1:16" ht="30">
      <c r="A9" s="2127"/>
      <c r="B9" s="2128"/>
      <c r="C9" s="1366" t="s">
        <v>273</v>
      </c>
      <c r="D9" s="1367" t="s">
        <v>274</v>
      </c>
      <c r="E9" s="1366" t="s">
        <v>273</v>
      </c>
      <c r="F9" s="1367" t="s">
        <v>274</v>
      </c>
      <c r="G9" s="1366" t="s">
        <v>273</v>
      </c>
      <c r="H9" s="1367" t="s">
        <v>274</v>
      </c>
      <c r="I9" s="1366" t="s">
        <v>273</v>
      </c>
      <c r="J9" s="1367" t="s">
        <v>274</v>
      </c>
      <c r="K9" s="1366" t="s">
        <v>273</v>
      </c>
      <c r="L9" s="1367" t="s">
        <v>274</v>
      </c>
      <c r="M9" s="1366" t="s">
        <v>273</v>
      </c>
      <c r="N9" s="1367" t="s">
        <v>274</v>
      </c>
    </row>
    <row r="10" spans="1:16" ht="17.100000000000001" customHeight="1">
      <c r="A10" s="2135" t="s">
        <v>148</v>
      </c>
      <c r="B10" s="1368" t="s">
        <v>184</v>
      </c>
      <c r="C10" s="1369">
        <v>708.68765705076919</v>
      </c>
      <c r="D10" s="1369">
        <v>2779199.8210898489</v>
      </c>
      <c r="E10" s="1369">
        <v>185.87167645975146</v>
      </c>
      <c r="F10" s="1369">
        <v>723715.75186559581</v>
      </c>
      <c r="G10" s="1369">
        <v>892.88952416554719</v>
      </c>
      <c r="H10" s="1369">
        <v>3502915.5729554635</v>
      </c>
      <c r="I10" s="1369">
        <v>625.52256524440338</v>
      </c>
      <c r="J10" s="1369">
        <v>2452628.5495221536</v>
      </c>
      <c r="K10" s="1369">
        <v>185.87167645975146</v>
      </c>
      <c r="L10" s="1369">
        <v>723715.75186559581</v>
      </c>
      <c r="M10" s="1369">
        <v>809.64684782830284</v>
      </c>
      <c r="N10" s="1369">
        <v>3176344.3013877603</v>
      </c>
    </row>
    <row r="11" spans="1:16" ht="17.100000000000001" customHeight="1">
      <c r="A11" s="2135"/>
      <c r="B11" s="1370" t="s">
        <v>154</v>
      </c>
      <c r="C11" s="1369">
        <v>840.8113685646631</v>
      </c>
      <c r="D11" s="1369">
        <v>2241750.7682878575</v>
      </c>
      <c r="E11" s="1369">
        <v>207.88623932166573</v>
      </c>
      <c r="F11" s="1369">
        <v>548708.96529372409</v>
      </c>
      <c r="G11" s="1369">
        <v>1046.336531111675</v>
      </c>
      <c r="H11" s="1369">
        <v>2790459.7335815863</v>
      </c>
      <c r="I11" s="1369">
        <v>737.67424833928396</v>
      </c>
      <c r="J11" s="1369">
        <v>1966661.703642338</v>
      </c>
      <c r="K11" s="1369">
        <v>207.88623932166573</v>
      </c>
      <c r="L11" s="1369">
        <v>548708.96529372409</v>
      </c>
      <c r="M11" s="1369">
        <v>943.18659700439628</v>
      </c>
      <c r="N11" s="1369">
        <v>2515370.6689360603</v>
      </c>
    </row>
    <row r="12" spans="1:16" ht="17.100000000000001" customHeight="1">
      <c r="A12" s="2136"/>
      <c r="B12" s="1370" t="s">
        <v>155</v>
      </c>
      <c r="C12" s="1369">
        <v>428.09653410922846</v>
      </c>
      <c r="D12" s="1369">
        <v>537449.05280188716</v>
      </c>
      <c r="E12" s="1369">
        <v>139.54062528805164</v>
      </c>
      <c r="F12" s="1369">
        <v>175006.78657184087</v>
      </c>
      <c r="G12" s="1369">
        <v>567.13460115821294</v>
      </c>
      <c r="H12" s="1369">
        <v>712455.83937372814</v>
      </c>
      <c r="I12" s="1369">
        <v>387.25625700898757</v>
      </c>
      <c r="J12" s="1369">
        <v>485966.84587971878</v>
      </c>
      <c r="K12" s="1369">
        <v>139.54062528805164</v>
      </c>
      <c r="L12" s="1369">
        <v>175006.78657184087</v>
      </c>
      <c r="M12" s="1369">
        <v>526.15333709107495</v>
      </c>
      <c r="N12" s="1369">
        <v>660973.6324515586</v>
      </c>
    </row>
    <row r="13" spans="1:16" ht="17.100000000000001" customHeight="1">
      <c r="A13" s="2137" t="s">
        <v>290</v>
      </c>
      <c r="B13" s="1370" t="s">
        <v>158</v>
      </c>
      <c r="C13" s="1369">
        <v>1051.5127162286617</v>
      </c>
      <c r="D13" s="1369">
        <v>508061.59870526049</v>
      </c>
      <c r="E13" s="1369">
        <v>225.28492223144022</v>
      </c>
      <c r="F13" s="1369">
        <v>106378.15317835413</v>
      </c>
      <c r="G13" s="1369">
        <v>1270.4364408450078</v>
      </c>
      <c r="H13" s="1369">
        <v>614439.75188361562</v>
      </c>
      <c r="I13" s="1369">
        <v>894.14116002726917</v>
      </c>
      <c r="J13" s="1369">
        <v>432226.12394717301</v>
      </c>
      <c r="K13" s="1369">
        <v>225.28492223144022</v>
      </c>
      <c r="L13" s="1369">
        <v>106378.15317835413</v>
      </c>
      <c r="M13" s="1369">
        <v>1113.6364448387162</v>
      </c>
      <c r="N13" s="1369">
        <v>538604.2771255268</v>
      </c>
    </row>
    <row r="14" spans="1:16" ht="17.100000000000001" customHeight="1">
      <c r="A14" s="2138"/>
      <c r="B14" s="1370" t="s">
        <v>159</v>
      </c>
      <c r="C14" s="1369">
        <v>843.98701050831005</v>
      </c>
      <c r="D14" s="1369">
        <v>517089.45464620582</v>
      </c>
      <c r="E14" s="1369">
        <v>223.73680337972638</v>
      </c>
      <c r="F14" s="1369">
        <v>136702.07202721856</v>
      </c>
      <c r="G14" s="1369">
        <v>1067.110441210416</v>
      </c>
      <c r="H14" s="1369">
        <v>653791.52667342266</v>
      </c>
      <c r="I14" s="1369">
        <v>737.79736748604205</v>
      </c>
      <c r="J14" s="1369">
        <v>452029.75121974037</v>
      </c>
      <c r="K14" s="1369">
        <v>223.73680337972638</v>
      </c>
      <c r="L14" s="1369">
        <v>136702.07202721856</v>
      </c>
      <c r="M14" s="1369">
        <v>960.92079818815012</v>
      </c>
      <c r="N14" s="1369">
        <v>588731.82324695867</v>
      </c>
    </row>
    <row r="15" spans="1:16" ht="17.100000000000001" customHeight="1">
      <c r="A15" s="2138"/>
      <c r="B15" s="1370" t="s">
        <v>160</v>
      </c>
      <c r="C15" s="1369">
        <v>1037.5917778689361</v>
      </c>
      <c r="D15" s="1369">
        <v>95312.586076892781</v>
      </c>
      <c r="E15" s="1369">
        <v>228.66018228961093</v>
      </c>
      <c r="F15" s="1369">
        <v>20575.677863049044</v>
      </c>
      <c r="G15" s="1369">
        <v>1260.1201663385029</v>
      </c>
      <c r="H15" s="1369">
        <v>115888.26393994172</v>
      </c>
      <c r="I15" s="1369">
        <v>954.0101026601983</v>
      </c>
      <c r="J15" s="1369">
        <v>87634.821292417022</v>
      </c>
      <c r="K15" s="1369">
        <v>228.66018228961093</v>
      </c>
      <c r="L15" s="1369">
        <v>20575.677863049044</v>
      </c>
      <c r="M15" s="1369">
        <v>1176.6353861856524</v>
      </c>
      <c r="N15" s="1369">
        <v>108210.49915546592</v>
      </c>
    </row>
    <row r="16" spans="1:16" ht="17.100000000000001" customHeight="1">
      <c r="A16" s="2138"/>
      <c r="B16" s="1370" t="s">
        <v>161</v>
      </c>
      <c r="C16" s="1369">
        <v>795.25224619540188</v>
      </c>
      <c r="D16" s="1369">
        <v>52477.880830834649</v>
      </c>
      <c r="E16" s="1369">
        <v>205.75609953802078</v>
      </c>
      <c r="F16" s="1369">
        <v>13482.260204526166</v>
      </c>
      <c r="G16" s="1369">
        <v>998.93551960826073</v>
      </c>
      <c r="H16" s="1369">
        <v>65960.141035360881</v>
      </c>
      <c r="I16" s="1369">
        <v>704.57127693443545</v>
      </c>
      <c r="J16" s="1369">
        <v>46523.143770365292</v>
      </c>
      <c r="K16" s="1369">
        <v>205.75609953802078</v>
      </c>
      <c r="L16" s="1369">
        <v>13482.260204526166</v>
      </c>
      <c r="M16" s="1369">
        <v>908.75380886204357</v>
      </c>
      <c r="N16" s="1369">
        <v>60005.403974891437</v>
      </c>
    </row>
    <row r="17" spans="1:14" ht="17.100000000000001" customHeight="1">
      <c r="A17" s="2138"/>
      <c r="B17" s="1370" t="s">
        <v>162</v>
      </c>
      <c r="C17" s="1369">
        <v>949.25137139506467</v>
      </c>
      <c r="D17" s="1369">
        <v>47560.309567873097</v>
      </c>
      <c r="E17" s="1369">
        <v>183.6819958730153</v>
      </c>
      <c r="F17" s="1369">
        <v>9062.690860484141</v>
      </c>
      <c r="G17" s="1369">
        <v>1130.132694624619</v>
      </c>
      <c r="H17" s="1369">
        <v>56623.000428357271</v>
      </c>
      <c r="I17" s="1369">
        <v>888.67130276191222</v>
      </c>
      <c r="J17" s="1369">
        <v>44525.068424527293</v>
      </c>
      <c r="K17" s="1369">
        <v>183.6819958730153</v>
      </c>
      <c r="L17" s="1369">
        <v>9062.690860484141</v>
      </c>
      <c r="M17" s="1369">
        <v>1069.5526259914666</v>
      </c>
      <c r="N17" s="1369">
        <v>53587.759285011467</v>
      </c>
    </row>
    <row r="18" spans="1:14" ht="17.100000000000001" customHeight="1">
      <c r="A18" s="2138"/>
      <c r="B18" s="1370" t="s">
        <v>23</v>
      </c>
      <c r="C18" s="1369">
        <v>783.69272847917318</v>
      </c>
      <c r="D18" s="1369">
        <v>31290.477175943059</v>
      </c>
      <c r="E18" s="1369">
        <v>200.7432691113433</v>
      </c>
      <c r="F18" s="1369">
        <v>7945.8756649708948</v>
      </c>
      <c r="G18" s="1369">
        <v>981.77015768706417</v>
      </c>
      <c r="H18" s="1369">
        <v>39236.35284091402</v>
      </c>
      <c r="I18" s="1369">
        <v>670.88531944225019</v>
      </c>
      <c r="J18" s="1369">
        <v>26811.869258115948</v>
      </c>
      <c r="K18" s="1369">
        <v>200.7432691113433</v>
      </c>
      <c r="L18" s="1369">
        <v>7945.8756649708948</v>
      </c>
      <c r="M18" s="1369">
        <v>869.70664302933199</v>
      </c>
      <c r="N18" s="1369">
        <v>34757.744923086844</v>
      </c>
    </row>
    <row r="19" spans="1:14" ht="17.100000000000001" customHeight="1">
      <c r="A19" s="2138"/>
      <c r="B19" s="1370" t="s">
        <v>156</v>
      </c>
      <c r="C19" s="1369">
        <v>691.04924970844343</v>
      </c>
      <c r="D19" s="1369">
        <v>53221.145953500345</v>
      </c>
      <c r="E19" s="1369">
        <v>163.21003035172649</v>
      </c>
      <c r="F19" s="1369">
        <v>12412.21205702469</v>
      </c>
      <c r="G19" s="1369">
        <v>852.21544926234037</v>
      </c>
      <c r="H19" s="1369">
        <v>65633.358010524898</v>
      </c>
      <c r="I19" s="1369">
        <v>655.89627656693335</v>
      </c>
      <c r="J19" s="1369">
        <v>50513.840338085647</v>
      </c>
      <c r="K19" s="1369">
        <v>163.21003035172649</v>
      </c>
      <c r="L19" s="1369">
        <v>12412.21205702469</v>
      </c>
      <c r="M19" s="1369">
        <v>817.06247612083132</v>
      </c>
      <c r="N19" s="1369">
        <v>62926.05239511028</v>
      </c>
    </row>
    <row r="20" spans="1:14" ht="17.100000000000001" customHeight="1">
      <c r="A20" s="2138"/>
      <c r="B20" s="1370" t="s">
        <v>279</v>
      </c>
      <c r="C20" s="1369">
        <v>756.2797677922722</v>
      </c>
      <c r="D20" s="1369">
        <v>43093.602383163212</v>
      </c>
      <c r="E20" s="1369">
        <v>218.32358853956251</v>
      </c>
      <c r="F20" s="1369">
        <v>12402.78100197847</v>
      </c>
      <c r="G20" s="1369">
        <v>973.94484607357765</v>
      </c>
      <c r="H20" s="1369">
        <v>55496.383385141671</v>
      </c>
      <c r="I20" s="1369">
        <v>651.79450897083552</v>
      </c>
      <c r="J20" s="1369">
        <v>37139.924405373342</v>
      </c>
      <c r="K20" s="1369">
        <v>218.32358853956251</v>
      </c>
      <c r="L20" s="1369">
        <v>12402.78100197847</v>
      </c>
      <c r="M20" s="1369">
        <v>869.45958725214132</v>
      </c>
      <c r="N20" s="1369">
        <v>49542.705407351823</v>
      </c>
    </row>
    <row r="21" spans="1:14" ht="17.100000000000001" customHeight="1">
      <c r="A21" s="2139"/>
      <c r="B21" s="1370" t="s">
        <v>17</v>
      </c>
      <c r="C21" s="1369">
        <v>946.064057536733</v>
      </c>
      <c r="D21" s="1369">
        <v>43800.653066104955</v>
      </c>
      <c r="E21" s="1369">
        <v>196.63007399835109</v>
      </c>
      <c r="F21" s="1369">
        <v>8933.6632705985849</v>
      </c>
      <c r="G21" s="1369">
        <v>1139.0250553943133</v>
      </c>
      <c r="H21" s="1369">
        <v>52734.31633670345</v>
      </c>
      <c r="I21" s="1369">
        <v>847.38308162431474</v>
      </c>
      <c r="J21" s="1369">
        <v>39231.944260679615</v>
      </c>
      <c r="K21" s="1369">
        <v>196.63007399835109</v>
      </c>
      <c r="L21" s="1369">
        <v>8933.6632705985849</v>
      </c>
      <c r="M21" s="1369">
        <v>1040.3440794818955</v>
      </c>
      <c r="N21" s="1369">
        <v>48165.60753127814</v>
      </c>
    </row>
    <row r="22" spans="1:14" ht="17.100000000000001" customHeight="1">
      <c r="A22" s="2137" t="s">
        <v>276</v>
      </c>
      <c r="B22" s="1370" t="s">
        <v>280</v>
      </c>
      <c r="C22" s="1369">
        <v>760.31671615963853</v>
      </c>
      <c r="D22" s="1369">
        <v>1376250.215327946</v>
      </c>
      <c r="E22" s="1369">
        <v>178.91162023240116</v>
      </c>
      <c r="F22" s="1369">
        <v>320237.04143286438</v>
      </c>
      <c r="G22" s="1369">
        <v>936.55103450855813</v>
      </c>
      <c r="H22" s="1369">
        <v>1696487.2567608103</v>
      </c>
      <c r="I22" s="1369">
        <v>676.47989074178508</v>
      </c>
      <c r="J22" s="1369">
        <v>1224378.4156270039</v>
      </c>
      <c r="K22" s="1369">
        <v>178.91162023240116</v>
      </c>
      <c r="L22" s="1369">
        <v>320237.04143286438</v>
      </c>
      <c r="M22" s="1369">
        <v>852.70973799674539</v>
      </c>
      <c r="N22" s="1369">
        <v>1544615.4570598672</v>
      </c>
    </row>
    <row r="23" spans="1:14" ht="17.100000000000001" customHeight="1">
      <c r="A23" s="2138"/>
      <c r="B23" s="1370" t="s">
        <v>281</v>
      </c>
      <c r="C23" s="1369">
        <v>666.39652704474827</v>
      </c>
      <c r="D23" s="1369">
        <v>1281713.6398946787</v>
      </c>
      <c r="E23" s="1369">
        <v>192.07043928440078</v>
      </c>
      <c r="F23" s="1369">
        <v>368299.5669275347</v>
      </c>
      <c r="G23" s="1369">
        <v>857.80465376549296</v>
      </c>
      <c r="H23" s="1369">
        <v>1650013.2068222107</v>
      </c>
      <c r="I23" s="1369">
        <v>584.67717714612957</v>
      </c>
      <c r="J23" s="1369">
        <v>1124352.5972541664</v>
      </c>
      <c r="K23" s="1369">
        <v>192.07043928440078</v>
      </c>
      <c r="L23" s="1369">
        <v>368299.5669275347</v>
      </c>
      <c r="M23" s="1369">
        <v>775.99619663296653</v>
      </c>
      <c r="N23" s="1369">
        <v>1492652.1641817035</v>
      </c>
    </row>
    <row r="24" spans="1:14" ht="17.100000000000001" customHeight="1">
      <c r="A24" s="2138"/>
      <c r="B24" s="1370" t="s">
        <v>157</v>
      </c>
      <c r="C24" s="1369">
        <v>600.80445175842419</v>
      </c>
      <c r="D24" s="1369">
        <v>107826.38455268129</v>
      </c>
      <c r="E24" s="1369">
        <v>180.27988162903046</v>
      </c>
      <c r="F24" s="1369">
        <v>32059.40014125195</v>
      </c>
      <c r="G24" s="1369">
        <v>779.39727846507196</v>
      </c>
      <c r="H24" s="1369">
        <v>139885.78469393359</v>
      </c>
      <c r="I24" s="1369">
        <v>523.12946180094139</v>
      </c>
      <c r="J24" s="1369">
        <v>93784.887290766928</v>
      </c>
      <c r="K24" s="1369">
        <v>180.27988162903046</v>
      </c>
      <c r="L24" s="1369">
        <v>32059.40014125195</v>
      </c>
      <c r="M24" s="1369">
        <v>701.16270462716545</v>
      </c>
      <c r="N24" s="1369">
        <v>125844.28743201891</v>
      </c>
    </row>
    <row r="25" spans="1:14" ht="17.100000000000001" customHeight="1">
      <c r="A25" s="2139"/>
      <c r="B25" s="1370" t="s">
        <v>282</v>
      </c>
      <c r="C25" s="1369">
        <v>1542.486068707517</v>
      </c>
      <c r="D25" s="1369">
        <v>13409.581314470654</v>
      </c>
      <c r="E25" s="1369">
        <v>373.22149225821443</v>
      </c>
      <c r="F25" s="1369">
        <v>3119.7433639301371</v>
      </c>
      <c r="G25" s="1369">
        <v>1901.345943893331</v>
      </c>
      <c r="H25" s="1369">
        <v>16529.324678400793</v>
      </c>
      <c r="I25" s="1369">
        <v>1163.2444275871051</v>
      </c>
      <c r="J25" s="1369">
        <v>10112.649350152371</v>
      </c>
      <c r="K25" s="1369">
        <v>373.22149225821443</v>
      </c>
      <c r="L25" s="1369">
        <v>3119.7433639301371</v>
      </c>
      <c r="M25" s="1369">
        <v>1522.1043027729188</v>
      </c>
      <c r="N25" s="1369">
        <v>13232.392714082505</v>
      </c>
    </row>
    <row r="26" spans="1:14" ht="17.100000000000001" customHeight="1">
      <c r="A26" s="2137" t="s">
        <v>149</v>
      </c>
      <c r="B26" s="1370" t="s">
        <v>10</v>
      </c>
      <c r="C26" s="1369">
        <v>763.42039898441919</v>
      </c>
      <c r="D26" s="1369">
        <v>148291.40638830932</v>
      </c>
      <c r="E26" s="1369">
        <v>194.95068048426597</v>
      </c>
      <c r="F26" s="1369">
        <v>37420.858301101383</v>
      </c>
      <c r="G26" s="1369">
        <v>955.54261111846461</v>
      </c>
      <c r="H26" s="1369">
        <v>185712.26468941054</v>
      </c>
      <c r="I26" s="1369">
        <v>704.12176917795114</v>
      </c>
      <c r="J26" s="1369">
        <v>136690.43277483707</v>
      </c>
      <c r="K26" s="1369">
        <v>194.95068048426597</v>
      </c>
      <c r="L26" s="1369">
        <v>37420.858301101383</v>
      </c>
      <c r="M26" s="1369">
        <v>895.85229052131604</v>
      </c>
      <c r="N26" s="1369">
        <v>174111.29107593856</v>
      </c>
    </row>
    <row r="27" spans="1:14" ht="17.100000000000001" customHeight="1">
      <c r="A27" s="2138"/>
      <c r="B27" s="1370" t="s">
        <v>58</v>
      </c>
      <c r="C27" s="1369">
        <v>467.46191853598947</v>
      </c>
      <c r="D27" s="1369">
        <v>21601.032992047549</v>
      </c>
      <c r="E27" s="1369">
        <v>126.46050070152245</v>
      </c>
      <c r="F27" s="1369">
        <v>5835.1273022100859</v>
      </c>
      <c r="G27" s="1369">
        <v>593.73827784700381</v>
      </c>
      <c r="H27" s="1369">
        <v>27436.160294257665</v>
      </c>
      <c r="I27" s="1369">
        <v>435.59697650717226</v>
      </c>
      <c r="J27" s="1369">
        <v>20128.580078214804</v>
      </c>
      <c r="K27" s="1369">
        <v>126.46050070152245</v>
      </c>
      <c r="L27" s="1369">
        <v>5835.1273022100859</v>
      </c>
      <c r="M27" s="1369">
        <v>561.87333581818655</v>
      </c>
      <c r="N27" s="1369">
        <v>25963.707380424912</v>
      </c>
    </row>
    <row r="28" spans="1:14" ht="17.100000000000001" customHeight="1">
      <c r="A28" s="2138"/>
      <c r="B28" s="1370" t="s">
        <v>12</v>
      </c>
      <c r="C28" s="1369">
        <v>567.78907582639658</v>
      </c>
      <c r="D28" s="1369">
        <v>35188.929602338001</v>
      </c>
      <c r="E28" s="1369">
        <v>147.23982737951019</v>
      </c>
      <c r="F28" s="1369">
        <v>9078.3026610511952</v>
      </c>
      <c r="G28" s="1369">
        <v>712.91997758831417</v>
      </c>
      <c r="H28" s="1369">
        <v>44267.232263389109</v>
      </c>
      <c r="I28" s="1369">
        <v>546.26742317305252</v>
      </c>
      <c r="J28" s="1369">
        <v>33756.728152783158</v>
      </c>
      <c r="K28" s="1369">
        <v>147.23982737951019</v>
      </c>
      <c r="L28" s="1369">
        <v>9078.3026610511952</v>
      </c>
      <c r="M28" s="1369">
        <v>689.85449612239847</v>
      </c>
      <c r="N28" s="1369">
        <v>42835.030813834273</v>
      </c>
    </row>
    <row r="29" spans="1:14" ht="17.100000000000001" customHeight="1">
      <c r="A29" s="2138"/>
      <c r="B29" s="1370" t="s">
        <v>13</v>
      </c>
      <c r="C29" s="1369">
        <v>554.75006277497152</v>
      </c>
      <c r="D29" s="1369">
        <v>25474.162124729075</v>
      </c>
      <c r="E29" s="1369">
        <v>126.47075560696344</v>
      </c>
      <c r="F29" s="1369">
        <v>5769.7796013903835</v>
      </c>
      <c r="G29" s="1369">
        <v>680.39837970084568</v>
      </c>
      <c r="H29" s="1369">
        <v>31243.941726119447</v>
      </c>
      <c r="I29" s="1369">
        <v>492.41287398257464</v>
      </c>
      <c r="J29" s="1369">
        <v>22611.634005752523</v>
      </c>
      <c r="K29" s="1369">
        <v>126.47075560696344</v>
      </c>
      <c r="L29" s="1369">
        <v>5769.7796013903835</v>
      </c>
      <c r="M29" s="1369">
        <v>618.06119090844845</v>
      </c>
      <c r="N29" s="1369">
        <v>28381.41360714288</v>
      </c>
    </row>
    <row r="30" spans="1:14" ht="17.100000000000001" customHeight="1">
      <c r="A30" s="2138"/>
      <c r="B30" s="1370" t="s">
        <v>14</v>
      </c>
      <c r="C30" s="1369">
        <v>579.4124495528373</v>
      </c>
      <c r="D30" s="1369">
        <v>61867.779158010038</v>
      </c>
      <c r="E30" s="1369">
        <v>139.52437494262534</v>
      </c>
      <c r="F30" s="1369">
        <v>14885.018133397403</v>
      </c>
      <c r="G30" s="1369">
        <v>718.81562412425774</v>
      </c>
      <c r="H30" s="1369">
        <v>76752.797291407391</v>
      </c>
      <c r="I30" s="1369">
        <v>516.02823861259844</v>
      </c>
      <c r="J30" s="1369">
        <v>55099.819015659283</v>
      </c>
      <c r="K30" s="1369">
        <v>139.52437494262534</v>
      </c>
      <c r="L30" s="1369">
        <v>14885.018133397403</v>
      </c>
      <c r="M30" s="1369">
        <v>655.43141318402047</v>
      </c>
      <c r="N30" s="1369">
        <v>69984.83714905681</v>
      </c>
    </row>
    <row r="31" spans="1:14" ht="17.100000000000001" customHeight="1">
      <c r="A31" s="2138"/>
      <c r="B31" s="1370" t="s">
        <v>15</v>
      </c>
      <c r="C31" s="1369">
        <v>458.33449537852289</v>
      </c>
      <c r="D31" s="1369">
        <v>58901.498097281539</v>
      </c>
      <c r="E31" s="1369">
        <v>116.72450689917183</v>
      </c>
      <c r="F31" s="1369">
        <v>15013.407189553309</v>
      </c>
      <c r="G31" s="1369">
        <v>573.35641774563976</v>
      </c>
      <c r="H31" s="1369">
        <v>73914.905286834837</v>
      </c>
      <c r="I31" s="1369">
        <v>425.38124029730483</v>
      </c>
      <c r="J31" s="1369">
        <v>54666.608271102086</v>
      </c>
      <c r="K31" s="1369">
        <v>116.72450689917183</v>
      </c>
      <c r="L31" s="1369">
        <v>15013.407189553309</v>
      </c>
      <c r="M31" s="1369">
        <v>540.50646345207531</v>
      </c>
      <c r="N31" s="1369">
        <v>69680.015460655457</v>
      </c>
    </row>
    <row r="32" spans="1:14" ht="17.100000000000001" customHeight="1">
      <c r="A32" s="2138"/>
      <c r="B32" s="1370" t="s">
        <v>22</v>
      </c>
      <c r="C32" s="1369">
        <v>638.33976326271431</v>
      </c>
      <c r="D32" s="1369">
        <v>110241.41628668572</v>
      </c>
      <c r="E32" s="1369">
        <v>177.09002033460712</v>
      </c>
      <c r="F32" s="1369">
        <v>30418.42556897071</v>
      </c>
      <c r="G32" s="1369">
        <v>814.27857184742538</v>
      </c>
      <c r="H32" s="1369">
        <v>140659.84185565627</v>
      </c>
      <c r="I32" s="1369">
        <v>578.51455513362669</v>
      </c>
      <c r="J32" s="1369">
        <v>99933.571445545283</v>
      </c>
      <c r="K32" s="1369">
        <v>177.09002033460712</v>
      </c>
      <c r="L32" s="1369">
        <v>30418.42556897071</v>
      </c>
      <c r="M32" s="1369">
        <v>754.6065498592169</v>
      </c>
      <c r="N32" s="1369">
        <v>130351.99701451587</v>
      </c>
    </row>
    <row r="33" spans="1:14" ht="17.100000000000001" customHeight="1">
      <c r="A33" s="2138"/>
      <c r="B33" s="1370" t="s">
        <v>23</v>
      </c>
      <c r="C33" s="1369">
        <v>548.08905936650785</v>
      </c>
      <c r="D33" s="1369">
        <v>73612.219744871036</v>
      </c>
      <c r="E33" s="1369">
        <v>162.2078064850607</v>
      </c>
      <c r="F33" s="1369">
        <v>21588.098517827773</v>
      </c>
      <c r="G33" s="1369">
        <v>708.09321305011633</v>
      </c>
      <c r="H33" s="1369">
        <v>95200.318262698842</v>
      </c>
      <c r="I33" s="1369">
        <v>477.00181715924759</v>
      </c>
      <c r="J33" s="1369">
        <v>64082.797832093944</v>
      </c>
      <c r="K33" s="1369">
        <v>162.2078064850607</v>
      </c>
      <c r="L33" s="1369">
        <v>21588.098517827773</v>
      </c>
      <c r="M33" s="1369">
        <v>637.2140489478644</v>
      </c>
      <c r="N33" s="1369">
        <v>85670.896349921866</v>
      </c>
    </row>
    <row r="34" spans="1:14" ht="17.100000000000001" customHeight="1">
      <c r="A34" s="2138"/>
      <c r="B34" s="1370" t="s">
        <v>24</v>
      </c>
      <c r="C34" s="1369">
        <v>758.10417248613669</v>
      </c>
      <c r="D34" s="1369">
        <v>744364.16988634923</v>
      </c>
      <c r="E34" s="1369">
        <v>207.12680839375759</v>
      </c>
      <c r="F34" s="1369">
        <v>202863.87933705759</v>
      </c>
      <c r="G34" s="1369">
        <v>964.71265741042896</v>
      </c>
      <c r="H34" s="1369">
        <v>947228.04922340636</v>
      </c>
      <c r="I34" s="1369">
        <v>651.93952655949136</v>
      </c>
      <c r="J34" s="1369">
        <v>639932.70310083067</v>
      </c>
      <c r="K34" s="1369">
        <v>207.12680839375759</v>
      </c>
      <c r="L34" s="1369">
        <v>202863.87933705759</v>
      </c>
      <c r="M34" s="1369">
        <v>858.3535204290813</v>
      </c>
      <c r="N34" s="1369">
        <v>842796.58243788721</v>
      </c>
    </row>
    <row r="35" spans="1:14" ht="17.100000000000001" customHeight="1">
      <c r="A35" s="2138"/>
      <c r="B35" s="1370" t="s">
        <v>16</v>
      </c>
      <c r="C35" s="1369">
        <v>660.95645902664705</v>
      </c>
      <c r="D35" s="1369">
        <v>71265.783076793567</v>
      </c>
      <c r="E35" s="1369">
        <v>155.90984794305191</v>
      </c>
      <c r="F35" s="1369">
        <v>16663.146825708154</v>
      </c>
      <c r="G35" s="1369">
        <v>814.68222455122009</v>
      </c>
      <c r="H35" s="1369">
        <v>87928.929902501695</v>
      </c>
      <c r="I35" s="1369">
        <v>595.40397679235286</v>
      </c>
      <c r="J35" s="1369">
        <v>64197.76987372381</v>
      </c>
      <c r="K35" s="1369">
        <v>155.90984794305191</v>
      </c>
      <c r="L35" s="1369">
        <v>16663.146825708154</v>
      </c>
      <c r="M35" s="1369">
        <v>749.19541917534332</v>
      </c>
      <c r="N35" s="1369">
        <v>80860.916699431968</v>
      </c>
    </row>
    <row r="36" spans="1:14" ht="17.100000000000001" customHeight="1">
      <c r="A36" s="2138"/>
      <c r="B36" s="1370" t="s">
        <v>17</v>
      </c>
      <c r="C36" s="1369">
        <v>609.05100012824744</v>
      </c>
      <c r="D36" s="1369">
        <v>75953.421315703948</v>
      </c>
      <c r="E36" s="1369">
        <v>158.13932046384804</v>
      </c>
      <c r="F36" s="1369">
        <v>19493.879715432759</v>
      </c>
      <c r="G36" s="1369">
        <v>764.69374000903952</v>
      </c>
      <c r="H36" s="1369">
        <v>95447.301031136551</v>
      </c>
      <c r="I36" s="1369">
        <v>546.7220368671799</v>
      </c>
      <c r="J36" s="1369">
        <v>68180.512305223645</v>
      </c>
      <c r="K36" s="1369">
        <v>158.13932046384804</v>
      </c>
      <c r="L36" s="1369">
        <v>19493.879715432759</v>
      </c>
      <c r="M36" s="1369">
        <v>702.41963903645171</v>
      </c>
      <c r="N36" s="1369">
        <v>87674.39202065648</v>
      </c>
    </row>
    <row r="37" spans="1:14" ht="17.100000000000001" customHeight="1">
      <c r="A37" s="2138"/>
      <c r="B37" s="1370" t="s">
        <v>25</v>
      </c>
      <c r="C37" s="1369">
        <v>547.9402481427519</v>
      </c>
      <c r="D37" s="1369">
        <v>113812.30043022853</v>
      </c>
      <c r="E37" s="1369">
        <v>173.18408312338755</v>
      </c>
      <c r="F37" s="1369">
        <v>35946.137097706109</v>
      </c>
      <c r="G37" s="1369">
        <v>721.00005983828146</v>
      </c>
      <c r="H37" s="1369">
        <v>149758.4375279345</v>
      </c>
      <c r="I37" s="1369">
        <v>495.51643903621562</v>
      </c>
      <c r="J37" s="1369">
        <v>102923.38629779626</v>
      </c>
      <c r="K37" s="1369">
        <v>173.18408312338755</v>
      </c>
      <c r="L37" s="1369">
        <v>35946.137097706109</v>
      </c>
      <c r="M37" s="1369">
        <v>668.57625073174609</v>
      </c>
      <c r="N37" s="1369">
        <v>138869.52339550242</v>
      </c>
    </row>
    <row r="38" spans="1:14" ht="17.100000000000001" customHeight="1">
      <c r="A38" s="2138"/>
      <c r="B38" s="1370" t="s">
        <v>26</v>
      </c>
      <c r="C38" s="1369">
        <v>554.24617598918701</v>
      </c>
      <c r="D38" s="1369">
        <v>195701.32343504817</v>
      </c>
      <c r="E38" s="1369">
        <v>178.92573714215067</v>
      </c>
      <c r="F38" s="1369">
        <v>63008.716256457978</v>
      </c>
      <c r="G38" s="1369">
        <v>732.69330872265652</v>
      </c>
      <c r="H38" s="1369">
        <v>258710.03969150639</v>
      </c>
      <c r="I38" s="1369">
        <v>508.84783209950518</v>
      </c>
      <c r="J38" s="1369">
        <v>179671.41404485059</v>
      </c>
      <c r="K38" s="1369">
        <v>178.92573714215067</v>
      </c>
      <c r="L38" s="1369">
        <v>63008.716256457978</v>
      </c>
      <c r="M38" s="1369">
        <v>687.29496483297498</v>
      </c>
      <c r="N38" s="1369">
        <v>242680.13030130893</v>
      </c>
    </row>
    <row r="39" spans="1:14" ht="17.100000000000001" customHeight="1">
      <c r="A39" s="2138"/>
      <c r="B39" s="1370" t="s">
        <v>29</v>
      </c>
      <c r="C39" s="1369">
        <v>554.77596568899924</v>
      </c>
      <c r="D39" s="1369">
        <v>18915.477308241385</v>
      </c>
      <c r="E39" s="1369">
        <v>188.01324497211158</v>
      </c>
      <c r="F39" s="1369">
        <v>6326.0824647019772</v>
      </c>
      <c r="G39" s="1369">
        <v>740.31495321717568</v>
      </c>
      <c r="H39" s="1369">
        <v>25241.559772943398</v>
      </c>
      <c r="I39" s="1369">
        <v>482.46055240495525</v>
      </c>
      <c r="J39" s="1369">
        <v>16386.787511426628</v>
      </c>
      <c r="K39" s="1369">
        <v>188.01324497211158</v>
      </c>
      <c r="L39" s="1369">
        <v>6326.0824647019772</v>
      </c>
      <c r="M39" s="1369">
        <v>666.15048456035618</v>
      </c>
      <c r="N39" s="1369">
        <v>22712.869976128601</v>
      </c>
    </row>
    <row r="40" spans="1:14" ht="17.100000000000001" customHeight="1">
      <c r="A40" s="2138"/>
      <c r="B40" s="1370" t="s">
        <v>30</v>
      </c>
      <c r="C40" s="1369">
        <v>539.51247698128066</v>
      </c>
      <c r="D40" s="1369">
        <v>11520.048008991585</v>
      </c>
      <c r="E40" s="1369">
        <v>163.16018177634612</v>
      </c>
      <c r="F40" s="1369">
        <v>3454.9222438666693</v>
      </c>
      <c r="G40" s="1369">
        <v>701.31507156347061</v>
      </c>
      <c r="H40" s="1369">
        <v>14974.970252858255</v>
      </c>
      <c r="I40" s="1369">
        <v>478.22462373491987</v>
      </c>
      <c r="J40" s="1369">
        <v>10211.386871594752</v>
      </c>
      <c r="K40" s="1369">
        <v>163.16018177634612</v>
      </c>
      <c r="L40" s="1369">
        <v>3454.9222438666693</v>
      </c>
      <c r="M40" s="1369">
        <v>640.0272183171096</v>
      </c>
      <c r="N40" s="1369">
        <v>13666.309115461412</v>
      </c>
    </row>
    <row r="41" spans="1:14" ht="17.100000000000001" customHeight="1">
      <c r="A41" s="2138"/>
      <c r="B41" s="1370" t="s">
        <v>31</v>
      </c>
      <c r="C41" s="1369">
        <v>677.7489266722132</v>
      </c>
      <c r="D41" s="1369">
        <v>14534.252960125494</v>
      </c>
      <c r="E41" s="1369">
        <v>182.91832659468503</v>
      </c>
      <c r="F41" s="1369">
        <v>3891.3248655935822</v>
      </c>
      <c r="G41" s="1369">
        <v>859.20587930847637</v>
      </c>
      <c r="H41" s="1369">
        <v>18425.577825719094</v>
      </c>
      <c r="I41" s="1369">
        <v>596.75052450348278</v>
      </c>
      <c r="J41" s="1369">
        <v>12754.205668781191</v>
      </c>
      <c r="K41" s="1369">
        <v>182.91832659468503</v>
      </c>
      <c r="L41" s="1369">
        <v>3891.3248655935822</v>
      </c>
      <c r="M41" s="1369">
        <v>776.20022745666051</v>
      </c>
      <c r="N41" s="1369">
        <v>16645.530534374764</v>
      </c>
    </row>
    <row r="42" spans="1:14" ht="17.100000000000001" customHeight="1">
      <c r="A42" s="2138"/>
      <c r="B42" s="1370" t="s">
        <v>18</v>
      </c>
      <c r="C42" s="1369">
        <v>952.64340062817666</v>
      </c>
      <c r="D42" s="1369">
        <v>714509.13081769855</v>
      </c>
      <c r="E42" s="1369">
        <v>215.6074879774514</v>
      </c>
      <c r="F42" s="1369">
        <v>158940.19742072554</v>
      </c>
      <c r="G42" s="1369">
        <v>1163.8225529186379</v>
      </c>
      <c r="H42" s="1369">
        <v>873449.32823842368</v>
      </c>
      <c r="I42" s="1369">
        <v>825.29127699919275</v>
      </c>
      <c r="J42" s="1369">
        <v>619092.00378090853</v>
      </c>
      <c r="K42" s="1369">
        <v>215.6074879774514</v>
      </c>
      <c r="L42" s="1369">
        <v>158940.19742072554</v>
      </c>
      <c r="M42" s="1369">
        <v>1036.684548697966</v>
      </c>
      <c r="N42" s="1369">
        <v>778032.20120163297</v>
      </c>
    </row>
    <row r="43" spans="1:14" ht="17.100000000000001" customHeight="1">
      <c r="A43" s="2138"/>
      <c r="B43" s="1370" t="s">
        <v>19</v>
      </c>
      <c r="C43" s="1369">
        <v>686.13798537802825</v>
      </c>
      <c r="D43" s="1369">
        <v>99690.846026641128</v>
      </c>
      <c r="E43" s="1369">
        <v>151.43370577986312</v>
      </c>
      <c r="F43" s="1369">
        <v>21847.795895615109</v>
      </c>
      <c r="G43" s="1369">
        <v>836.50888961091641</v>
      </c>
      <c r="H43" s="1369">
        <v>121538.64192225615</v>
      </c>
      <c r="I43" s="1369">
        <v>619.23593721059967</v>
      </c>
      <c r="J43" s="1369">
        <v>89970.466270881836</v>
      </c>
      <c r="K43" s="1369">
        <v>151.43370577986312</v>
      </c>
      <c r="L43" s="1369">
        <v>21847.795895615109</v>
      </c>
      <c r="M43" s="1369">
        <v>769.60684144348693</v>
      </c>
      <c r="N43" s="1369">
        <v>111818.26216649674</v>
      </c>
    </row>
    <row r="44" spans="1:14" ht="17.100000000000001" customHeight="1">
      <c r="A44" s="2138"/>
      <c r="B44" s="1370" t="s">
        <v>32</v>
      </c>
      <c r="C44" s="1369">
        <v>593.20903204104241</v>
      </c>
      <c r="D44" s="1369">
        <v>13058.638622168241</v>
      </c>
      <c r="E44" s="1369">
        <v>158.11630147640633</v>
      </c>
      <c r="F44" s="1369">
        <v>3449.6852677224042</v>
      </c>
      <c r="G44" s="1369">
        <v>749.59556846275029</v>
      </c>
      <c r="H44" s="1369">
        <v>16508.32388989062</v>
      </c>
      <c r="I44" s="1369">
        <v>499.71592501937016</v>
      </c>
      <c r="J44" s="1369">
        <v>11005.230940830994</v>
      </c>
      <c r="K44" s="1369">
        <v>158.11630147640633</v>
      </c>
      <c r="L44" s="1369">
        <v>3449.6852677224042</v>
      </c>
      <c r="M44" s="1369">
        <v>656.35622396937356</v>
      </c>
      <c r="N44" s="1369">
        <v>14454.916208553397</v>
      </c>
    </row>
    <row r="45" spans="1:14" ht="17.100000000000001" customHeight="1">
      <c r="A45" s="2138"/>
      <c r="B45" s="1370" t="s">
        <v>36</v>
      </c>
      <c r="C45" s="1369">
        <v>1542.486068707517</v>
      </c>
      <c r="D45" s="1369">
        <v>13409.581314470654</v>
      </c>
      <c r="E45" s="1369">
        <v>373.22149225821443</v>
      </c>
      <c r="F45" s="1369">
        <v>3119.7433639301371</v>
      </c>
      <c r="G45" s="1369">
        <v>1901.345943893331</v>
      </c>
      <c r="H45" s="1369">
        <v>16529.324678400793</v>
      </c>
      <c r="I45" s="1369">
        <v>1163.2444275871051</v>
      </c>
      <c r="J45" s="1369">
        <v>10112.649350152371</v>
      </c>
      <c r="K45" s="1369">
        <v>373.22149225821443</v>
      </c>
      <c r="L45" s="1369">
        <v>3119.7433639301371</v>
      </c>
      <c r="M45" s="1369">
        <v>1522.1043027729188</v>
      </c>
      <c r="N45" s="1369">
        <v>13232.392714082505</v>
      </c>
    </row>
    <row r="46" spans="1:14" ht="17.100000000000001" customHeight="1">
      <c r="A46" s="2138"/>
      <c r="B46" s="1370" t="s">
        <v>33</v>
      </c>
      <c r="C46" s="1369">
        <v>585.78456904247082</v>
      </c>
      <c r="D46" s="1369">
        <v>27374.211116276947</v>
      </c>
      <c r="E46" s="1369">
        <v>172.60949866379403</v>
      </c>
      <c r="F46" s="1369">
        <v>7981.0939544683306</v>
      </c>
      <c r="G46" s="1369">
        <v>756.57311387932373</v>
      </c>
      <c r="H46" s="1369">
        <v>35355.305070745351</v>
      </c>
      <c r="I46" s="1369">
        <v>516.84717063247865</v>
      </c>
      <c r="J46" s="1369">
        <v>24152.707857891866</v>
      </c>
      <c r="K46" s="1369">
        <v>172.60949866379403</v>
      </c>
      <c r="L46" s="1369">
        <v>7981.0939544683306</v>
      </c>
      <c r="M46" s="1369">
        <v>687.63571546932963</v>
      </c>
      <c r="N46" s="1369">
        <v>32133.801812360176</v>
      </c>
    </row>
    <row r="47" spans="1:14" ht="17.100000000000001" customHeight="1">
      <c r="A47" s="2138"/>
      <c r="B47" s="1370" t="s">
        <v>34</v>
      </c>
      <c r="C47" s="1369">
        <v>662.79107141314205</v>
      </c>
      <c r="D47" s="1369">
        <v>22423.756536875273</v>
      </c>
      <c r="E47" s="1369">
        <v>206.53817406254149</v>
      </c>
      <c r="F47" s="1369">
        <v>6956.2913448983645</v>
      </c>
      <c r="G47" s="1369">
        <v>868.40192818306832</v>
      </c>
      <c r="H47" s="1369">
        <v>29380.047881773648</v>
      </c>
      <c r="I47" s="1369">
        <v>569.70881959603287</v>
      </c>
      <c r="J47" s="1369">
        <v>19274.568440239145</v>
      </c>
      <c r="K47" s="1369">
        <v>206.53817406254149</v>
      </c>
      <c r="L47" s="1369">
        <v>6956.2913448983645</v>
      </c>
      <c r="M47" s="1369">
        <v>775.3196763659588</v>
      </c>
      <c r="N47" s="1369">
        <v>26230.859785137509</v>
      </c>
    </row>
    <row r="48" spans="1:14" ht="17.100000000000001" customHeight="1">
      <c r="A48" s="2138"/>
      <c r="B48" s="1370" t="s">
        <v>156</v>
      </c>
      <c r="C48" s="1369">
        <v>644.00666664559185</v>
      </c>
      <c r="D48" s="1369">
        <v>63506.225728503006</v>
      </c>
      <c r="E48" s="1369">
        <v>156.58009073056542</v>
      </c>
      <c r="F48" s="1369">
        <v>15289.528386706996</v>
      </c>
      <c r="G48" s="1369">
        <v>799.0553740432191</v>
      </c>
      <c r="H48" s="1369">
        <v>78795.754115210017</v>
      </c>
      <c r="I48" s="1369">
        <v>608.28691982754992</v>
      </c>
      <c r="J48" s="1369">
        <v>59983.861098014015</v>
      </c>
      <c r="K48" s="1369">
        <v>156.58009073056542</v>
      </c>
      <c r="L48" s="1369">
        <v>15289.528386706996</v>
      </c>
      <c r="M48" s="1369">
        <v>763.33562722517786</v>
      </c>
      <c r="N48" s="1369">
        <v>75273.389484721076</v>
      </c>
    </row>
    <row r="49" spans="1:14" ht="17.100000000000001" customHeight="1">
      <c r="A49" s="2139"/>
      <c r="B49" s="1370" t="s">
        <v>27</v>
      </c>
      <c r="C49" s="1369">
        <v>597.07483725124439</v>
      </c>
      <c r="D49" s="1369">
        <v>43982.210111482338</v>
      </c>
      <c r="E49" s="1369">
        <v>196.83030987583012</v>
      </c>
      <c r="F49" s="1369">
        <v>14474.31014950922</v>
      </c>
      <c r="G49" s="1369">
        <v>793.56897328798857</v>
      </c>
      <c r="H49" s="1369">
        <v>58456.520260991594</v>
      </c>
      <c r="I49" s="1369">
        <v>513.99904283059004</v>
      </c>
      <c r="J49" s="1369">
        <v>37808.724533034532</v>
      </c>
      <c r="K49" s="1369">
        <v>196.83030987583012</v>
      </c>
      <c r="L49" s="1369">
        <v>14474.31014950922</v>
      </c>
      <c r="M49" s="1369">
        <v>709.76161372871172</v>
      </c>
      <c r="N49" s="1369">
        <v>52283.03468254373</v>
      </c>
    </row>
    <row r="50" spans="1:14" ht="15">
      <c r="A50" s="2140" t="s">
        <v>1787</v>
      </c>
      <c r="B50" s="2140"/>
      <c r="C50" s="2140"/>
      <c r="D50" s="2140"/>
      <c r="E50" s="2140"/>
      <c r="F50" s="2140"/>
      <c r="G50" s="2140"/>
      <c r="H50" s="2140"/>
      <c r="I50" s="2140"/>
      <c r="J50" s="2140"/>
      <c r="K50" s="2140"/>
      <c r="L50" s="2140"/>
      <c r="M50" s="2140"/>
      <c r="N50" s="2140"/>
    </row>
    <row r="52" spans="1:14" ht="17.100000000000001" customHeight="1">
      <c r="A52" s="2125" t="s">
        <v>455</v>
      </c>
      <c r="B52" s="2125"/>
      <c r="C52" s="2125"/>
      <c r="D52" s="2125"/>
      <c r="E52" s="2125"/>
      <c r="F52" s="2125"/>
      <c r="G52" s="2125"/>
      <c r="H52" s="2125"/>
      <c r="I52" s="2125"/>
      <c r="J52" s="2125"/>
      <c r="K52" s="2125"/>
      <c r="L52" s="2125"/>
      <c r="M52" s="2125"/>
      <c r="N52" s="2125"/>
    </row>
    <row r="53" spans="1:14" ht="17.100000000000001" customHeight="1">
      <c r="A53" s="1958" t="s">
        <v>1788</v>
      </c>
      <c r="B53" s="1958"/>
      <c r="C53" s="1958"/>
      <c r="D53" s="1958"/>
      <c r="E53" s="1958"/>
      <c r="F53" s="1958"/>
      <c r="G53" s="1958"/>
      <c r="H53" s="1958"/>
      <c r="I53" s="1958"/>
      <c r="J53" s="1958"/>
      <c r="K53" s="1958"/>
      <c r="L53" s="1958"/>
      <c r="M53" s="1958"/>
      <c r="N53" s="1958"/>
    </row>
    <row r="54" spans="1:14" ht="17.100000000000001" customHeight="1">
      <c r="A54" s="2126" t="s">
        <v>1780</v>
      </c>
      <c r="B54" s="2126"/>
      <c r="C54" s="2126"/>
      <c r="D54" s="2126"/>
      <c r="E54" s="2126"/>
      <c r="F54" s="2126"/>
      <c r="G54" s="2126"/>
      <c r="H54" s="2126"/>
      <c r="I54" s="2126"/>
      <c r="J54" s="2126"/>
      <c r="K54" s="2126"/>
      <c r="L54" s="2126"/>
      <c r="M54" s="2126"/>
      <c r="N54" s="2126"/>
    </row>
    <row r="55" spans="1:14" ht="32.25" customHeight="1">
      <c r="A55" s="2127" t="s">
        <v>275</v>
      </c>
      <c r="B55" s="2127"/>
      <c r="C55" s="2145" t="s">
        <v>1789</v>
      </c>
      <c r="D55" s="2146"/>
      <c r="E55" s="2146" t="s">
        <v>1790</v>
      </c>
      <c r="F55" s="2146"/>
      <c r="G55" s="2146" t="s">
        <v>1791</v>
      </c>
      <c r="H55" s="2146"/>
      <c r="I55" s="2146" t="s">
        <v>1792</v>
      </c>
      <c r="J55" s="2146"/>
      <c r="K55" s="2146" t="s">
        <v>1793</v>
      </c>
      <c r="L55" s="2146"/>
      <c r="M55" s="2146" t="s">
        <v>1794</v>
      </c>
      <c r="N55" s="2146"/>
    </row>
    <row r="56" spans="1:14" ht="30">
      <c r="A56" s="2127"/>
      <c r="B56" s="2127"/>
      <c r="C56" s="1366" t="s">
        <v>273</v>
      </c>
      <c r="D56" s="1367" t="s">
        <v>274</v>
      </c>
      <c r="E56" s="1366" t="s">
        <v>273</v>
      </c>
      <c r="F56" s="1367" t="s">
        <v>274</v>
      </c>
      <c r="G56" s="1366" t="s">
        <v>273</v>
      </c>
      <c r="H56" s="1367" t="s">
        <v>274</v>
      </c>
      <c r="I56" s="1366" t="s">
        <v>273</v>
      </c>
      <c r="J56" s="1367" t="s">
        <v>274</v>
      </c>
      <c r="K56" s="1366" t="s">
        <v>273</v>
      </c>
      <c r="L56" s="1367" t="s">
        <v>274</v>
      </c>
      <c r="M56" s="1366" t="s">
        <v>1795</v>
      </c>
      <c r="N56" s="1367" t="s">
        <v>1796</v>
      </c>
    </row>
    <row r="57" spans="1:14" ht="17.100000000000001" customHeight="1">
      <c r="A57" s="2141" t="s">
        <v>277</v>
      </c>
      <c r="B57" s="1371" t="s">
        <v>184</v>
      </c>
      <c r="C57" s="1369">
        <v>708.68765705076919</v>
      </c>
      <c r="D57" s="1369">
        <v>2779199.8210898489</v>
      </c>
      <c r="E57" s="1369">
        <v>185.87167645975146</v>
      </c>
      <c r="F57" s="1369">
        <v>723715.75186559581</v>
      </c>
      <c r="G57" s="1369">
        <v>892.88952416554719</v>
      </c>
      <c r="H57" s="1369">
        <v>3502915.5729554635</v>
      </c>
      <c r="I57" s="1369">
        <v>625.52256524440338</v>
      </c>
      <c r="J57" s="1369">
        <v>2452628.5495221536</v>
      </c>
      <c r="K57" s="1369">
        <v>185.87167645975146</v>
      </c>
      <c r="L57" s="1369">
        <v>723715.75186559581</v>
      </c>
      <c r="M57" s="1369">
        <v>809.64684782830284</v>
      </c>
      <c r="N57" s="1369">
        <v>3176344.3013877603</v>
      </c>
    </row>
    <row r="58" spans="1:14" ht="17.100000000000001" customHeight="1">
      <c r="A58" s="2142"/>
      <c r="B58" s="1371" t="s">
        <v>174</v>
      </c>
      <c r="C58" s="1369">
        <v>757.0361485890628</v>
      </c>
      <c r="D58" s="1369">
        <v>2261611.7705823625</v>
      </c>
      <c r="E58" s="1369">
        <v>183.17282399566145</v>
      </c>
      <c r="F58" s="1369">
        <v>542779.40472888236</v>
      </c>
      <c r="G58" s="1369">
        <v>938.66268635052529</v>
      </c>
      <c r="H58" s="1369">
        <v>2804391.1753112571</v>
      </c>
      <c r="I58" s="1369">
        <v>662.30595381654518</v>
      </c>
      <c r="J58" s="1369">
        <v>1978192.7759355051</v>
      </c>
      <c r="K58" s="1369">
        <v>183.17282399566145</v>
      </c>
      <c r="L58" s="1369">
        <v>542779.40472888236</v>
      </c>
      <c r="M58" s="1369">
        <v>843.79901782237391</v>
      </c>
      <c r="N58" s="1369">
        <v>2520972.1806643829</v>
      </c>
    </row>
    <row r="59" spans="1:14" ht="17.100000000000001" customHeight="1">
      <c r="A59" s="2142"/>
      <c r="B59" s="1371" t="s">
        <v>175</v>
      </c>
      <c r="C59" s="1369">
        <v>554.06842077159604</v>
      </c>
      <c r="D59" s="1369">
        <v>517588.05050744687</v>
      </c>
      <c r="E59" s="1369">
        <v>194.46698614302971</v>
      </c>
      <c r="F59" s="1369">
        <v>180936.34713670902</v>
      </c>
      <c r="G59" s="1369">
        <v>746.70330108704309</v>
      </c>
      <c r="H59" s="1369">
        <v>698524.39764415822</v>
      </c>
      <c r="I59" s="1369">
        <v>507.90619578823856</v>
      </c>
      <c r="J59" s="1369">
        <v>474435.77358662308</v>
      </c>
      <c r="K59" s="1369">
        <v>194.46698614302971</v>
      </c>
      <c r="L59" s="1369">
        <v>180936.34713670902</v>
      </c>
      <c r="M59" s="1369">
        <v>700.5747081060764</v>
      </c>
      <c r="N59" s="1369">
        <v>655372.12072333321</v>
      </c>
    </row>
    <row r="60" spans="1:14" ht="17.100000000000001" customHeight="1">
      <c r="A60" s="2142" t="s">
        <v>1797</v>
      </c>
      <c r="B60" s="1371" t="s">
        <v>1798</v>
      </c>
      <c r="C60" s="1369">
        <v>415.23622037960541</v>
      </c>
      <c r="D60" s="1369">
        <v>111208.14760709611</v>
      </c>
      <c r="E60" s="1369">
        <v>122.29888766985209</v>
      </c>
      <c r="F60" s="1369">
        <v>32578.280840237076</v>
      </c>
      <c r="G60" s="1369">
        <v>535.93796355040297</v>
      </c>
      <c r="H60" s="1369">
        <v>143786.42844733305</v>
      </c>
      <c r="I60" s="1369">
        <v>367.6224800663278</v>
      </c>
      <c r="J60" s="1369">
        <v>98331.39816374259</v>
      </c>
      <c r="K60" s="1369">
        <v>122.29888766985209</v>
      </c>
      <c r="L60" s="1369">
        <v>32578.280840237076</v>
      </c>
      <c r="M60" s="1369">
        <v>487.94220380909121</v>
      </c>
      <c r="N60" s="1369">
        <v>130909.67900397984</v>
      </c>
    </row>
    <row r="61" spans="1:14" ht="17.100000000000001" customHeight="1">
      <c r="A61" s="2142"/>
      <c r="B61" s="1371" t="s">
        <v>283</v>
      </c>
      <c r="C61" s="1369">
        <v>579.88347025202211</v>
      </c>
      <c r="D61" s="1369">
        <v>114870.2599078179</v>
      </c>
      <c r="E61" s="1369">
        <v>172.24737241034072</v>
      </c>
      <c r="F61" s="1369">
        <v>33795.427753004114</v>
      </c>
      <c r="G61" s="1369">
        <v>750.10556378045976</v>
      </c>
      <c r="H61" s="1369">
        <v>148665.68766082235</v>
      </c>
      <c r="I61" s="1369">
        <v>518.52545038707922</v>
      </c>
      <c r="J61" s="1369">
        <v>102699.49411503269</v>
      </c>
      <c r="K61" s="1369">
        <v>172.24737241034072</v>
      </c>
      <c r="L61" s="1369">
        <v>33795.427753004114</v>
      </c>
      <c r="M61" s="1369">
        <v>688.69691407599112</v>
      </c>
      <c r="N61" s="1369">
        <v>136494.92186803673</v>
      </c>
    </row>
    <row r="62" spans="1:14" ht="17.100000000000001" customHeight="1">
      <c r="A62" s="2142"/>
      <c r="B62" s="1371" t="s">
        <v>1799</v>
      </c>
      <c r="C62" s="1369">
        <v>471.89007214390784</v>
      </c>
      <c r="D62" s="1369">
        <v>116829.60798685893</v>
      </c>
      <c r="E62" s="1369">
        <v>163.14390222510806</v>
      </c>
      <c r="F62" s="1369">
        <v>40359.331716849265</v>
      </c>
      <c r="G62" s="1369">
        <v>634.90669339017688</v>
      </c>
      <c r="H62" s="1369">
        <v>157188.93970370811</v>
      </c>
      <c r="I62" s="1369">
        <v>422.23102637294363</v>
      </c>
      <c r="J62" s="1369">
        <v>104535.11994207981</v>
      </c>
      <c r="K62" s="1369">
        <v>163.14390222510806</v>
      </c>
      <c r="L62" s="1369">
        <v>40359.331716849265</v>
      </c>
      <c r="M62" s="1369">
        <v>585.24764761921313</v>
      </c>
      <c r="N62" s="1369">
        <v>144894.45165892912</v>
      </c>
    </row>
    <row r="63" spans="1:14" ht="17.100000000000001" customHeight="1">
      <c r="A63" s="2142"/>
      <c r="B63" s="1371" t="s">
        <v>285</v>
      </c>
      <c r="C63" s="1369">
        <v>752.94152899110293</v>
      </c>
      <c r="D63" s="1369">
        <v>2303890.0870467471</v>
      </c>
      <c r="E63" s="1369">
        <v>191.65557843107024</v>
      </c>
      <c r="F63" s="1369">
        <v>581889.45840186137</v>
      </c>
      <c r="G63" s="1369">
        <v>942.82475319335913</v>
      </c>
      <c r="H63" s="1369">
        <v>2885779.5454486148</v>
      </c>
      <c r="I63" s="1369">
        <v>662.53243149483683</v>
      </c>
      <c r="J63" s="1369">
        <v>2027035.8769550708</v>
      </c>
      <c r="K63" s="1369">
        <v>191.65557843107024</v>
      </c>
      <c r="L63" s="1369">
        <v>581889.45840186137</v>
      </c>
      <c r="M63" s="1369">
        <v>852.37259002936298</v>
      </c>
      <c r="N63" s="1369">
        <v>2608925.3353569242</v>
      </c>
    </row>
    <row r="64" spans="1:14" ht="17.100000000000001" customHeight="1">
      <c r="A64" s="2142"/>
      <c r="B64" s="1371" t="s">
        <v>286</v>
      </c>
      <c r="C64" s="1369">
        <v>900.71543017913177</v>
      </c>
      <c r="D64" s="1369">
        <v>128010.92555089017</v>
      </c>
      <c r="E64" s="1369">
        <v>238.41682342098937</v>
      </c>
      <c r="F64" s="1369">
        <v>33709.45238482421</v>
      </c>
      <c r="G64" s="1369">
        <v>1137.827759515465</v>
      </c>
      <c r="H64" s="1369">
        <v>161720.37793571444</v>
      </c>
      <c r="I64" s="1369">
        <v>819.25802511014774</v>
      </c>
      <c r="J64" s="1369">
        <v>116441.80442925758</v>
      </c>
      <c r="K64" s="1369">
        <v>238.41682342098937</v>
      </c>
      <c r="L64" s="1369">
        <v>33709.45238482421</v>
      </c>
      <c r="M64" s="1369">
        <v>1056.4300572999593</v>
      </c>
      <c r="N64" s="1369">
        <v>150151.25681408177</v>
      </c>
    </row>
    <row r="65" spans="1:14" ht="17.100000000000001" customHeight="1">
      <c r="A65" s="2142"/>
      <c r="B65" s="1371" t="s">
        <v>287</v>
      </c>
      <c r="C65" s="1369" t="s">
        <v>867</v>
      </c>
      <c r="D65" s="1369" t="s">
        <v>867</v>
      </c>
      <c r="E65" s="1369" t="s">
        <v>867</v>
      </c>
      <c r="F65" s="1369" t="s">
        <v>867</v>
      </c>
      <c r="G65" s="1369" t="s">
        <v>867</v>
      </c>
      <c r="H65" s="1369" t="s">
        <v>867</v>
      </c>
      <c r="I65" s="1369" t="s">
        <v>867</v>
      </c>
      <c r="J65" s="1369" t="s">
        <v>867</v>
      </c>
      <c r="K65" s="1369" t="s">
        <v>867</v>
      </c>
      <c r="L65" s="1369" t="s">
        <v>867</v>
      </c>
      <c r="M65" s="1369" t="s">
        <v>867</v>
      </c>
      <c r="N65" s="1369" t="s">
        <v>867</v>
      </c>
    </row>
    <row r="66" spans="1:14" ht="17.100000000000001" customHeight="1">
      <c r="A66" s="2142" t="s">
        <v>1800</v>
      </c>
      <c r="B66" s="1371" t="s">
        <v>163</v>
      </c>
      <c r="C66" s="1369">
        <v>271.29564500459776</v>
      </c>
      <c r="D66" s="1369">
        <v>212793.01792233676</v>
      </c>
      <c r="E66" s="1369">
        <v>98.280779216951203</v>
      </c>
      <c r="F66" s="1369">
        <v>76807.908658198852</v>
      </c>
      <c r="G66" s="1369">
        <v>369.09757580753637</v>
      </c>
      <c r="H66" s="1369">
        <v>289600.92658053682</v>
      </c>
      <c r="I66" s="1369">
        <v>295.94185415584496</v>
      </c>
      <c r="J66" s="1369">
        <v>232043.81348492077</v>
      </c>
      <c r="K66" s="1369">
        <v>98.280779216951203</v>
      </c>
      <c r="L66" s="1369">
        <v>76807.908658198852</v>
      </c>
      <c r="M66" s="1369">
        <v>393.63279417998012</v>
      </c>
      <c r="N66" s="1369">
        <v>308851.72214311891</v>
      </c>
    </row>
    <row r="67" spans="1:14" ht="17.100000000000001" customHeight="1">
      <c r="A67" s="2142"/>
      <c r="B67" s="1371" t="s">
        <v>164</v>
      </c>
      <c r="C67" s="1369">
        <v>422.07182817635862</v>
      </c>
      <c r="D67" s="1369">
        <v>330890.52086524479</v>
      </c>
      <c r="E67" s="1369">
        <v>135.46082411368968</v>
      </c>
      <c r="F67" s="1369">
        <v>105584.86265547636</v>
      </c>
      <c r="G67" s="1369">
        <v>556.34732534157013</v>
      </c>
      <c r="H67" s="1369">
        <v>436475.38352072123</v>
      </c>
      <c r="I67" s="1369">
        <v>421.63693676957917</v>
      </c>
      <c r="J67" s="1369">
        <v>330582.12625615543</v>
      </c>
      <c r="K67" s="1369">
        <v>135.46082411368968</v>
      </c>
      <c r="L67" s="1369">
        <v>105584.86265547636</v>
      </c>
      <c r="M67" s="1369">
        <v>555.95423440816705</v>
      </c>
      <c r="N67" s="1369">
        <v>436166.98891163367</v>
      </c>
    </row>
    <row r="68" spans="1:14" ht="17.100000000000001" customHeight="1">
      <c r="A68" s="2142"/>
      <c r="B68" s="1371" t="s">
        <v>165</v>
      </c>
      <c r="C68" s="1369">
        <v>549.87268325422781</v>
      </c>
      <c r="D68" s="1369">
        <v>431463.09391888999</v>
      </c>
      <c r="E68" s="1369">
        <v>175.96966385878176</v>
      </c>
      <c r="F68" s="1369">
        <v>137260.95258057362</v>
      </c>
      <c r="G68" s="1369">
        <v>724.6946538721827</v>
      </c>
      <c r="H68" s="1369">
        <v>568724.04649946245</v>
      </c>
      <c r="I68" s="1369">
        <v>529.510258392183</v>
      </c>
      <c r="J68" s="1369">
        <v>415413.41986218694</v>
      </c>
      <c r="K68" s="1369">
        <v>175.96966385878176</v>
      </c>
      <c r="L68" s="1369">
        <v>137260.95258057362</v>
      </c>
      <c r="M68" s="1369">
        <v>704.24341208476085</v>
      </c>
      <c r="N68" s="1369">
        <v>552674.3724427626</v>
      </c>
    </row>
    <row r="69" spans="1:14" ht="17.100000000000001" customHeight="1">
      <c r="A69" s="2142"/>
      <c r="B69" s="1371" t="s">
        <v>166</v>
      </c>
      <c r="C69" s="1369">
        <v>731.40095576028591</v>
      </c>
      <c r="D69" s="1369">
        <v>573478.3959602582</v>
      </c>
      <c r="E69" s="1369">
        <v>210.40459216202458</v>
      </c>
      <c r="F69" s="1369">
        <v>163573.69986243965</v>
      </c>
      <c r="G69" s="1369">
        <v>939.41149627339826</v>
      </c>
      <c r="H69" s="1369">
        <v>737052.095822701</v>
      </c>
      <c r="I69" s="1369">
        <v>678.35885367481774</v>
      </c>
      <c r="J69" s="1369">
        <v>531647.78736693924</v>
      </c>
      <c r="K69" s="1369">
        <v>210.40459216202458</v>
      </c>
      <c r="L69" s="1369">
        <v>163573.69986243965</v>
      </c>
      <c r="M69" s="1369">
        <v>886.0961949108563</v>
      </c>
      <c r="N69" s="1369">
        <v>695221.48722937785</v>
      </c>
    </row>
    <row r="70" spans="1:14" ht="17.100000000000001" customHeight="1">
      <c r="A70" s="2143"/>
      <c r="B70" s="1371" t="s">
        <v>167</v>
      </c>
      <c r="C70" s="1369">
        <v>1568.5168804003069</v>
      </c>
      <c r="D70" s="1369">
        <v>1230574.7924231053</v>
      </c>
      <c r="E70" s="1369">
        <v>310.22110747015262</v>
      </c>
      <c r="F70" s="1369">
        <v>240488.32810890491</v>
      </c>
      <c r="G70" s="1369">
        <v>1874.9210384298456</v>
      </c>
      <c r="H70" s="1369">
        <v>1471063.1205320139</v>
      </c>
      <c r="I70" s="1369">
        <v>1201.8932260254962</v>
      </c>
      <c r="J70" s="1369">
        <v>942941.40255194146</v>
      </c>
      <c r="K70" s="1369">
        <v>310.22110747015262</v>
      </c>
      <c r="L70" s="1369">
        <v>240488.32810890491</v>
      </c>
      <c r="M70" s="1369">
        <v>1508.322293279253</v>
      </c>
      <c r="N70" s="1369">
        <v>1183429.7306608437</v>
      </c>
    </row>
    <row r="71" spans="1:14" ht="15">
      <c r="A71" s="2144" t="s">
        <v>1787</v>
      </c>
      <c r="B71" s="2144"/>
      <c r="C71" s="2144"/>
      <c r="D71" s="2144"/>
      <c r="E71" s="2144"/>
      <c r="F71" s="2144"/>
      <c r="G71" s="2144"/>
      <c r="H71" s="2144"/>
      <c r="I71" s="2144"/>
      <c r="J71" s="2144"/>
      <c r="K71" s="2144"/>
      <c r="L71" s="2144"/>
      <c r="M71" s="2144"/>
      <c r="N71" s="2144"/>
    </row>
    <row r="72" spans="1:14" ht="13.5" customHeight="1">
      <c r="A72" s="11" t="s">
        <v>1801</v>
      </c>
    </row>
  </sheetData>
  <mergeCells count="29">
    <mergeCell ref="A57:A59"/>
    <mergeCell ref="A60:A65"/>
    <mergeCell ref="A66:A70"/>
    <mergeCell ref="A71:N71"/>
    <mergeCell ref="A53:N53"/>
    <mergeCell ref="A54:N54"/>
    <mergeCell ref="A55:B56"/>
    <mergeCell ref="C55:D55"/>
    <mergeCell ref="E55:F55"/>
    <mergeCell ref="G55:H55"/>
    <mergeCell ref="I55:J55"/>
    <mergeCell ref="K55:L55"/>
    <mergeCell ref="M55:N55"/>
    <mergeCell ref="A52:N52"/>
    <mergeCell ref="A5:N5"/>
    <mergeCell ref="A4:N4"/>
    <mergeCell ref="A6:N6"/>
    <mergeCell ref="A8:B9"/>
    <mergeCell ref="C8:D8"/>
    <mergeCell ref="E8:F8"/>
    <mergeCell ref="G8:H8"/>
    <mergeCell ref="I8:J8"/>
    <mergeCell ref="K8:L8"/>
    <mergeCell ref="M8:N8"/>
    <mergeCell ref="A10:A12"/>
    <mergeCell ref="A13:A21"/>
    <mergeCell ref="A22:A25"/>
    <mergeCell ref="A26:A49"/>
    <mergeCell ref="A50:N50"/>
  </mergeCells>
  <hyperlinks>
    <hyperlink ref="P8" location="ÍNDICE!A128" display="ÍNDICE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D181"/>
  <sheetViews>
    <sheetView showGridLines="0" topLeftCell="A3" zoomScale="80" zoomScaleNormal="80" workbookViewId="0">
      <selection activeCell="N7" sqref="N7"/>
    </sheetView>
  </sheetViews>
  <sheetFormatPr baseColWidth="10" defaultRowHeight="13.5" customHeight="1"/>
  <cols>
    <col min="1" max="1" width="24.5703125" style="76" customWidth="1"/>
    <col min="2" max="2" width="24.42578125" style="76" customWidth="1"/>
    <col min="3" max="12" width="16" style="114" customWidth="1"/>
    <col min="13" max="14" width="11.42578125" style="109"/>
    <col min="15" max="16384" width="11.42578125" style="76"/>
  </cols>
  <sheetData>
    <row r="1" spans="1:14" ht="6" customHeight="1"/>
    <row r="2" spans="1:14" ht="14.25">
      <c r="A2" s="1312" t="s">
        <v>267</v>
      </c>
    </row>
    <row r="3" spans="1:14" s="107" customFormat="1" ht="15.75">
      <c r="A3" s="2125" t="s">
        <v>1315</v>
      </c>
      <c r="B3" s="2125"/>
      <c r="C3" s="2125"/>
      <c r="D3" s="2125"/>
      <c r="E3" s="2125"/>
      <c r="F3" s="2125"/>
      <c r="G3" s="2125"/>
      <c r="H3" s="2125"/>
      <c r="I3" s="2125"/>
      <c r="J3" s="2125"/>
      <c r="K3" s="2125"/>
      <c r="L3" s="2125"/>
      <c r="M3" s="211"/>
      <c r="N3" s="211"/>
    </row>
    <row r="4" spans="1:14" s="107" customFormat="1" ht="15.75">
      <c r="A4" s="2125" t="s">
        <v>1779</v>
      </c>
      <c r="B4" s="2125"/>
      <c r="C4" s="2125"/>
      <c r="D4" s="2125"/>
      <c r="E4" s="2125"/>
      <c r="F4" s="2125"/>
      <c r="G4" s="2125"/>
      <c r="H4" s="2125"/>
      <c r="I4" s="2125"/>
      <c r="J4" s="2125"/>
      <c r="K4" s="2125"/>
      <c r="L4" s="2125"/>
      <c r="M4" s="213"/>
      <c r="N4" s="213"/>
    </row>
    <row r="5" spans="1:14" s="107" customFormat="1" ht="15.75">
      <c r="A5" s="2156" t="s">
        <v>456</v>
      </c>
      <c r="B5" s="2156"/>
      <c r="C5" s="2156"/>
      <c r="D5" s="2156"/>
      <c r="E5" s="2156"/>
      <c r="F5" s="2156"/>
      <c r="G5" s="2156"/>
      <c r="H5" s="2156"/>
      <c r="I5" s="2156"/>
      <c r="J5" s="2156"/>
      <c r="K5" s="2156"/>
      <c r="L5" s="2156"/>
      <c r="M5" s="211"/>
      <c r="N5" s="211"/>
    </row>
    <row r="6" spans="1:14" s="107" customFormat="1" ht="15.7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1:14" s="107" customFormat="1" ht="21.75" customHeight="1">
      <c r="A7" s="2150" t="s">
        <v>275</v>
      </c>
      <c r="B7" s="2151"/>
      <c r="C7" s="2147" t="s">
        <v>457</v>
      </c>
      <c r="D7" s="2148"/>
      <c r="E7" s="2148"/>
      <c r="F7" s="2148"/>
      <c r="G7" s="2148"/>
      <c r="H7" s="2148"/>
      <c r="I7" s="2148"/>
      <c r="J7" s="2148"/>
      <c r="K7" s="2148"/>
      <c r="L7" s="2149"/>
      <c r="M7" s="108"/>
      <c r="N7" s="1113" t="s">
        <v>675</v>
      </c>
    </row>
    <row r="8" spans="1:14" ht="16.5" customHeight="1">
      <c r="A8" s="2152"/>
      <c r="B8" s="2153"/>
      <c r="C8" s="2157" t="s">
        <v>163</v>
      </c>
      <c r="D8" s="2158"/>
      <c r="E8" s="2157" t="s">
        <v>164</v>
      </c>
      <c r="F8" s="2158"/>
      <c r="G8" s="2157" t="s">
        <v>165</v>
      </c>
      <c r="H8" s="2158"/>
      <c r="I8" s="2157" t="s">
        <v>166</v>
      </c>
      <c r="J8" s="2158"/>
      <c r="K8" s="2157" t="s">
        <v>167</v>
      </c>
      <c r="L8" s="2158"/>
    </row>
    <row r="9" spans="1:14" s="110" customFormat="1" ht="19.5" customHeight="1">
      <c r="A9" s="2154"/>
      <c r="B9" s="2155"/>
      <c r="C9" s="209" t="s">
        <v>273</v>
      </c>
      <c r="D9" s="209" t="s">
        <v>289</v>
      </c>
      <c r="E9" s="209" t="s">
        <v>273</v>
      </c>
      <c r="F9" s="209" t="s">
        <v>289</v>
      </c>
      <c r="G9" s="209" t="s">
        <v>273</v>
      </c>
      <c r="H9" s="209" t="s">
        <v>289</v>
      </c>
      <c r="I9" s="209" t="s">
        <v>273</v>
      </c>
      <c r="J9" s="209" t="s">
        <v>289</v>
      </c>
      <c r="K9" s="209" t="s">
        <v>273</v>
      </c>
      <c r="L9" s="209" t="s">
        <v>289</v>
      </c>
    </row>
    <row r="10" spans="1:14" ht="13.5" customHeight="1">
      <c r="A10" s="2162" t="s">
        <v>148</v>
      </c>
      <c r="B10" s="148" t="s">
        <v>184</v>
      </c>
      <c r="C10" s="144">
        <v>74.064811278076732</v>
      </c>
      <c r="D10" s="145">
        <v>784618.88010759372</v>
      </c>
      <c r="E10" s="144">
        <v>129.16710624425369</v>
      </c>
      <c r="F10" s="145">
        <v>784537.57866589294</v>
      </c>
      <c r="G10" s="144">
        <v>187.18122354836487</v>
      </c>
      <c r="H10" s="145">
        <v>784777.48312432098</v>
      </c>
      <c r="I10" s="144">
        <v>283.92066827697778</v>
      </c>
      <c r="J10" s="145">
        <v>784589.18029697565</v>
      </c>
      <c r="K10" s="144">
        <v>712.03418601855901</v>
      </c>
      <c r="L10" s="145">
        <v>784600.03935096762</v>
      </c>
    </row>
    <row r="11" spans="1:14" ht="13.5" customHeight="1">
      <c r="A11" s="2163"/>
      <c r="B11" s="148" t="s">
        <v>154</v>
      </c>
      <c r="C11" s="144">
        <v>80.086179135776959</v>
      </c>
      <c r="D11" s="145">
        <v>302897.5425162231</v>
      </c>
      <c r="E11" s="144">
        <v>129.8340644462975</v>
      </c>
      <c r="F11" s="145">
        <v>475750.81726336939</v>
      </c>
      <c r="G11" s="144">
        <v>187.61469948934644</v>
      </c>
      <c r="H11" s="145">
        <v>557508.20463783061</v>
      </c>
      <c r="I11" s="144">
        <v>284.86248827208487</v>
      </c>
      <c r="J11" s="145">
        <v>626129.7538985227</v>
      </c>
      <c r="K11" s="144">
        <v>724.95172134626853</v>
      </c>
      <c r="L11" s="145">
        <v>704599.19185260404</v>
      </c>
    </row>
    <row r="12" spans="1:14" ht="13.5" customHeight="1">
      <c r="A12" s="2164"/>
      <c r="B12" s="148" t="s">
        <v>155</v>
      </c>
      <c r="C12" s="144">
        <v>70.278685598437079</v>
      </c>
      <c r="D12" s="145">
        <v>481721.33759139007</v>
      </c>
      <c r="E12" s="144">
        <v>128.13951714599665</v>
      </c>
      <c r="F12" s="145">
        <v>308786.76140252402</v>
      </c>
      <c r="G12" s="144">
        <v>186.11787528053523</v>
      </c>
      <c r="H12" s="145">
        <v>227269.27848648591</v>
      </c>
      <c r="I12" s="144">
        <v>280.19920130491812</v>
      </c>
      <c r="J12" s="145">
        <v>158459.4263984524</v>
      </c>
      <c r="K12" s="144">
        <v>598.26432935773903</v>
      </c>
      <c r="L12" s="145">
        <v>80000.847498365038</v>
      </c>
    </row>
    <row r="13" spans="1:14" ht="13.5" customHeight="1">
      <c r="A13" s="2159" t="s">
        <v>290</v>
      </c>
      <c r="B13" s="148" t="s">
        <v>158</v>
      </c>
      <c r="C13" s="144">
        <v>82.860382308963437</v>
      </c>
      <c r="D13" s="145">
        <v>28583.264973725767</v>
      </c>
      <c r="E13" s="144">
        <v>130.5419229311409</v>
      </c>
      <c r="F13" s="145">
        <v>64756.749308094288</v>
      </c>
      <c r="G13" s="144">
        <v>188.77976041288395</v>
      </c>
      <c r="H13" s="145">
        <v>91885.639655410967</v>
      </c>
      <c r="I13" s="144">
        <v>284.92756433744802</v>
      </c>
      <c r="J13" s="145">
        <v>113774.53542684369</v>
      </c>
      <c r="K13" s="144">
        <v>800.26062621739038</v>
      </c>
      <c r="L13" s="145">
        <v>184644.43238096268</v>
      </c>
    </row>
    <row r="14" spans="1:14" ht="13.5" customHeight="1">
      <c r="A14" s="2160"/>
      <c r="B14" s="148" t="s">
        <v>159</v>
      </c>
      <c r="C14" s="144">
        <v>80.05028346342273</v>
      </c>
      <c r="D14" s="145">
        <v>54330.218778589602</v>
      </c>
      <c r="E14" s="144">
        <v>131.34725238679755</v>
      </c>
      <c r="F14" s="145">
        <v>101701.91764912618</v>
      </c>
      <c r="G14" s="144">
        <v>187.8540458264597</v>
      </c>
      <c r="H14" s="145">
        <v>138628.2627882309</v>
      </c>
      <c r="I14" s="144">
        <v>282.83427011617852</v>
      </c>
      <c r="J14" s="145">
        <v>152634.76207566095</v>
      </c>
      <c r="K14" s="144">
        <v>696.51216991775993</v>
      </c>
      <c r="L14" s="145">
        <v>165379.49863565507</v>
      </c>
    </row>
    <row r="15" spans="1:14" ht="13.5" customHeight="1">
      <c r="A15" s="2160"/>
      <c r="B15" s="148" t="s">
        <v>160</v>
      </c>
      <c r="C15" s="144">
        <v>79.604158472690429</v>
      </c>
      <c r="D15" s="145">
        <v>5810.9985018559519</v>
      </c>
      <c r="E15" s="144">
        <v>131.76069366743255</v>
      </c>
      <c r="F15" s="145">
        <v>11688.389030628288</v>
      </c>
      <c r="G15" s="144">
        <v>191.49230595481978</v>
      </c>
      <c r="H15" s="145">
        <v>16467.322666380296</v>
      </c>
      <c r="I15" s="144">
        <v>292.93542519536834</v>
      </c>
      <c r="J15" s="145">
        <v>25028.017231911395</v>
      </c>
      <c r="K15" s="144">
        <v>680.48517907826135</v>
      </c>
      <c r="L15" s="145">
        <v>32971.314408453822</v>
      </c>
    </row>
    <row r="16" spans="1:14" ht="13.5" customHeight="1">
      <c r="A16" s="2160"/>
      <c r="B16" s="148" t="s">
        <v>161</v>
      </c>
      <c r="C16" s="144">
        <v>82.699788425352892</v>
      </c>
      <c r="D16" s="145">
        <v>5869.485930099122</v>
      </c>
      <c r="E16" s="144">
        <v>129.23608493166685</v>
      </c>
      <c r="F16" s="145">
        <v>11513.23689569558</v>
      </c>
      <c r="G16" s="144">
        <v>188.63987855858284</v>
      </c>
      <c r="H16" s="145">
        <v>15010.307389179397</v>
      </c>
      <c r="I16" s="144">
        <v>284.67388210185555</v>
      </c>
      <c r="J16" s="145">
        <v>17208.114255589553</v>
      </c>
      <c r="K16" s="144">
        <v>681.82824503989366</v>
      </c>
      <c r="L16" s="145">
        <v>16429.284661868536</v>
      </c>
    </row>
    <row r="17" spans="1:30" ht="13.5" customHeight="1">
      <c r="A17" s="2160"/>
      <c r="B17" s="148" t="s">
        <v>162</v>
      </c>
      <c r="C17" s="144">
        <v>80.775491106690765</v>
      </c>
      <c r="D17" s="145">
        <v>3407.3712946201981</v>
      </c>
      <c r="E17" s="144">
        <v>131.18627667669236</v>
      </c>
      <c r="F17" s="145">
        <v>6643.520829058798</v>
      </c>
      <c r="G17" s="144">
        <v>189.71326505673869</v>
      </c>
      <c r="H17" s="145">
        <v>9763.2790454435817</v>
      </c>
      <c r="I17" s="144">
        <v>285.57673525084016</v>
      </c>
      <c r="J17" s="145">
        <v>13857.42808569121</v>
      </c>
      <c r="K17" s="144">
        <v>705.5441188333931</v>
      </c>
      <c r="L17" s="145">
        <v>16431.367146989141</v>
      </c>
    </row>
    <row r="18" spans="1:30" ht="13.5" customHeight="1">
      <c r="A18" s="2160"/>
      <c r="B18" s="148" t="s">
        <v>23</v>
      </c>
      <c r="C18" s="144">
        <v>74.834787739866258</v>
      </c>
      <c r="D18" s="145">
        <v>7230.3847296090689</v>
      </c>
      <c r="E18" s="144">
        <v>128.46136644155672</v>
      </c>
      <c r="F18" s="145">
        <v>7741.6499866811209</v>
      </c>
      <c r="G18" s="144">
        <v>187.76108843963561</v>
      </c>
      <c r="H18" s="145">
        <v>7055.1156806416711</v>
      </c>
      <c r="I18" s="144">
        <v>286.99104257021946</v>
      </c>
      <c r="J18" s="145">
        <v>8048.4187205619064</v>
      </c>
      <c r="K18" s="144">
        <v>674.04068455041556</v>
      </c>
      <c r="L18" s="145">
        <v>9889.3376722489047</v>
      </c>
    </row>
    <row r="19" spans="1:30" ht="13.5" customHeight="1">
      <c r="A19" s="2160"/>
      <c r="B19" s="148" t="s">
        <v>156</v>
      </c>
      <c r="C19" s="144">
        <v>79.95795443198115</v>
      </c>
      <c r="D19" s="145">
        <v>13229.997549116804</v>
      </c>
      <c r="E19" s="144">
        <v>128.36226323551881</v>
      </c>
      <c r="F19" s="145">
        <v>15690.560352875131</v>
      </c>
      <c r="G19" s="144">
        <v>188.84976745624024</v>
      </c>
      <c r="H19" s="145">
        <v>16829.183544872194</v>
      </c>
      <c r="I19" s="144">
        <v>283.21813563811168</v>
      </c>
      <c r="J19" s="145">
        <v>16637.621567271228</v>
      </c>
      <c r="K19" s="144">
        <v>654.83650774037721</v>
      </c>
      <c r="L19" s="145">
        <v>14627.619602451359</v>
      </c>
    </row>
    <row r="20" spans="1:30" ht="13.5" customHeight="1">
      <c r="A20" s="2160"/>
      <c r="B20" s="148" t="s">
        <v>279</v>
      </c>
      <c r="C20" s="144">
        <v>82.728246169561785</v>
      </c>
      <c r="D20" s="145">
        <v>5861.8883448258994</v>
      </c>
      <c r="E20" s="144">
        <v>130.93311861551769</v>
      </c>
      <c r="F20" s="145">
        <v>13226.281997164222</v>
      </c>
      <c r="G20" s="144">
        <v>188.77236171537493</v>
      </c>
      <c r="H20" s="145">
        <v>12452.267211528033</v>
      </c>
      <c r="I20" s="144">
        <v>280.55705533498684</v>
      </c>
      <c r="J20" s="145">
        <v>13906.939159397896</v>
      </c>
      <c r="K20" s="144">
        <v>666.25120116359744</v>
      </c>
      <c r="L20" s="145">
        <v>11533.656257146627</v>
      </c>
    </row>
    <row r="21" spans="1:30" ht="13.5" customHeight="1">
      <c r="A21" s="2161"/>
      <c r="B21" s="148" t="s">
        <v>17</v>
      </c>
      <c r="C21" s="144">
        <v>78.16986765281969</v>
      </c>
      <c r="D21" s="145">
        <v>4594.8757188194022</v>
      </c>
      <c r="E21" s="144">
        <v>130.76576597642151</v>
      </c>
      <c r="F21" s="145">
        <v>6831.9701660971486</v>
      </c>
      <c r="G21" s="144">
        <v>188.82695124125758</v>
      </c>
      <c r="H21" s="145">
        <v>8854.5431011424262</v>
      </c>
      <c r="I21" s="144">
        <v>288.86632091706127</v>
      </c>
      <c r="J21" s="145">
        <v>11757.120340315509</v>
      </c>
      <c r="K21" s="144">
        <v>687.03554351117964</v>
      </c>
      <c r="L21" s="145">
        <v>14259.257423321284</v>
      </c>
    </row>
    <row r="22" spans="1:30" s="109" customFormat="1" ht="13.5" customHeight="1">
      <c r="A22" s="2137" t="s">
        <v>276</v>
      </c>
      <c r="B22" s="148" t="s">
        <v>280</v>
      </c>
      <c r="C22" s="144">
        <v>72.734844546463677</v>
      </c>
      <c r="D22" s="145">
        <v>348706.98818234756</v>
      </c>
      <c r="E22" s="144">
        <v>129.0683289865093</v>
      </c>
      <c r="F22" s="145">
        <v>340731.24965445703</v>
      </c>
      <c r="G22" s="144">
        <v>187.69484055623644</v>
      </c>
      <c r="H22" s="145">
        <v>352299.77153634693</v>
      </c>
      <c r="I22" s="144">
        <v>284.85755747259361</v>
      </c>
      <c r="J22" s="145">
        <v>364486.0458274752</v>
      </c>
      <c r="K22" s="144">
        <v>729.53496521731631</v>
      </c>
      <c r="L22" s="145">
        <v>405195.92540002562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s="109" customFormat="1" ht="13.5" customHeight="1">
      <c r="A23" s="2160"/>
      <c r="B23" s="148" t="s">
        <v>281</v>
      </c>
      <c r="C23" s="144">
        <v>76.729797452824386</v>
      </c>
      <c r="D23" s="145">
        <v>378472.68046793621</v>
      </c>
      <c r="E23" s="144">
        <v>129.25893600347922</v>
      </c>
      <c r="F23" s="145">
        <v>410116.80626147467</v>
      </c>
      <c r="G23" s="144">
        <v>186.66714916423942</v>
      </c>
      <c r="H23" s="145">
        <v>402994.54049987142</v>
      </c>
      <c r="I23" s="144">
        <v>282.97002439775895</v>
      </c>
      <c r="J23" s="145">
        <v>389823.29935067537</v>
      </c>
      <c r="K23" s="144">
        <v>692.81099933083101</v>
      </c>
      <c r="L23" s="145">
        <v>342122.93124634348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s="109" customFormat="1" ht="13.5" customHeight="1">
      <c r="A24" s="2160"/>
      <c r="B24" s="148" t="s">
        <v>157</v>
      </c>
      <c r="C24" s="144">
        <v>64.556993325983044</v>
      </c>
      <c r="D24" s="145">
        <v>57398.529817574497</v>
      </c>
      <c r="E24" s="144">
        <v>129.03601791875471</v>
      </c>
      <c r="F24" s="145">
        <v>33477.792643417299</v>
      </c>
      <c r="G24" s="144">
        <v>187.98063634022861</v>
      </c>
      <c r="H24" s="145">
        <v>28931.452646560541</v>
      </c>
      <c r="I24" s="144">
        <v>284.12273963094117</v>
      </c>
      <c r="J24" s="145">
        <v>28914.694279242049</v>
      </c>
      <c r="K24" s="144">
        <v>653.6936154598078</v>
      </c>
      <c r="L24" s="145">
        <v>30756.967556349977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s="109" customFormat="1" ht="13.5" customHeight="1">
      <c r="A25" s="2161"/>
      <c r="B25" s="148" t="s">
        <v>282</v>
      </c>
      <c r="C25" s="144">
        <v>95.671723501953906</v>
      </c>
      <c r="D25" s="145">
        <v>40.6816397475964</v>
      </c>
      <c r="E25" s="144">
        <v>130.98129639353095</v>
      </c>
      <c r="F25" s="145">
        <v>211.73010654660939</v>
      </c>
      <c r="G25" s="144">
        <v>192.78887070695765</v>
      </c>
      <c r="H25" s="145">
        <v>551.71844154000939</v>
      </c>
      <c r="I25" s="144">
        <v>300.95719895404409</v>
      </c>
      <c r="J25" s="145">
        <v>1365.1408395859801</v>
      </c>
      <c r="K25" s="144">
        <v>908.19994107927789</v>
      </c>
      <c r="L25" s="145">
        <v>6524.2151482487088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s="109" customFormat="1" ht="13.5" customHeight="1">
      <c r="A26" s="2159" t="s">
        <v>149</v>
      </c>
      <c r="B26" s="148" t="s">
        <v>10</v>
      </c>
      <c r="C26" s="144">
        <v>75.86974432098053</v>
      </c>
      <c r="D26" s="145">
        <v>32415.046486268202</v>
      </c>
      <c r="E26" s="144">
        <v>128.56844962629467</v>
      </c>
      <c r="F26" s="145">
        <v>37615.110124220875</v>
      </c>
      <c r="G26" s="144">
        <v>188.19179452653268</v>
      </c>
      <c r="H26" s="145">
        <v>38639.330882931361</v>
      </c>
      <c r="I26" s="144">
        <v>285.39902438412366</v>
      </c>
      <c r="J26" s="145">
        <v>43211.974172056769</v>
      </c>
      <c r="K26" s="144">
        <v>646.4769358502532</v>
      </c>
      <c r="L26" s="145">
        <v>42471.215576225346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s="109" customFormat="1" ht="13.5" customHeight="1">
      <c r="A27" s="2160"/>
      <c r="B27" s="148" t="s">
        <v>58</v>
      </c>
      <c r="C27" s="144">
        <v>63.163009716877049</v>
      </c>
      <c r="D27" s="145">
        <v>22117.428834896833</v>
      </c>
      <c r="E27" s="144">
        <v>125.31851603436355</v>
      </c>
      <c r="F27" s="145">
        <v>8799.8729823354934</v>
      </c>
      <c r="G27" s="144">
        <v>188.80021356502706</v>
      </c>
      <c r="H27" s="145">
        <v>6453.7695225929911</v>
      </c>
      <c r="I27" s="144">
        <v>280.89871741559392</v>
      </c>
      <c r="J27" s="145">
        <v>4294.2661118385813</v>
      </c>
      <c r="K27" s="144">
        <v>679.14231682919979</v>
      </c>
      <c r="L27" s="145">
        <v>4543.8448057881942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s="109" customFormat="1" ht="13.5" customHeight="1">
      <c r="A28" s="2160"/>
      <c r="B28" s="148" t="s">
        <v>12</v>
      </c>
      <c r="C28" s="144">
        <v>75.284685012144919</v>
      </c>
      <c r="D28" s="145">
        <v>17404.550940039353</v>
      </c>
      <c r="E28" s="144">
        <v>130.36109235482914</v>
      </c>
      <c r="F28" s="145">
        <v>13534.999093758106</v>
      </c>
      <c r="G28" s="144">
        <v>186.84933507232512</v>
      </c>
      <c r="H28" s="145">
        <v>12487.393175500478</v>
      </c>
      <c r="I28" s="144">
        <v>280.03047946472651</v>
      </c>
      <c r="J28" s="145">
        <v>11142.501115607858</v>
      </c>
      <c r="K28" s="144">
        <v>618.17744418976736</v>
      </c>
      <c r="L28" s="145">
        <v>7523.4043186939061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1:30" s="109" customFormat="1" ht="13.5" customHeight="1">
      <c r="A29" s="2160"/>
      <c r="B29" s="148" t="s">
        <v>13</v>
      </c>
      <c r="C29" s="144">
        <v>73.234648211853482</v>
      </c>
      <c r="D29" s="145">
        <v>14241.356306423872</v>
      </c>
      <c r="E29" s="144">
        <v>128.41226959713069</v>
      </c>
      <c r="F29" s="145">
        <v>10419.219062209089</v>
      </c>
      <c r="G29" s="144">
        <v>187.18362206531643</v>
      </c>
      <c r="H29" s="145">
        <v>9156.7530697799975</v>
      </c>
      <c r="I29" s="144">
        <v>276.44412695612982</v>
      </c>
      <c r="J29" s="145">
        <v>6136.4947288213134</v>
      </c>
      <c r="K29" s="144">
        <v>664.56814934752811</v>
      </c>
      <c r="L29" s="145">
        <v>5966.2475711119305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109" customFormat="1" ht="13.5" customHeight="1">
      <c r="A30" s="2160"/>
      <c r="B30" s="148" t="s">
        <v>14</v>
      </c>
      <c r="C30" s="144">
        <v>67.92020259991628</v>
      </c>
      <c r="D30" s="145">
        <v>32442.489512398563</v>
      </c>
      <c r="E30" s="144">
        <v>130.38755936079875</v>
      </c>
      <c r="F30" s="145">
        <v>25203.781825923688</v>
      </c>
      <c r="G30" s="144">
        <v>186.71958439719995</v>
      </c>
      <c r="H30" s="145">
        <v>21176.659473411182</v>
      </c>
      <c r="I30" s="144">
        <v>285.6585741675629</v>
      </c>
      <c r="J30" s="145">
        <v>14724.134201684114</v>
      </c>
      <c r="K30" s="144">
        <v>655.67973115624147</v>
      </c>
      <c r="L30" s="145">
        <v>13229.686514368097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1:30" s="109" customFormat="1" ht="13.5" customHeight="1">
      <c r="A31" s="2160"/>
      <c r="B31" s="148" t="s">
        <v>15</v>
      </c>
      <c r="C31" s="144">
        <v>66.347093185417492</v>
      </c>
      <c r="D31" s="145">
        <v>54599.283776098491</v>
      </c>
      <c r="E31" s="144">
        <v>126.2952039677162</v>
      </c>
      <c r="F31" s="145">
        <v>27271.739811086507</v>
      </c>
      <c r="G31" s="144">
        <v>187.17977523876306</v>
      </c>
      <c r="H31" s="145">
        <v>19930.751899015686</v>
      </c>
      <c r="I31" s="144">
        <v>286.5640240974106</v>
      </c>
      <c r="J31" s="145">
        <v>15220.595157293259</v>
      </c>
      <c r="K31" s="144">
        <v>625.82591493723726</v>
      </c>
      <c r="L31" s="145">
        <v>11893.785170120816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</row>
    <row r="32" spans="1:30" s="109" customFormat="1" ht="13.5" customHeight="1">
      <c r="A32" s="2160"/>
      <c r="B32" s="148" t="s">
        <v>22</v>
      </c>
      <c r="C32" s="144">
        <v>80.478540625725145</v>
      </c>
      <c r="D32" s="145">
        <v>21486.792154355604</v>
      </c>
      <c r="E32" s="144">
        <v>129.06667945761311</v>
      </c>
      <c r="F32" s="145">
        <v>39451.478442743944</v>
      </c>
      <c r="G32" s="144">
        <v>188.33625564763196</v>
      </c>
      <c r="H32" s="145">
        <v>40214.035040465395</v>
      </c>
      <c r="I32" s="144">
        <v>284.58635401610695</v>
      </c>
      <c r="J32" s="145">
        <v>40481.170823142442</v>
      </c>
      <c r="K32" s="144">
        <v>642.15853494477915</v>
      </c>
      <c r="L32" s="145">
        <v>31108.195393102153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</row>
    <row r="33" spans="1:30" s="109" customFormat="1" ht="13.5" customHeight="1">
      <c r="A33" s="2160"/>
      <c r="B33" s="148" t="s">
        <v>23</v>
      </c>
      <c r="C33" s="144">
        <v>70.111217137077986</v>
      </c>
      <c r="D33" s="145">
        <v>46947.837810874888</v>
      </c>
      <c r="E33" s="144">
        <v>128.31921478196759</v>
      </c>
      <c r="F33" s="145">
        <v>26987.380958239955</v>
      </c>
      <c r="G33" s="144">
        <v>185.73727261562027</v>
      </c>
      <c r="H33" s="145">
        <v>21784.977232681198</v>
      </c>
      <c r="I33" s="144">
        <v>285.45075241316835</v>
      </c>
      <c r="J33" s="145">
        <v>20094.382437118591</v>
      </c>
      <c r="K33" s="144">
        <v>685.32463385553433</v>
      </c>
      <c r="L33" s="145">
        <v>18631.447180537714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</row>
    <row r="34" spans="1:30" s="109" customFormat="1" ht="13.5" customHeight="1">
      <c r="A34" s="2160"/>
      <c r="B34" s="148" t="s">
        <v>24</v>
      </c>
      <c r="C34" s="144">
        <v>78.171932365099437</v>
      </c>
      <c r="D34" s="145">
        <v>144906.23944543276</v>
      </c>
      <c r="E34" s="144">
        <v>129.72132244248775</v>
      </c>
      <c r="F34" s="145">
        <v>190470.52776302976</v>
      </c>
      <c r="G34" s="144">
        <v>186.63081595292471</v>
      </c>
      <c r="H34" s="145">
        <v>215375.94581457105</v>
      </c>
      <c r="I34" s="144">
        <v>282.52060560435075</v>
      </c>
      <c r="J34" s="145">
        <v>220235.42017296422</v>
      </c>
      <c r="K34" s="144">
        <v>724.01701567578743</v>
      </c>
      <c r="L34" s="145">
        <v>210887.7051142462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</row>
    <row r="35" spans="1:30" s="109" customFormat="1" ht="13.5" customHeight="1">
      <c r="A35" s="2160"/>
      <c r="B35" s="148" t="s">
        <v>16</v>
      </c>
      <c r="C35" s="144">
        <v>69.74456719278713</v>
      </c>
      <c r="D35" s="145">
        <v>26675.624539694949</v>
      </c>
      <c r="E35" s="144">
        <v>126.84130851861599</v>
      </c>
      <c r="F35" s="145">
        <v>22808.092415352083</v>
      </c>
      <c r="G35" s="144">
        <v>186.76208672467763</v>
      </c>
      <c r="H35" s="145">
        <v>19390.545508140109</v>
      </c>
      <c r="I35" s="144">
        <v>288.94102960580847</v>
      </c>
      <c r="J35" s="145">
        <v>19721.886540654283</v>
      </c>
      <c r="K35" s="144">
        <v>650.61877116909091</v>
      </c>
      <c r="L35" s="145">
        <v>19334.191505230494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</row>
    <row r="36" spans="1:30" s="109" customFormat="1" ht="13.5" customHeight="1">
      <c r="A36" s="2160"/>
      <c r="B36" s="148" t="s">
        <v>17</v>
      </c>
      <c r="C36" s="144">
        <v>72.07610039341489</v>
      </c>
      <c r="D36" s="145">
        <v>39615.110191863634</v>
      </c>
      <c r="E36" s="144">
        <v>128.06033488397799</v>
      </c>
      <c r="F36" s="145">
        <v>26797.355138249313</v>
      </c>
      <c r="G36" s="144">
        <v>187.08441087809413</v>
      </c>
      <c r="H36" s="145">
        <v>18680.67363288004</v>
      </c>
      <c r="I36" s="144">
        <v>285.68315254237172</v>
      </c>
      <c r="J36" s="145">
        <v>18991.802177931553</v>
      </c>
      <c r="K36" s="144">
        <v>679.90664705464189</v>
      </c>
      <c r="L36" s="145">
        <v>20732.742118793802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</row>
    <row r="37" spans="1:30" s="109" customFormat="1" ht="13.5" customHeight="1">
      <c r="A37" s="2160"/>
      <c r="B37" s="148" t="s">
        <v>25</v>
      </c>
      <c r="C37" s="144">
        <v>77.611583469757207</v>
      </c>
      <c r="D37" s="145">
        <v>50289.936473258218</v>
      </c>
      <c r="E37" s="144">
        <v>127.83426429750723</v>
      </c>
      <c r="F37" s="145">
        <v>49580.292203032186</v>
      </c>
      <c r="G37" s="144">
        <v>187.28339615420398</v>
      </c>
      <c r="H37" s="145">
        <v>42584.849953149824</v>
      </c>
      <c r="I37" s="144">
        <v>282.63874483674317</v>
      </c>
      <c r="J37" s="145">
        <v>38840.178704521553</v>
      </c>
      <c r="K37" s="144">
        <v>621.65405483932398</v>
      </c>
      <c r="L37" s="145">
        <v>26414.070126466155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</row>
    <row r="38" spans="1:30" s="109" customFormat="1" ht="13.5" customHeight="1">
      <c r="A38" s="2160"/>
      <c r="B38" s="148" t="s">
        <v>26</v>
      </c>
      <c r="C38" s="144">
        <v>75.939903048035191</v>
      </c>
      <c r="D38" s="145">
        <v>96666.949625693931</v>
      </c>
      <c r="E38" s="144">
        <v>129.12697170264676</v>
      </c>
      <c r="F38" s="145">
        <v>85074.72083951479</v>
      </c>
      <c r="G38" s="144">
        <v>185.89740431649375</v>
      </c>
      <c r="H38" s="145">
        <v>66736.784608089496</v>
      </c>
      <c r="I38" s="144">
        <v>283.3658897099312</v>
      </c>
      <c r="J38" s="145">
        <v>58659.942173045216</v>
      </c>
      <c r="K38" s="144">
        <v>630.48232942044012</v>
      </c>
      <c r="L38" s="145">
        <v>45956.187638751297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</row>
    <row r="39" spans="1:30" s="109" customFormat="1" ht="13.5" customHeight="1">
      <c r="A39" s="2160"/>
      <c r="B39" s="148" t="s">
        <v>29</v>
      </c>
      <c r="C39" s="144">
        <v>57.456625371983321</v>
      </c>
      <c r="D39" s="145">
        <v>12448.34473384589</v>
      </c>
      <c r="E39" s="144">
        <v>128.97151584906703</v>
      </c>
      <c r="F39" s="145">
        <v>6071.9826806236852</v>
      </c>
      <c r="G39" s="144">
        <v>187.83009703806943</v>
      </c>
      <c r="H39" s="145">
        <v>4849.041574976819</v>
      </c>
      <c r="I39" s="144">
        <v>280.35348909491876</v>
      </c>
      <c r="J39" s="145">
        <v>5152.8697467229385</v>
      </c>
      <c r="K39" s="144">
        <v>658.59625629109064</v>
      </c>
      <c r="L39" s="145">
        <v>5573.4656167570884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</row>
    <row r="40" spans="1:30" s="109" customFormat="1" ht="13.5" customHeight="1">
      <c r="A40" s="2160"/>
      <c r="B40" s="148" t="s">
        <v>30</v>
      </c>
      <c r="C40" s="144">
        <v>60.220895994802227</v>
      </c>
      <c r="D40" s="145">
        <v>10821.453298189854</v>
      </c>
      <c r="E40" s="144">
        <v>128.1173296393101</v>
      </c>
      <c r="F40" s="145">
        <v>2527.7931108727921</v>
      </c>
      <c r="G40" s="144">
        <v>188.37319028664001</v>
      </c>
      <c r="H40" s="145">
        <v>2530.8912887567822</v>
      </c>
      <c r="I40" s="144">
        <v>286.56085150517538</v>
      </c>
      <c r="J40" s="145">
        <v>2528.4865497019578</v>
      </c>
      <c r="K40" s="144">
        <v>658.50150328136283</v>
      </c>
      <c r="L40" s="145">
        <v>2944.0756445173506</v>
      </c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</row>
    <row r="41" spans="1:30" s="109" customFormat="1" ht="13.5" customHeight="1">
      <c r="A41" s="2160"/>
      <c r="B41" s="148" t="s">
        <v>31</v>
      </c>
      <c r="C41" s="144">
        <v>66.527148052423939</v>
      </c>
      <c r="D41" s="145">
        <v>5357.2420422484793</v>
      </c>
      <c r="E41" s="144">
        <v>128.67371959558079</v>
      </c>
      <c r="F41" s="145">
        <v>4205.5425691918808</v>
      </c>
      <c r="G41" s="144">
        <v>187.03265042055943</v>
      </c>
      <c r="H41" s="145">
        <v>3441.5581016259612</v>
      </c>
      <c r="I41" s="144">
        <v>282.72279684412587</v>
      </c>
      <c r="J41" s="145">
        <v>3962.6988859479757</v>
      </c>
      <c r="K41" s="144">
        <v>639.18643352104471</v>
      </c>
      <c r="L41" s="145">
        <v>4477.8510273588736</v>
      </c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</row>
    <row r="42" spans="1:30" s="109" customFormat="1" ht="13.5" customHeight="1">
      <c r="A42" s="2160"/>
      <c r="B42" s="148" t="s">
        <v>18</v>
      </c>
      <c r="C42" s="144">
        <v>81.10634635550268</v>
      </c>
      <c r="D42" s="145">
        <v>61774.683451330675</v>
      </c>
      <c r="E42" s="144">
        <v>130.33051193280519</v>
      </c>
      <c r="F42" s="145">
        <v>118880.983224134</v>
      </c>
      <c r="G42" s="144">
        <v>187.92978829265857</v>
      </c>
      <c r="H42" s="145">
        <v>153474.1881280611</v>
      </c>
      <c r="I42" s="144">
        <v>284.8001056744468</v>
      </c>
      <c r="J42" s="145">
        <v>178432.86891760447</v>
      </c>
      <c r="K42" s="144">
        <v>781.956700289021</v>
      </c>
      <c r="L42" s="145">
        <v>237937.70785065726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</row>
    <row r="43" spans="1:30" s="109" customFormat="1" ht="13.5" customHeight="1">
      <c r="A43" s="2160"/>
      <c r="B43" s="148" t="s">
        <v>19</v>
      </c>
      <c r="C43" s="144">
        <v>74.292263151729514</v>
      </c>
      <c r="D43" s="145">
        <v>26589.975111015374</v>
      </c>
      <c r="E43" s="144">
        <v>129.8602931346019</v>
      </c>
      <c r="F43" s="145">
        <v>28725.809088967661</v>
      </c>
      <c r="G43" s="144">
        <v>187.62752039781276</v>
      </c>
      <c r="H43" s="145">
        <v>32418.238805762503</v>
      </c>
      <c r="I43" s="144">
        <v>284.60943465877762</v>
      </c>
      <c r="J43" s="145">
        <v>32586.490939718791</v>
      </c>
      <c r="K43" s="144">
        <v>673.58699218631591</v>
      </c>
      <c r="L43" s="145">
        <v>24972.194155686098</v>
      </c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</row>
    <row r="44" spans="1:30" s="109" customFormat="1" ht="13.5" customHeight="1">
      <c r="A44" s="2160"/>
      <c r="B44" s="148" t="s">
        <v>32</v>
      </c>
      <c r="C44" s="144">
        <v>70.642606715864972</v>
      </c>
      <c r="D44" s="145">
        <v>7619.0221907340738</v>
      </c>
      <c r="E44" s="144">
        <v>131.71504192529247</v>
      </c>
      <c r="F44" s="145">
        <v>4042.282374849784</v>
      </c>
      <c r="G44" s="144">
        <v>190.93020304752648</v>
      </c>
      <c r="H44" s="145">
        <v>3996.178060623296</v>
      </c>
      <c r="I44" s="144">
        <v>287.67522957261343</v>
      </c>
      <c r="J44" s="145">
        <v>3777.4035098828076</v>
      </c>
      <c r="K44" s="144">
        <v>690.16635751018612</v>
      </c>
      <c r="L44" s="145">
        <v>2588.0880975297428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</row>
    <row r="45" spans="1:30" s="109" customFormat="1" ht="13.5" customHeight="1">
      <c r="A45" s="2160"/>
      <c r="B45" s="148" t="s">
        <v>36</v>
      </c>
      <c r="C45" s="144">
        <v>95.671723501953906</v>
      </c>
      <c r="D45" s="145">
        <v>40.6816397475964</v>
      </c>
      <c r="E45" s="144">
        <v>130.98129639353095</v>
      </c>
      <c r="F45" s="145">
        <v>211.73010654660939</v>
      </c>
      <c r="G45" s="144">
        <v>192.78887070695765</v>
      </c>
      <c r="H45" s="145">
        <v>551.71844154000939</v>
      </c>
      <c r="I45" s="144">
        <v>300.95719895404409</v>
      </c>
      <c r="J45" s="145">
        <v>1365.1408395859801</v>
      </c>
      <c r="K45" s="144">
        <v>908.19994107927789</v>
      </c>
      <c r="L45" s="145">
        <v>6524.2151482487088</v>
      </c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</row>
    <row r="46" spans="1:30" s="109" customFormat="1" ht="13.5" customHeight="1">
      <c r="A46" s="2160"/>
      <c r="B46" s="148" t="s">
        <v>33</v>
      </c>
      <c r="C46" s="144">
        <v>69.682620890191501</v>
      </c>
      <c r="D46" s="145">
        <v>13042.392911132159</v>
      </c>
      <c r="E46" s="144">
        <v>128.92186675998454</v>
      </c>
      <c r="F46" s="145">
        <v>9196.1160666832857</v>
      </c>
      <c r="G46" s="144">
        <v>184.9830219199155</v>
      </c>
      <c r="H46" s="145">
        <v>7635.6055825416706</v>
      </c>
      <c r="I46" s="144">
        <v>280.72925805252197</v>
      </c>
      <c r="J46" s="145">
        <v>8198.1208245886446</v>
      </c>
      <c r="K46" s="144">
        <v>647.44342149066188</v>
      </c>
      <c r="L46" s="145">
        <v>8658.6151067686296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</row>
    <row r="47" spans="1:30" s="109" customFormat="1" ht="13.5" customHeight="1">
      <c r="A47" s="2160"/>
      <c r="B47" s="148" t="s">
        <v>34</v>
      </c>
      <c r="C47" s="144">
        <v>65.979820550643055</v>
      </c>
      <c r="D47" s="145">
        <v>8110.0746414237256</v>
      </c>
      <c r="E47" s="144">
        <v>128.2905246036556</v>
      </c>
      <c r="F47" s="145">
        <v>7434.075841195945</v>
      </c>
      <c r="G47" s="144">
        <v>190.15726936092872</v>
      </c>
      <c r="H47" s="145">
        <v>6478.1780380360415</v>
      </c>
      <c r="I47" s="144">
        <v>290.39385200665748</v>
      </c>
      <c r="J47" s="145">
        <v>5295.1147623977577</v>
      </c>
      <c r="K47" s="144">
        <v>651.11564746706415</v>
      </c>
      <c r="L47" s="145">
        <v>6514.8720634183401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</row>
    <row r="48" spans="1:30" s="109" customFormat="1" ht="13.5" customHeight="1">
      <c r="A48" s="2160"/>
      <c r="B48" s="148" t="s">
        <v>156</v>
      </c>
      <c r="C48" s="144">
        <v>78.056632699188143</v>
      </c>
      <c r="D48" s="145">
        <v>20831.43903231492</v>
      </c>
      <c r="E48" s="144">
        <v>128.51322513828913</v>
      </c>
      <c r="F48" s="145">
        <v>20674.286888216899</v>
      </c>
      <c r="G48" s="144">
        <v>188.44811052744626</v>
      </c>
      <c r="H48" s="145">
        <v>20491.467438267267</v>
      </c>
      <c r="I48" s="144">
        <v>284.02715706653646</v>
      </c>
      <c r="J48" s="145">
        <v>20023.031764258445</v>
      </c>
      <c r="K48" s="144">
        <v>649.4471412644765</v>
      </c>
      <c r="L48" s="145">
        <v>16590.905813343612</v>
      </c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</row>
    <row r="49" spans="1:30" s="109" customFormat="1" ht="13.5" customHeight="1">
      <c r="A49" s="2161"/>
      <c r="B49" s="148" t="s">
        <v>27</v>
      </c>
      <c r="C49" s="144">
        <v>79.657839405106145</v>
      </c>
      <c r="D49" s="145">
        <v>18174.924958323769</v>
      </c>
      <c r="E49" s="144">
        <v>130.70009118064107</v>
      </c>
      <c r="F49" s="145">
        <v>18552.406054919273</v>
      </c>
      <c r="G49" s="144">
        <v>185.81358422220438</v>
      </c>
      <c r="H49" s="145">
        <v>16297.947850919221</v>
      </c>
      <c r="I49" s="144">
        <v>280.65455529958291</v>
      </c>
      <c r="J49" s="145">
        <v>11512.205039888593</v>
      </c>
      <c r="K49" s="144">
        <v>679.45870683637054</v>
      </c>
      <c r="L49" s="145">
        <v>9125.325793244474</v>
      </c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</row>
    <row r="50" spans="1:30" s="109" customFormat="1" ht="13.5" customHeight="1">
      <c r="A50" s="2159" t="s">
        <v>277</v>
      </c>
      <c r="B50" s="148" t="s">
        <v>174</v>
      </c>
      <c r="C50" s="144">
        <v>74.051267653503047</v>
      </c>
      <c r="D50" s="145">
        <v>624265.82053902943</v>
      </c>
      <c r="E50" s="144">
        <v>129.11983574684686</v>
      </c>
      <c r="F50" s="145">
        <v>610741.18805597501</v>
      </c>
      <c r="G50" s="144">
        <v>187.08623303050155</v>
      </c>
      <c r="H50" s="145">
        <v>594493.32439137017</v>
      </c>
      <c r="I50" s="144">
        <v>284.16729273205874</v>
      </c>
      <c r="J50" s="145">
        <v>578795.38652560627</v>
      </c>
      <c r="K50" s="144">
        <v>725.67941536186709</v>
      </c>
      <c r="L50" s="145">
        <v>579349.59343280701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</row>
    <row r="51" spans="1:30" s="109" customFormat="1" ht="13.5" customHeight="1">
      <c r="A51" s="2161"/>
      <c r="B51" s="148" t="s">
        <v>175</v>
      </c>
      <c r="C51" s="144">
        <v>74.117537567985821</v>
      </c>
      <c r="D51" s="145">
        <v>160353.05956857535</v>
      </c>
      <c r="E51" s="144">
        <v>129.33322039451949</v>
      </c>
      <c r="F51" s="145">
        <v>173796.39060992035</v>
      </c>
      <c r="G51" s="144">
        <v>187.47799669609529</v>
      </c>
      <c r="H51" s="145">
        <v>190284.15873295005</v>
      </c>
      <c r="I51" s="144">
        <v>283.22703658774964</v>
      </c>
      <c r="J51" s="145">
        <v>205793.79377137261</v>
      </c>
      <c r="K51" s="144">
        <v>673.51851782120843</v>
      </c>
      <c r="L51" s="145">
        <v>205250.44591816052</v>
      </c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</row>
    <row r="52" spans="1:30" s="109" customFormat="1" ht="13.5" customHeight="1">
      <c r="A52" s="2159" t="s">
        <v>278</v>
      </c>
      <c r="B52" s="148" t="s">
        <v>168</v>
      </c>
      <c r="C52" s="144">
        <v>62.609458108755845</v>
      </c>
      <c r="D52" s="145">
        <v>130673.7006167794</v>
      </c>
      <c r="E52" s="144">
        <v>127.87094407630677</v>
      </c>
      <c r="F52" s="145">
        <v>59695.657396380004</v>
      </c>
      <c r="G52" s="144">
        <v>185.3188568523147</v>
      </c>
      <c r="H52" s="145">
        <v>36588.326064381748</v>
      </c>
      <c r="I52" s="144">
        <v>280.98266086865345</v>
      </c>
      <c r="J52" s="145">
        <v>25325.890103586749</v>
      </c>
      <c r="K52" s="144">
        <v>569.40238958578175</v>
      </c>
      <c r="L52" s="145">
        <v>16005.739557349085</v>
      </c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</row>
    <row r="53" spans="1:30" s="109" customFormat="1" ht="13.5" customHeight="1">
      <c r="A53" s="2160"/>
      <c r="B53" s="148" t="s">
        <v>283</v>
      </c>
      <c r="C53" s="144">
        <v>73.626618139397394</v>
      </c>
      <c r="D53" s="145">
        <v>46648.300206352025</v>
      </c>
      <c r="E53" s="144">
        <v>128.91379801113911</v>
      </c>
      <c r="F53" s="145">
        <v>43751.977355686045</v>
      </c>
      <c r="G53" s="144">
        <v>185.41073403179007</v>
      </c>
      <c r="H53" s="145">
        <v>38660.46327489215</v>
      </c>
      <c r="I53" s="144">
        <v>282.22852630027285</v>
      </c>
      <c r="J53" s="145">
        <v>38978.40709260622</v>
      </c>
      <c r="K53" s="144">
        <v>595.28467095749647</v>
      </c>
      <c r="L53" s="145">
        <v>30153.872945503277</v>
      </c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</row>
    <row r="54" spans="1:30" s="109" customFormat="1" ht="13.5" customHeight="1">
      <c r="A54" s="2160"/>
      <c r="B54" s="148" t="s">
        <v>284</v>
      </c>
      <c r="C54" s="144">
        <v>75.381815410779225</v>
      </c>
      <c r="D54" s="145">
        <v>74728.142600806546</v>
      </c>
      <c r="E54" s="144">
        <v>127.89909555957884</v>
      </c>
      <c r="F54" s="145">
        <v>56866.300654823724</v>
      </c>
      <c r="G54" s="144">
        <v>184.81260807803162</v>
      </c>
      <c r="H54" s="145">
        <v>47310.182401552505</v>
      </c>
      <c r="I54" s="144">
        <v>282.02090921952657</v>
      </c>
      <c r="J54" s="145">
        <v>42361.019793561973</v>
      </c>
      <c r="K54" s="144">
        <v>633.78349361916707</v>
      </c>
      <c r="L54" s="145">
        <v>26312.370878513979</v>
      </c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</row>
    <row r="55" spans="1:30" s="109" customFormat="1" ht="13.5" customHeight="1">
      <c r="A55" s="2160"/>
      <c r="B55" s="148" t="s">
        <v>285</v>
      </c>
      <c r="C55" s="144">
        <v>76.790649154135451</v>
      </c>
      <c r="D55" s="145">
        <v>514413.28763337707</v>
      </c>
      <c r="E55" s="144">
        <v>129.41126580021796</v>
      </c>
      <c r="F55" s="145">
        <v>600700.1509496955</v>
      </c>
      <c r="G55" s="144">
        <v>187.61755088023625</v>
      </c>
      <c r="H55" s="145">
        <v>637679.06782802334</v>
      </c>
      <c r="I55" s="144">
        <v>284.29632598852584</v>
      </c>
      <c r="J55" s="145">
        <v>648569.04262151557</v>
      </c>
      <c r="K55" s="144">
        <v>710.70948284269912</v>
      </c>
      <c r="L55" s="145">
        <v>659418.87243440398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</row>
    <row r="56" spans="1:30" s="109" customFormat="1" ht="13.5" customHeight="1">
      <c r="A56" s="2160"/>
      <c r="B56" s="148" t="s">
        <v>286</v>
      </c>
      <c r="C56" s="144">
        <v>75.057124522002781</v>
      </c>
      <c r="D56" s="145">
        <v>17762.264617658097</v>
      </c>
      <c r="E56" s="144">
        <v>129.57063106746989</v>
      </c>
      <c r="F56" s="145">
        <v>21920.376378516412</v>
      </c>
      <c r="G56" s="144">
        <v>185.77208834600091</v>
      </c>
      <c r="H56" s="145">
        <v>23402.182901019583</v>
      </c>
      <c r="I56" s="144">
        <v>282.93329711866801</v>
      </c>
      <c r="J56" s="145">
        <v>28548.456019752255</v>
      </c>
      <c r="K56" s="144">
        <v>888.18063009208402</v>
      </c>
      <c r="L56" s="145">
        <v>50497.527301697504</v>
      </c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30" s="109" customFormat="1" ht="13.5" customHeight="1">
      <c r="A57" s="2161"/>
      <c r="B57" s="148" t="s">
        <v>287</v>
      </c>
      <c r="C57" s="144">
        <v>71.786310977062428</v>
      </c>
      <c r="D57" s="145">
        <v>393.18443263629342</v>
      </c>
      <c r="E57" s="144">
        <v>132.31907260615534</v>
      </c>
      <c r="F57" s="145">
        <v>1603.1159307940352</v>
      </c>
      <c r="G57" s="144">
        <v>190.16074127808471</v>
      </c>
      <c r="H57" s="145">
        <v>1137.2606544532948</v>
      </c>
      <c r="I57" s="144">
        <v>290.60293325230106</v>
      </c>
      <c r="J57" s="145">
        <v>806.36466595438469</v>
      </c>
      <c r="K57" s="144">
        <v>640.10305949841438</v>
      </c>
      <c r="L57" s="145">
        <v>2211.656233500963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30" s="109" customFormat="1" ht="13.5" customHeight="1">
      <c r="A58" s="147" t="s">
        <v>1314</v>
      </c>
      <c r="B58" s="111"/>
      <c r="C58" s="112"/>
      <c r="D58" s="112"/>
      <c r="E58" s="112"/>
      <c r="F58" s="112"/>
      <c r="G58" s="112"/>
      <c r="H58" s="112"/>
      <c r="I58" s="112"/>
      <c r="J58" s="112"/>
      <c r="K58" s="112"/>
      <c r="L58" s="113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30" s="109" customFormat="1" ht="13.5" customHeight="1">
      <c r="A59" s="106"/>
      <c r="B59" s="76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177" spans="1:30" ht="13.5" customHeight="1">
      <c r="H177" s="115"/>
      <c r="I177" s="115"/>
      <c r="J177" s="115"/>
      <c r="K177" s="115"/>
      <c r="L177" s="115"/>
      <c r="M177" s="116"/>
      <c r="N177" s="11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</row>
    <row r="178" spans="1:30" ht="13.5" customHeight="1">
      <c r="H178" s="115"/>
      <c r="I178" s="115"/>
      <c r="J178" s="115"/>
      <c r="K178" s="115"/>
      <c r="L178" s="115"/>
      <c r="M178" s="116"/>
      <c r="N178" s="11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</row>
    <row r="179" spans="1:30" ht="13.5" customHeight="1">
      <c r="H179" s="115"/>
      <c r="I179" s="115"/>
      <c r="J179" s="115"/>
      <c r="K179" s="115"/>
      <c r="L179" s="115"/>
      <c r="M179" s="116"/>
      <c r="N179" s="11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</row>
    <row r="180" spans="1:30" ht="13.5" customHeight="1">
      <c r="A180" s="106"/>
      <c r="B180" s="106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6"/>
      <c r="N180" s="11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</row>
    <row r="181" spans="1:30" ht="13.5" customHeight="1">
      <c r="A181" s="106"/>
      <c r="B181" s="106"/>
      <c r="C181" s="115"/>
      <c r="D181" s="115"/>
      <c r="E181" s="115"/>
      <c r="F181" s="115"/>
      <c r="G181" s="115"/>
    </row>
  </sheetData>
  <mergeCells count="16">
    <mergeCell ref="A52:A57"/>
    <mergeCell ref="C8:D8"/>
    <mergeCell ref="E8:F8"/>
    <mergeCell ref="G8:H8"/>
    <mergeCell ref="A10:A12"/>
    <mergeCell ref="A13:A21"/>
    <mergeCell ref="A22:A25"/>
    <mergeCell ref="A26:A49"/>
    <mergeCell ref="A50:A51"/>
    <mergeCell ref="C7:L7"/>
    <mergeCell ref="A7:B9"/>
    <mergeCell ref="A3:L3"/>
    <mergeCell ref="A5:L5"/>
    <mergeCell ref="I8:J8"/>
    <mergeCell ref="K8:L8"/>
    <mergeCell ref="A4:L4"/>
  </mergeCells>
  <hyperlinks>
    <hyperlink ref="N7" location="ÍNDICE!A129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70" orientation="landscape" r:id="rId1"/>
  <headerFooter scaleWithDoc="0" alignWithMargins="0">
    <oddHeader>&amp;R&amp;"Arial,Negrita"&amp;10Compendio estadístico 2013 - Ingresos y gastos de los hogares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D181"/>
  <sheetViews>
    <sheetView showGridLines="0" zoomScale="80" zoomScaleNormal="80" zoomScalePageLayoutView="70" workbookViewId="0">
      <selection activeCell="N7" sqref="N7"/>
    </sheetView>
  </sheetViews>
  <sheetFormatPr baseColWidth="10" defaultRowHeight="12.75"/>
  <cols>
    <col min="1" max="1" width="24" style="76" customWidth="1"/>
    <col min="2" max="2" width="24.140625" style="76" customWidth="1"/>
    <col min="3" max="3" width="14.7109375" style="119" customWidth="1"/>
    <col min="4" max="4" width="14.7109375" style="120" customWidth="1"/>
    <col min="5" max="5" width="12.5703125" style="119" customWidth="1"/>
    <col min="6" max="6" width="12.5703125" style="120" customWidth="1"/>
    <col min="7" max="7" width="12.5703125" style="119" customWidth="1"/>
    <col min="8" max="8" width="12.5703125" style="120" customWidth="1"/>
    <col min="9" max="9" width="12.5703125" style="119" customWidth="1"/>
    <col min="10" max="10" width="12.5703125" style="120" customWidth="1"/>
    <col min="11" max="11" width="12.5703125" style="119" customWidth="1"/>
    <col min="12" max="12" width="12.5703125" style="120" customWidth="1"/>
    <col min="13" max="16384" width="11.42578125" style="76"/>
  </cols>
  <sheetData>
    <row r="1" spans="1:14" ht="6" customHeight="1"/>
    <row r="2" spans="1:14" ht="14.25">
      <c r="A2" s="1312" t="s">
        <v>268</v>
      </c>
    </row>
    <row r="3" spans="1:14" ht="15">
      <c r="A3" s="2125" t="s">
        <v>1316</v>
      </c>
      <c r="B3" s="2125"/>
      <c r="C3" s="2125"/>
      <c r="D3" s="2125"/>
      <c r="E3" s="2125"/>
      <c r="F3" s="2125"/>
      <c r="G3" s="2125"/>
      <c r="H3" s="2125"/>
      <c r="I3" s="2125"/>
      <c r="J3" s="2125"/>
      <c r="K3" s="2125"/>
      <c r="L3" s="2125"/>
    </row>
    <row r="4" spans="1:14" ht="15">
      <c r="A4" s="2125" t="s">
        <v>1779</v>
      </c>
      <c r="B4" s="2125"/>
      <c r="C4" s="2125"/>
      <c r="D4" s="2125"/>
      <c r="E4" s="2125"/>
      <c r="F4" s="2125"/>
      <c r="G4" s="2125"/>
      <c r="H4" s="2125"/>
      <c r="I4" s="2125"/>
      <c r="J4" s="2125"/>
      <c r="K4" s="2125"/>
      <c r="L4" s="2125"/>
      <c r="M4" s="213"/>
      <c r="N4" s="213"/>
    </row>
    <row r="5" spans="1:14" s="107" customFormat="1" ht="15.75">
      <c r="A5" s="2023" t="s">
        <v>456</v>
      </c>
      <c r="B5" s="2023"/>
      <c r="C5" s="2023"/>
      <c r="D5" s="2023"/>
      <c r="E5" s="2023"/>
      <c r="F5" s="2023"/>
      <c r="G5" s="2023"/>
      <c r="H5" s="2023"/>
      <c r="I5" s="2023"/>
      <c r="J5" s="2023"/>
      <c r="K5" s="2023"/>
      <c r="L5" s="2023"/>
    </row>
    <row r="6" spans="1:14" s="107" customFormat="1" ht="15.75">
      <c r="A6" s="6"/>
      <c r="B6" s="149"/>
      <c r="C6" s="150"/>
      <c r="D6" s="151"/>
      <c r="E6" s="150"/>
      <c r="F6" s="151"/>
      <c r="G6" s="150"/>
      <c r="H6" s="151"/>
      <c r="I6" s="150"/>
      <c r="J6" s="151"/>
      <c r="K6" s="150"/>
      <c r="L6" s="151"/>
    </row>
    <row r="7" spans="1:14" s="109" customFormat="1" ht="21.75" customHeight="1">
      <c r="A7" s="2150" t="s">
        <v>275</v>
      </c>
      <c r="B7" s="2151"/>
      <c r="C7" s="2165" t="s">
        <v>291</v>
      </c>
      <c r="D7" s="2165"/>
      <c r="E7" s="2165"/>
      <c r="F7" s="2165"/>
      <c r="G7" s="2165"/>
      <c r="H7" s="2165"/>
      <c r="I7" s="2165"/>
      <c r="J7" s="2165"/>
      <c r="K7" s="2165"/>
      <c r="L7" s="2165"/>
      <c r="N7" s="1113" t="s">
        <v>675</v>
      </c>
    </row>
    <row r="8" spans="1:14" ht="18.75" customHeight="1">
      <c r="A8" s="2152"/>
      <c r="B8" s="2153"/>
      <c r="C8" s="2157" t="s">
        <v>163</v>
      </c>
      <c r="D8" s="2158"/>
      <c r="E8" s="2157" t="s">
        <v>164</v>
      </c>
      <c r="F8" s="2158"/>
      <c r="G8" s="2157" t="s">
        <v>165</v>
      </c>
      <c r="H8" s="2158"/>
      <c r="I8" s="2157" t="s">
        <v>166</v>
      </c>
      <c r="J8" s="2158"/>
      <c r="K8" s="2157" t="s">
        <v>167</v>
      </c>
      <c r="L8" s="2158"/>
    </row>
    <row r="9" spans="1:14" ht="34.5" customHeight="1">
      <c r="A9" s="2154"/>
      <c r="B9" s="2155"/>
      <c r="C9" s="153" t="s">
        <v>273</v>
      </c>
      <c r="D9" s="154" t="s">
        <v>289</v>
      </c>
      <c r="E9" s="153" t="s">
        <v>273</v>
      </c>
      <c r="F9" s="154" t="s">
        <v>289</v>
      </c>
      <c r="G9" s="153" t="s">
        <v>273</v>
      </c>
      <c r="H9" s="154" t="s">
        <v>289</v>
      </c>
      <c r="I9" s="153" t="s">
        <v>273</v>
      </c>
      <c r="J9" s="154" t="s">
        <v>289</v>
      </c>
      <c r="K9" s="153" t="s">
        <v>273</v>
      </c>
      <c r="L9" s="154" t="s">
        <v>289</v>
      </c>
    </row>
    <row r="10" spans="1:14" s="106" customFormat="1" ht="14.25">
      <c r="A10" s="2162" t="s">
        <v>148</v>
      </c>
      <c r="B10" s="148" t="s">
        <v>184</v>
      </c>
      <c r="C10" s="163">
        <v>73.247069304487155</v>
      </c>
      <c r="D10" s="152">
        <v>784671.59003805788</v>
      </c>
      <c r="E10" s="163">
        <v>124.54685308226841</v>
      </c>
      <c r="F10" s="152">
        <v>784666.82545051526</v>
      </c>
      <c r="G10" s="163">
        <v>177.96108590888551</v>
      </c>
      <c r="H10" s="152">
        <v>784401.98099341628</v>
      </c>
      <c r="I10" s="163">
        <v>265.17793219317105</v>
      </c>
      <c r="J10" s="152">
        <v>784812.09657954215</v>
      </c>
      <c r="K10" s="163">
        <v>608.30583445216348</v>
      </c>
      <c r="L10" s="152">
        <v>784570.66848422156</v>
      </c>
    </row>
    <row r="11" spans="1:14" s="106" customFormat="1" ht="14.25">
      <c r="A11" s="2163"/>
      <c r="B11" s="148" t="s">
        <v>154</v>
      </c>
      <c r="C11" s="163">
        <v>79.588637680603455</v>
      </c>
      <c r="D11" s="152">
        <v>287663.7726622175</v>
      </c>
      <c r="E11" s="163">
        <v>125.43987217456997</v>
      </c>
      <c r="F11" s="152">
        <v>476944.9923651641</v>
      </c>
      <c r="G11" s="163">
        <v>178.54303690255517</v>
      </c>
      <c r="H11" s="152">
        <v>568281.20388734923</v>
      </c>
      <c r="I11" s="163">
        <v>266.19974545495518</v>
      </c>
      <c r="J11" s="152">
        <v>628727.90789229586</v>
      </c>
      <c r="K11" s="163">
        <v>616.66929070297169</v>
      </c>
      <c r="L11" s="152">
        <v>705267.6333615242</v>
      </c>
    </row>
    <row r="12" spans="1:14" s="106" customFormat="1" ht="14.25">
      <c r="A12" s="2164"/>
      <c r="B12" s="148" t="s">
        <v>155</v>
      </c>
      <c r="C12" s="163">
        <v>69.576625058152985</v>
      </c>
      <c r="D12" s="152">
        <v>497007.81737586064</v>
      </c>
      <c r="E12" s="163">
        <v>123.16274269955976</v>
      </c>
      <c r="F12" s="152">
        <v>307721.83308535157</v>
      </c>
      <c r="G12" s="163">
        <v>176.43086833465216</v>
      </c>
      <c r="H12" s="152">
        <v>216120.77710606245</v>
      </c>
      <c r="I12" s="163">
        <v>261.06193223352835</v>
      </c>
      <c r="J12" s="152">
        <v>156084.18868724449</v>
      </c>
      <c r="K12" s="163">
        <v>533.92690320944303</v>
      </c>
      <c r="L12" s="152">
        <v>79303.035122699192</v>
      </c>
    </row>
    <row r="13" spans="1:14" s="106" customFormat="1" ht="14.25">
      <c r="A13" s="2159" t="s">
        <v>290</v>
      </c>
      <c r="B13" s="148" t="s">
        <v>158</v>
      </c>
      <c r="C13" s="163">
        <v>81.105535017417992</v>
      </c>
      <c r="D13" s="152">
        <v>24782.48102135197</v>
      </c>
      <c r="E13" s="163">
        <v>126.6919638682209</v>
      </c>
      <c r="F13" s="152">
        <v>67351.750449322455</v>
      </c>
      <c r="G13" s="163">
        <v>179.43232593191945</v>
      </c>
      <c r="H13" s="152">
        <v>92992.611867022584</v>
      </c>
      <c r="I13" s="163">
        <v>268.00186960690053</v>
      </c>
      <c r="J13" s="152">
        <v>118307.78963536736</v>
      </c>
      <c r="K13" s="163">
        <v>665.27094086185514</v>
      </c>
      <c r="L13" s="152">
        <v>180209.98877197297</v>
      </c>
    </row>
    <row r="14" spans="1:14" s="106" customFormat="1" ht="14.25">
      <c r="A14" s="2160"/>
      <c r="B14" s="148" t="s">
        <v>159</v>
      </c>
      <c r="C14" s="163">
        <v>80.137621503106033</v>
      </c>
      <c r="D14" s="152">
        <v>50102.682485899873</v>
      </c>
      <c r="E14" s="163">
        <v>126.4821956636461</v>
      </c>
      <c r="F14" s="152">
        <v>101396.10895329004</v>
      </c>
      <c r="G14" s="163">
        <v>178.51705989649025</v>
      </c>
      <c r="H14" s="152">
        <v>143108.81022374265</v>
      </c>
      <c r="I14" s="163">
        <v>266.38685404416594</v>
      </c>
      <c r="J14" s="152">
        <v>157180.40088110455</v>
      </c>
      <c r="K14" s="163">
        <v>596.86289579929291</v>
      </c>
      <c r="L14" s="152">
        <v>160886.65738322513</v>
      </c>
    </row>
    <row r="15" spans="1:14" s="106" customFormat="1" ht="14.25">
      <c r="A15" s="2160"/>
      <c r="B15" s="148" t="s">
        <v>160</v>
      </c>
      <c r="C15" s="163">
        <v>81.43224930064568</v>
      </c>
      <c r="D15" s="152">
        <v>5131.0859926320445</v>
      </c>
      <c r="E15" s="163">
        <v>125.26943809088243</v>
      </c>
      <c r="F15" s="152">
        <v>10483.963354987171</v>
      </c>
      <c r="G15" s="163">
        <v>178.8468487746299</v>
      </c>
      <c r="H15" s="152">
        <v>15627.487756554894</v>
      </c>
      <c r="I15" s="163">
        <v>268.66361915330322</v>
      </c>
      <c r="J15" s="152">
        <v>26372.980774747732</v>
      </c>
      <c r="K15" s="163">
        <v>618.94708802310936</v>
      </c>
      <c r="L15" s="152">
        <v>34350.523960307801</v>
      </c>
    </row>
    <row r="16" spans="1:14" s="106" customFormat="1" ht="14.25">
      <c r="A16" s="2160"/>
      <c r="B16" s="148" t="s">
        <v>161</v>
      </c>
      <c r="C16" s="163">
        <v>83.10310706946774</v>
      </c>
      <c r="D16" s="152">
        <v>5732.6882804923198</v>
      </c>
      <c r="E16" s="163">
        <v>126.10652787669235</v>
      </c>
      <c r="F16" s="152">
        <v>11233.109477308826</v>
      </c>
      <c r="G16" s="163">
        <v>180.53866075881058</v>
      </c>
      <c r="H16" s="152">
        <v>14363.878826390946</v>
      </c>
      <c r="I16" s="163">
        <v>264.6643044422795</v>
      </c>
      <c r="J16" s="152">
        <v>17095.560817529218</v>
      </c>
      <c r="K16" s="163">
        <v>552.55373772496921</v>
      </c>
      <c r="L16" s="152">
        <v>17605.191730710845</v>
      </c>
    </row>
    <row r="17" spans="1:12" s="106" customFormat="1" ht="14.25">
      <c r="A17" s="2160"/>
      <c r="B17" s="148" t="s">
        <v>162</v>
      </c>
      <c r="C17" s="163">
        <v>79.387868752496331</v>
      </c>
      <c r="D17" s="152">
        <v>2917.8452024335274</v>
      </c>
      <c r="E17" s="163">
        <v>126.45661219810839</v>
      </c>
      <c r="F17" s="152">
        <v>6586.5024013852981</v>
      </c>
      <c r="G17" s="163">
        <v>178.61108054598287</v>
      </c>
      <c r="H17" s="152">
        <v>8968.6835555585149</v>
      </c>
      <c r="I17" s="163">
        <v>265.56918606846438</v>
      </c>
      <c r="J17" s="152">
        <v>13985.484696247197</v>
      </c>
      <c r="K17" s="163">
        <v>638.19576134962756</v>
      </c>
      <c r="L17" s="152">
        <v>17644.450546178352</v>
      </c>
    </row>
    <row r="18" spans="1:12" s="106" customFormat="1" ht="14.25">
      <c r="A18" s="2160"/>
      <c r="B18" s="148" t="s">
        <v>23</v>
      </c>
      <c r="C18" s="163">
        <v>73.974258093645773</v>
      </c>
      <c r="D18" s="152">
        <v>7324.1502221371029</v>
      </c>
      <c r="E18" s="163">
        <v>124.66930496323825</v>
      </c>
      <c r="F18" s="152">
        <v>7432.9174270986232</v>
      </c>
      <c r="G18" s="163">
        <v>178.23771542870836</v>
      </c>
      <c r="H18" s="152">
        <v>7571.4581456254309</v>
      </c>
      <c r="I18" s="163">
        <v>264.76912030921596</v>
      </c>
      <c r="J18" s="152">
        <v>7822.502127765767</v>
      </c>
      <c r="K18" s="163">
        <v>575.63312820349802</v>
      </c>
      <c r="L18" s="152">
        <v>9813.8788671157454</v>
      </c>
    </row>
    <row r="19" spans="1:12" s="106" customFormat="1" ht="14.25">
      <c r="A19" s="2160"/>
      <c r="B19" s="148" t="s">
        <v>156</v>
      </c>
      <c r="C19" s="163">
        <v>77.316124221365868</v>
      </c>
      <c r="D19" s="152">
        <v>11900.990316352594</v>
      </c>
      <c r="E19" s="163">
        <v>124.07080881887279</v>
      </c>
      <c r="F19" s="152">
        <v>16831.686660644082</v>
      </c>
      <c r="G19" s="163">
        <v>179.44385340265092</v>
      </c>
      <c r="H19" s="152">
        <v>15913.484898676707</v>
      </c>
      <c r="I19" s="163">
        <v>265.27394238612152</v>
      </c>
      <c r="J19" s="152">
        <v>16738.629650771807</v>
      </c>
      <c r="K19" s="163">
        <v>599.33220658437619</v>
      </c>
      <c r="L19" s="152">
        <v>15630.191090141525</v>
      </c>
    </row>
    <row r="20" spans="1:12" s="106" customFormat="1" ht="14.25">
      <c r="A20" s="2160"/>
      <c r="B20" s="148" t="s">
        <v>279</v>
      </c>
      <c r="C20" s="163">
        <v>81.567104692117979</v>
      </c>
      <c r="D20" s="152">
        <v>5450.6354452412588</v>
      </c>
      <c r="E20" s="163">
        <v>125.22415180992166</v>
      </c>
      <c r="F20" s="152">
        <v>13269.24871801635</v>
      </c>
      <c r="G20" s="163">
        <v>178.39659040658569</v>
      </c>
      <c r="H20" s="152">
        <v>12527.868179884517</v>
      </c>
      <c r="I20" s="163">
        <v>266.31468086052058</v>
      </c>
      <c r="J20" s="152">
        <v>14689.386529364587</v>
      </c>
      <c r="K20" s="163">
        <v>562.8205172206799</v>
      </c>
      <c r="L20" s="152">
        <v>11043.894097555978</v>
      </c>
    </row>
    <row r="21" spans="1:12" s="106" customFormat="1" ht="14.25">
      <c r="A21" s="2161"/>
      <c r="B21" s="148" t="s">
        <v>17</v>
      </c>
      <c r="C21" s="163">
        <v>79.212126561855072</v>
      </c>
      <c r="D21" s="152">
        <v>4241.7053267147858</v>
      </c>
      <c r="E21" s="163">
        <v>125.45785914378918</v>
      </c>
      <c r="F21" s="152">
        <v>6950.0649975264523</v>
      </c>
      <c r="G21" s="163">
        <v>179.4284113086367</v>
      </c>
      <c r="H21" s="152">
        <v>9073.0662865230643</v>
      </c>
      <c r="I21" s="163">
        <v>269.04609614687865</v>
      </c>
      <c r="J21" s="152">
        <v>11491.622969002448</v>
      </c>
      <c r="K21" s="163">
        <v>595.66945387142778</v>
      </c>
      <c r="L21" s="152">
        <v>14541.307169929012</v>
      </c>
    </row>
    <row r="22" spans="1:12" s="106" customFormat="1" ht="14.25">
      <c r="A22" s="2137" t="s">
        <v>276</v>
      </c>
      <c r="B22" s="148" t="s">
        <v>280</v>
      </c>
      <c r="C22" s="163">
        <v>71.788191174729661</v>
      </c>
      <c r="D22" s="152">
        <v>361579.17234518769</v>
      </c>
      <c r="E22" s="163">
        <v>124.30330354477597</v>
      </c>
      <c r="F22" s="152">
        <v>339828.23035945976</v>
      </c>
      <c r="G22" s="163">
        <v>178.06582696622013</v>
      </c>
      <c r="H22" s="152">
        <v>339885.54987892648</v>
      </c>
      <c r="I22" s="163">
        <v>265.97733973716265</v>
      </c>
      <c r="J22" s="152">
        <v>361066.22488014196</v>
      </c>
      <c r="K22" s="163">
        <v>632.14303162662361</v>
      </c>
      <c r="L22" s="152">
        <v>409060.80313693557</v>
      </c>
    </row>
    <row r="23" spans="1:12" s="106" customFormat="1" ht="14.25">
      <c r="A23" s="2160"/>
      <c r="B23" s="148" t="s">
        <v>281</v>
      </c>
      <c r="C23" s="163">
        <v>76.185813404585076</v>
      </c>
      <c r="D23" s="152">
        <v>366880.33713445836</v>
      </c>
      <c r="E23" s="163">
        <v>124.80916352107059</v>
      </c>
      <c r="F23" s="152">
        <v>410490.6928009938</v>
      </c>
      <c r="G23" s="163">
        <v>177.8777503032729</v>
      </c>
      <c r="H23" s="152">
        <v>413461.53654903569</v>
      </c>
      <c r="I23" s="163">
        <v>264.51094306722626</v>
      </c>
      <c r="J23" s="152">
        <v>391539.182441112</v>
      </c>
      <c r="K23" s="163">
        <v>580.87167587912529</v>
      </c>
      <c r="L23" s="152">
        <v>341158.50890070054</v>
      </c>
    </row>
    <row r="24" spans="1:12" s="106" customFormat="1" ht="14.25">
      <c r="A24" s="2160"/>
      <c r="B24" s="148" t="s">
        <v>157</v>
      </c>
      <c r="C24" s="163">
        <v>63.432323970768806</v>
      </c>
      <c r="D24" s="152">
        <v>56158.879147186832</v>
      </c>
      <c r="E24" s="163">
        <v>123.81476854488713</v>
      </c>
      <c r="F24" s="152">
        <v>34167.134215778278</v>
      </c>
      <c r="G24" s="163">
        <v>177.76506665622836</v>
      </c>
      <c r="H24" s="152">
        <v>30603.238473953756</v>
      </c>
      <c r="I24" s="163">
        <v>263.83832592215663</v>
      </c>
      <c r="J24" s="152">
        <v>30567.788510842191</v>
      </c>
      <c r="K24" s="163">
        <v>569.16056164545546</v>
      </c>
      <c r="L24" s="152">
        <v>27982.396595383256</v>
      </c>
    </row>
    <row r="25" spans="1:12" s="106" customFormat="1" ht="14.25">
      <c r="A25" s="2161"/>
      <c r="B25" s="148" t="s">
        <v>282</v>
      </c>
      <c r="C25" s="163">
        <v>82.976464790059921</v>
      </c>
      <c r="D25" s="152">
        <v>53.201411237961196</v>
      </c>
      <c r="E25" s="163">
        <v>125.11246857785501</v>
      </c>
      <c r="F25" s="152">
        <v>180.76807428595561</v>
      </c>
      <c r="G25" s="163">
        <v>188.71023710049565</v>
      </c>
      <c r="H25" s="152">
        <v>451.65609149785092</v>
      </c>
      <c r="I25" s="163">
        <v>273.39204413418861</v>
      </c>
      <c r="J25" s="152">
        <v>1638.9007474454402</v>
      </c>
      <c r="K25" s="163">
        <v>718.82814515326459</v>
      </c>
      <c r="L25" s="152">
        <v>6368.9598512016964</v>
      </c>
    </row>
    <row r="26" spans="1:12" s="106" customFormat="1" ht="14.25">
      <c r="A26" s="2159" t="s">
        <v>149</v>
      </c>
      <c r="B26" s="148" t="s">
        <v>10</v>
      </c>
      <c r="C26" s="163">
        <v>74.453518832464042</v>
      </c>
      <c r="D26" s="152">
        <v>33355.330736601914</v>
      </c>
      <c r="E26" s="163">
        <v>123.19520887198659</v>
      </c>
      <c r="F26" s="152">
        <v>37834.494042295119</v>
      </c>
      <c r="G26" s="163">
        <v>179.5863788924263</v>
      </c>
      <c r="H26" s="152">
        <v>34650.842128053453</v>
      </c>
      <c r="I26" s="163">
        <v>266.57038031139285</v>
      </c>
      <c r="J26" s="152">
        <v>43537.425320537404</v>
      </c>
      <c r="K26" s="163">
        <v>593.60756412324201</v>
      </c>
      <c r="L26" s="152">
        <v>44974.585014214776</v>
      </c>
    </row>
    <row r="27" spans="1:12" s="106" customFormat="1" ht="14.25">
      <c r="A27" s="2160"/>
      <c r="B27" s="148" t="s">
        <v>58</v>
      </c>
      <c r="C27" s="163">
        <v>65.188971778055077</v>
      </c>
      <c r="D27" s="152">
        <v>23054.835581654675</v>
      </c>
      <c r="E27" s="163">
        <v>122.60187402884307</v>
      </c>
      <c r="F27" s="152">
        <v>8514.3581078077768</v>
      </c>
      <c r="G27" s="163">
        <v>179.066224619194</v>
      </c>
      <c r="H27" s="152">
        <v>5328.6412932731964</v>
      </c>
      <c r="I27" s="163">
        <v>264.81501730666542</v>
      </c>
      <c r="J27" s="152">
        <v>4955.1132776278082</v>
      </c>
      <c r="K27" s="163">
        <v>647.98397206613856</v>
      </c>
      <c r="L27" s="152">
        <v>4356.2339970886514</v>
      </c>
    </row>
    <row r="28" spans="1:12" s="106" customFormat="1" ht="14.25">
      <c r="A28" s="2160"/>
      <c r="B28" s="148" t="s">
        <v>12</v>
      </c>
      <c r="C28" s="163">
        <v>70.826953065813953</v>
      </c>
      <c r="D28" s="152">
        <v>17032.850212917052</v>
      </c>
      <c r="E28" s="163">
        <v>125.21826666738733</v>
      </c>
      <c r="F28" s="152">
        <v>14250.732810175215</v>
      </c>
      <c r="G28" s="163">
        <v>177.6432468782051</v>
      </c>
      <c r="H28" s="152">
        <v>11338.50278288854</v>
      </c>
      <c r="I28" s="163">
        <v>264.64159314662686</v>
      </c>
      <c r="J28" s="152">
        <v>10697.422270794665</v>
      </c>
      <c r="K28" s="163">
        <v>581.30157207289585</v>
      </c>
      <c r="L28" s="152">
        <v>8773.3405668242121</v>
      </c>
    </row>
    <row r="29" spans="1:12" s="106" customFormat="1" ht="14.25">
      <c r="A29" s="2160"/>
      <c r="B29" s="148" t="s">
        <v>13</v>
      </c>
      <c r="C29" s="163">
        <v>72.530831645229256</v>
      </c>
      <c r="D29" s="152">
        <v>15143.258064499832</v>
      </c>
      <c r="E29" s="163">
        <v>120.36330430560041</v>
      </c>
      <c r="F29" s="152">
        <v>10844.024829697551</v>
      </c>
      <c r="G29" s="163">
        <v>178.65182674234308</v>
      </c>
      <c r="H29" s="152">
        <v>8238.0130114856693</v>
      </c>
      <c r="I29" s="163">
        <v>265.33276254639583</v>
      </c>
      <c r="J29" s="152">
        <v>6029.8662122031528</v>
      </c>
      <c r="K29" s="163">
        <v>565.58248934074368</v>
      </c>
      <c r="L29" s="152">
        <v>5664.9086204599935</v>
      </c>
    </row>
    <row r="30" spans="1:12" s="106" customFormat="1" ht="14.25">
      <c r="A30" s="2160"/>
      <c r="B30" s="148" t="s">
        <v>14</v>
      </c>
      <c r="C30" s="163">
        <v>68.665558721984979</v>
      </c>
      <c r="D30" s="152">
        <v>36689.633184601335</v>
      </c>
      <c r="E30" s="163">
        <v>122.89810661493486</v>
      </c>
      <c r="F30" s="152">
        <v>22389.146741014029</v>
      </c>
      <c r="G30" s="163">
        <v>175.96619144296096</v>
      </c>
      <c r="H30" s="152">
        <v>19816.373669093151</v>
      </c>
      <c r="I30" s="163">
        <v>259.16525552310196</v>
      </c>
      <c r="J30" s="152">
        <v>14610.163914098581</v>
      </c>
      <c r="K30" s="163">
        <v>592.98858884742606</v>
      </c>
      <c r="L30" s="152">
        <v>13271.434018978436</v>
      </c>
    </row>
    <row r="31" spans="1:12" s="106" customFormat="1" ht="14.25">
      <c r="A31" s="2160"/>
      <c r="B31" s="148" t="s">
        <v>15</v>
      </c>
      <c r="C31" s="163">
        <v>65.820948610515671</v>
      </c>
      <c r="D31" s="152">
        <v>56062.768892748987</v>
      </c>
      <c r="E31" s="163">
        <v>122.41147740148038</v>
      </c>
      <c r="F31" s="152">
        <v>25560.664248298326</v>
      </c>
      <c r="G31" s="163">
        <v>172.12082639501688</v>
      </c>
      <c r="H31" s="152">
        <v>19623.694533134982</v>
      </c>
      <c r="I31" s="163">
        <v>266.61016264227527</v>
      </c>
      <c r="J31" s="152">
        <v>15232.610610177748</v>
      </c>
      <c r="K31" s="163">
        <v>566.62234128077228</v>
      </c>
      <c r="L31" s="152">
        <v>12436.417529254706</v>
      </c>
    </row>
    <row r="32" spans="1:12" s="106" customFormat="1" ht="14.25">
      <c r="A32" s="2160"/>
      <c r="B32" s="148" t="s">
        <v>22</v>
      </c>
      <c r="C32" s="163">
        <v>80.771051366730546</v>
      </c>
      <c r="D32" s="152">
        <v>21952.884995668486</v>
      </c>
      <c r="E32" s="163">
        <v>125.01379543626672</v>
      </c>
      <c r="F32" s="152">
        <v>39498.826079679107</v>
      </c>
      <c r="G32" s="163">
        <v>180.01387469130265</v>
      </c>
      <c r="H32" s="152">
        <v>39558.403373097877</v>
      </c>
      <c r="I32" s="163">
        <v>262.86914476707318</v>
      </c>
      <c r="J32" s="152">
        <v>38722.46595272237</v>
      </c>
      <c r="K32" s="163">
        <v>547.19266020571195</v>
      </c>
      <c r="L32" s="152">
        <v>33009.091452641791</v>
      </c>
    </row>
    <row r="33" spans="1:12" s="106" customFormat="1" ht="14.25">
      <c r="A33" s="2160"/>
      <c r="B33" s="148" t="s">
        <v>23</v>
      </c>
      <c r="C33" s="163">
        <v>68.723723556031302</v>
      </c>
      <c r="D33" s="152">
        <v>47012.806700163805</v>
      </c>
      <c r="E33" s="163">
        <v>122.83633092010373</v>
      </c>
      <c r="F33" s="152">
        <v>26080.449526313947</v>
      </c>
      <c r="G33" s="163">
        <v>175.85791186660535</v>
      </c>
      <c r="H33" s="152">
        <v>22861.083919710014</v>
      </c>
      <c r="I33" s="163">
        <v>266.5031313543634</v>
      </c>
      <c r="J33" s="152">
        <v>19962.037944433003</v>
      </c>
      <c r="K33" s="163">
        <v>565.32188112904544</v>
      </c>
      <c r="L33" s="152">
        <v>18529.647528831629</v>
      </c>
    </row>
    <row r="34" spans="1:12" s="106" customFormat="1" ht="14.25">
      <c r="A34" s="2160"/>
      <c r="B34" s="148" t="s">
        <v>24</v>
      </c>
      <c r="C34" s="163">
        <v>78.324917674146207</v>
      </c>
      <c r="D34" s="152">
        <v>139863.09485598322</v>
      </c>
      <c r="E34" s="163">
        <v>125.95653296869877</v>
      </c>
      <c r="F34" s="152">
        <v>189532.66047471197</v>
      </c>
      <c r="G34" s="163">
        <v>178.40291667312357</v>
      </c>
      <c r="H34" s="152">
        <v>223263.29546650933</v>
      </c>
      <c r="I34" s="163">
        <v>266.10714666974269</v>
      </c>
      <c r="J34" s="152">
        <v>221963.54282506724</v>
      </c>
      <c r="K34" s="163">
        <v>591.49615926721742</v>
      </c>
      <c r="L34" s="152">
        <v>207253.24468797195</v>
      </c>
    </row>
    <row r="35" spans="1:12" s="106" customFormat="1" ht="14.25">
      <c r="A35" s="2160"/>
      <c r="B35" s="148" t="s">
        <v>16</v>
      </c>
      <c r="C35" s="163">
        <v>68.547402147853688</v>
      </c>
      <c r="D35" s="152">
        <v>29587.970330311837</v>
      </c>
      <c r="E35" s="163">
        <v>123.18907944981093</v>
      </c>
      <c r="F35" s="152">
        <v>20772.409103854563</v>
      </c>
      <c r="G35" s="163">
        <v>177.89185161234079</v>
      </c>
      <c r="H35" s="152">
        <v>18568.305489004335</v>
      </c>
      <c r="I35" s="163">
        <v>262.76270322103358</v>
      </c>
      <c r="J35" s="152">
        <v>19508.390367226173</v>
      </c>
      <c r="K35" s="163">
        <v>602.42308413365151</v>
      </c>
      <c r="L35" s="152">
        <v>19493.265218674991</v>
      </c>
    </row>
    <row r="36" spans="1:12" s="106" customFormat="1" ht="14.25">
      <c r="A36" s="2160"/>
      <c r="B36" s="148" t="s">
        <v>17</v>
      </c>
      <c r="C36" s="163">
        <v>72.288479845782092</v>
      </c>
      <c r="D36" s="152">
        <v>40360.421562710442</v>
      </c>
      <c r="E36" s="163">
        <v>124.21016772796987</v>
      </c>
      <c r="F36" s="152">
        <v>25303.79865750227</v>
      </c>
      <c r="G36" s="163">
        <v>177.05777087909027</v>
      </c>
      <c r="H36" s="152">
        <v>19136.202076882</v>
      </c>
      <c r="I36" s="163">
        <v>267.24771856871445</v>
      </c>
      <c r="J36" s="152">
        <v>19248.177682377234</v>
      </c>
      <c r="K36" s="163">
        <v>587.70083129647355</v>
      </c>
      <c r="L36" s="152">
        <v>20769.083280246494</v>
      </c>
    </row>
    <row r="37" spans="1:12" s="106" customFormat="1" ht="14.25">
      <c r="A37" s="2160"/>
      <c r="B37" s="148" t="s">
        <v>25</v>
      </c>
      <c r="C37" s="163">
        <v>76.977972494597267</v>
      </c>
      <c r="D37" s="152">
        <v>49208.080522394645</v>
      </c>
      <c r="E37" s="163">
        <v>123.31996311887494</v>
      </c>
      <c r="F37" s="152">
        <v>50197.353772869734</v>
      </c>
      <c r="G37" s="163">
        <v>176.88738592667107</v>
      </c>
      <c r="H37" s="152">
        <v>41086.854393373076</v>
      </c>
      <c r="I37" s="163">
        <v>261.81930432527747</v>
      </c>
      <c r="J37" s="152">
        <v>40085.537476069127</v>
      </c>
      <c r="K37" s="163">
        <v>564.90409025439362</v>
      </c>
      <c r="L37" s="152">
        <v>27131.501295721366</v>
      </c>
    </row>
    <row r="38" spans="1:12" s="106" customFormat="1" ht="14.25">
      <c r="A38" s="2160"/>
      <c r="B38" s="148" t="s">
        <v>26</v>
      </c>
      <c r="C38" s="163">
        <v>74.803874631023717</v>
      </c>
      <c r="D38" s="152">
        <v>91393.792496360998</v>
      </c>
      <c r="E38" s="163">
        <v>123.64940207261694</v>
      </c>
      <c r="F38" s="152">
        <v>85762.197817833512</v>
      </c>
      <c r="G38" s="163">
        <v>176.77389456785934</v>
      </c>
      <c r="H38" s="152">
        <v>69736.443847236689</v>
      </c>
      <c r="I38" s="163">
        <v>262.27291926925011</v>
      </c>
      <c r="J38" s="152">
        <v>60302.05889828963</v>
      </c>
      <c r="K38" s="163">
        <v>580.15789071705933</v>
      </c>
      <c r="L38" s="152">
        <v>45900.091825373886</v>
      </c>
    </row>
    <row r="39" spans="1:12" s="106" customFormat="1" ht="14.25">
      <c r="A39" s="2160"/>
      <c r="B39" s="148" t="s">
        <v>29</v>
      </c>
      <c r="C39" s="163">
        <v>55.574153375920048</v>
      </c>
      <c r="D39" s="152">
        <v>12922.212298680761</v>
      </c>
      <c r="E39" s="163">
        <v>125.94082761960071</v>
      </c>
      <c r="F39" s="152">
        <v>5659.1912308894152</v>
      </c>
      <c r="G39" s="163">
        <v>179.68259563102322</v>
      </c>
      <c r="H39" s="152">
        <v>5906.884258638629</v>
      </c>
      <c r="I39" s="163">
        <v>261.70307321291699</v>
      </c>
      <c r="J39" s="152">
        <v>4318.8191176486844</v>
      </c>
      <c r="K39" s="163">
        <v>608.6282701195039</v>
      </c>
      <c r="L39" s="152">
        <v>5288.5974470689107</v>
      </c>
    </row>
    <row r="40" spans="1:12" s="106" customFormat="1" ht="14.25">
      <c r="A40" s="2160"/>
      <c r="B40" s="148" t="s">
        <v>30</v>
      </c>
      <c r="C40" s="163">
        <v>56.283666027527744</v>
      </c>
      <c r="D40" s="152">
        <v>10319.046394886687</v>
      </c>
      <c r="E40" s="163">
        <v>122.61946279770994</v>
      </c>
      <c r="F40" s="152">
        <v>3316.7802481120871</v>
      </c>
      <c r="G40" s="163">
        <v>183.62299733740508</v>
      </c>
      <c r="H40" s="152">
        <v>2502.3662437239741</v>
      </c>
      <c r="I40" s="163">
        <v>263.28711694482644</v>
      </c>
      <c r="J40" s="152">
        <v>2610.3756536569513</v>
      </c>
      <c r="K40" s="163">
        <v>624.24971563866939</v>
      </c>
      <c r="L40" s="152">
        <v>2604.131351659034</v>
      </c>
    </row>
    <row r="41" spans="1:12" s="106" customFormat="1" ht="14.25">
      <c r="A41" s="2160"/>
      <c r="B41" s="148" t="s">
        <v>31</v>
      </c>
      <c r="C41" s="163">
        <v>61.842426987469693</v>
      </c>
      <c r="D41" s="152">
        <v>5591.2223189333617</v>
      </c>
      <c r="E41" s="163">
        <v>123.13855197394896</v>
      </c>
      <c r="F41" s="152">
        <v>4384.0075689591122</v>
      </c>
      <c r="G41" s="163">
        <v>179.56436475762945</v>
      </c>
      <c r="H41" s="152">
        <v>3015.3620813797315</v>
      </c>
      <c r="I41" s="163">
        <v>268.14199825001742</v>
      </c>
      <c r="J41" s="152">
        <v>4275.7750780855085</v>
      </c>
      <c r="K41" s="163">
        <v>571.77903293893064</v>
      </c>
      <c r="L41" s="152">
        <v>4178.5255790154624</v>
      </c>
    </row>
    <row r="42" spans="1:12" s="106" customFormat="1" ht="14.25">
      <c r="A42" s="2160"/>
      <c r="B42" s="148" t="s">
        <v>18</v>
      </c>
      <c r="C42" s="163">
        <v>79.72670119137716</v>
      </c>
      <c r="D42" s="152">
        <v>62739.148369010378</v>
      </c>
      <c r="E42" s="163">
        <v>125.50749063719493</v>
      </c>
      <c r="F42" s="152">
        <v>122272.6550095881</v>
      </c>
      <c r="G42" s="163">
        <v>178.34653182790962</v>
      </c>
      <c r="H42" s="152">
        <v>154387.47971944834</v>
      </c>
      <c r="I42" s="163">
        <v>267.31850059559321</v>
      </c>
      <c r="J42" s="152">
        <v>175715.93513550572</v>
      </c>
      <c r="K42" s="163">
        <v>661.86404329333277</v>
      </c>
      <c r="L42" s="152">
        <v>235385.21333823493</v>
      </c>
    </row>
    <row r="43" spans="1:12" s="106" customFormat="1" ht="14.25">
      <c r="A43" s="2160"/>
      <c r="B43" s="148" t="s">
        <v>19</v>
      </c>
      <c r="C43" s="163">
        <v>72.564790919330449</v>
      </c>
      <c r="D43" s="152">
        <v>28566.515499337678</v>
      </c>
      <c r="E43" s="163">
        <v>125.58964938302438</v>
      </c>
      <c r="F43" s="152">
        <v>30320.874285311511</v>
      </c>
      <c r="G43" s="163">
        <v>179.89696317950097</v>
      </c>
      <c r="H43" s="152">
        <v>28529.542142567672</v>
      </c>
      <c r="I43" s="163">
        <v>263.78274891171196</v>
      </c>
      <c r="J43" s="152">
        <v>31683.953938237555</v>
      </c>
      <c r="K43" s="163">
        <v>597.31311566559009</v>
      </c>
      <c r="L43" s="152">
        <v>26191.822235696138</v>
      </c>
    </row>
    <row r="44" spans="1:12" s="106" customFormat="1" ht="14.25">
      <c r="A44" s="2160"/>
      <c r="B44" s="148" t="s">
        <v>32</v>
      </c>
      <c r="C44" s="163">
        <v>69.042108399257273</v>
      </c>
      <c r="D44" s="152">
        <v>7689.9486392811177</v>
      </c>
      <c r="E44" s="163">
        <v>120.81473551087497</v>
      </c>
      <c r="F44" s="152">
        <v>4252.9324693710141</v>
      </c>
      <c r="G44" s="163">
        <v>172.90933776204116</v>
      </c>
      <c r="H44" s="152">
        <v>3949.4733267172787</v>
      </c>
      <c r="I44" s="163">
        <v>258.96374435908717</v>
      </c>
      <c r="J44" s="152">
        <v>3820.7097708842393</v>
      </c>
      <c r="K44" s="163">
        <v>561.62834907249191</v>
      </c>
      <c r="L44" s="152">
        <v>2309.9100273660501</v>
      </c>
    </row>
    <row r="45" spans="1:12" s="106" customFormat="1" ht="14.25">
      <c r="A45" s="2160"/>
      <c r="B45" s="148" t="s">
        <v>36</v>
      </c>
      <c r="C45" s="163">
        <v>82.976464790059921</v>
      </c>
      <c r="D45" s="152">
        <v>53.201411237961196</v>
      </c>
      <c r="E45" s="163">
        <v>125.11246857785501</v>
      </c>
      <c r="F45" s="152">
        <v>180.76807428595561</v>
      </c>
      <c r="G45" s="163">
        <v>188.71023710049565</v>
      </c>
      <c r="H45" s="152">
        <v>451.65609149785092</v>
      </c>
      <c r="I45" s="163">
        <v>273.39204413418861</v>
      </c>
      <c r="J45" s="152">
        <v>1638.9007474454402</v>
      </c>
      <c r="K45" s="163">
        <v>718.82814515326459</v>
      </c>
      <c r="L45" s="152">
        <v>6368.9598512016964</v>
      </c>
    </row>
    <row r="46" spans="1:12" s="106" customFormat="1" ht="14.25">
      <c r="A46" s="2160"/>
      <c r="B46" s="148" t="s">
        <v>33</v>
      </c>
      <c r="C46" s="163">
        <v>70.374032165529883</v>
      </c>
      <c r="D46" s="152">
        <v>12021.337652562015</v>
      </c>
      <c r="E46" s="163">
        <v>122.93386272834438</v>
      </c>
      <c r="F46" s="152">
        <v>9075.5067023922711</v>
      </c>
      <c r="G46" s="163">
        <v>178.22883561842104</v>
      </c>
      <c r="H46" s="152">
        <v>8970.9981185418037</v>
      </c>
      <c r="I46" s="163">
        <v>264.92248634031273</v>
      </c>
      <c r="J46" s="152">
        <v>9028.7775977482233</v>
      </c>
      <c r="K46" s="163">
        <v>549.76680992986883</v>
      </c>
      <c r="L46" s="152">
        <v>7634.2304204700777</v>
      </c>
    </row>
    <row r="47" spans="1:12" s="106" customFormat="1" ht="14.25">
      <c r="A47" s="2160"/>
      <c r="B47" s="148" t="s">
        <v>34</v>
      </c>
      <c r="C47" s="163">
        <v>70.99809294999443</v>
      </c>
      <c r="D47" s="152">
        <v>7615.1118428425916</v>
      </c>
      <c r="E47" s="163">
        <v>125.90749873225721</v>
      </c>
      <c r="F47" s="152">
        <v>7478.7159960544332</v>
      </c>
      <c r="G47" s="163">
        <v>175.14548545836348</v>
      </c>
      <c r="H47" s="152">
        <v>6258.1544449523972</v>
      </c>
      <c r="I47" s="163">
        <v>264.00641440014363</v>
      </c>
      <c r="J47" s="152">
        <v>6513.3312928186197</v>
      </c>
      <c r="K47" s="163">
        <v>536.03262410386503</v>
      </c>
      <c r="L47" s="152">
        <v>5967.0017698037755</v>
      </c>
    </row>
    <row r="48" spans="1:12" s="106" customFormat="1" ht="14.25">
      <c r="A48" s="2160"/>
      <c r="B48" s="148" t="s">
        <v>156</v>
      </c>
      <c r="C48" s="163">
        <v>75.629482272934126</v>
      </c>
      <c r="D48" s="152">
        <v>18986.439910790614</v>
      </c>
      <c r="E48" s="163">
        <v>124.54104015335534</v>
      </c>
      <c r="F48" s="152">
        <v>21765.072523911662</v>
      </c>
      <c r="G48" s="163">
        <v>179.40571672223257</v>
      </c>
      <c r="H48" s="152">
        <v>20267.953033091453</v>
      </c>
      <c r="I48" s="163">
        <v>263.96857678874352</v>
      </c>
      <c r="J48" s="152">
        <v>19847.166151351139</v>
      </c>
      <c r="K48" s="163">
        <v>589.33719072377289</v>
      </c>
      <c r="L48" s="152">
        <v>17744.499317256228</v>
      </c>
    </row>
    <row r="49" spans="1:12" s="106" customFormat="1" ht="14.25">
      <c r="A49" s="2161"/>
      <c r="B49" s="148" t="s">
        <v>27</v>
      </c>
      <c r="C49" s="163">
        <v>78.380286035573761</v>
      </c>
      <c r="D49" s="152">
        <v>17449.677563890233</v>
      </c>
      <c r="E49" s="163">
        <v>124.81551119999482</v>
      </c>
      <c r="F49" s="152">
        <v>19419.20512959086</v>
      </c>
      <c r="G49" s="163">
        <v>175.64210301925374</v>
      </c>
      <c r="H49" s="152">
        <v>16955.455549113405</v>
      </c>
      <c r="I49" s="163">
        <v>256.16714249973256</v>
      </c>
      <c r="J49" s="152">
        <v>10503.539344536201</v>
      </c>
      <c r="K49" s="163">
        <v>544.86441277975212</v>
      </c>
      <c r="L49" s="152">
        <v>9334.9321101646201</v>
      </c>
    </row>
    <row r="50" spans="1:12" s="106" customFormat="1" ht="14.25">
      <c r="A50" s="2159" t="s">
        <v>277</v>
      </c>
      <c r="B50" s="148" t="s">
        <v>174</v>
      </c>
      <c r="C50" s="163">
        <v>73.114554251210905</v>
      </c>
      <c r="D50" s="152">
        <v>629218.61192475841</v>
      </c>
      <c r="E50" s="163">
        <v>124.47913371367881</v>
      </c>
      <c r="F50" s="152">
        <v>612354.28128498676</v>
      </c>
      <c r="G50" s="163">
        <v>177.83246792460255</v>
      </c>
      <c r="H50" s="152">
        <v>601581.25188694871</v>
      </c>
      <c r="I50" s="163">
        <v>265.57476790014357</v>
      </c>
      <c r="J50" s="152">
        <v>571343.57256754849</v>
      </c>
      <c r="K50" s="163">
        <v>608.45168761218952</v>
      </c>
      <c r="L50" s="152">
        <v>573147.595280546</v>
      </c>
    </row>
    <row r="51" spans="1:12" s="106" customFormat="1" ht="14.25">
      <c r="A51" s="2161"/>
      <c r="B51" s="148" t="s">
        <v>175</v>
      </c>
      <c r="C51" s="163">
        <v>73.783443318630049</v>
      </c>
      <c r="D51" s="152">
        <v>155452.97811330797</v>
      </c>
      <c r="E51" s="163">
        <v>124.78751022932587</v>
      </c>
      <c r="F51" s="152">
        <v>172312.54416553432</v>
      </c>
      <c r="G51" s="163">
        <v>178.38431017004277</v>
      </c>
      <c r="H51" s="152">
        <v>182820.72910646803</v>
      </c>
      <c r="I51" s="163">
        <v>264.11581059190308</v>
      </c>
      <c r="J51" s="152">
        <v>213468.52401199337</v>
      </c>
      <c r="K51" s="163">
        <v>607.91044057832562</v>
      </c>
      <c r="L51" s="152">
        <v>211423.07320367559</v>
      </c>
    </row>
    <row r="52" spans="1:12" s="106" customFormat="1" ht="14.25">
      <c r="A52" s="2159" t="s">
        <v>278</v>
      </c>
      <c r="B52" s="148" t="s">
        <v>168</v>
      </c>
      <c r="C52" s="163">
        <v>62.716095357559936</v>
      </c>
      <c r="D52" s="152">
        <v>139297.38121198368</v>
      </c>
      <c r="E52" s="163">
        <v>122.97804582543532</v>
      </c>
      <c r="F52" s="152">
        <v>55267.311388479036</v>
      </c>
      <c r="G52" s="163">
        <v>175.41478225796919</v>
      </c>
      <c r="H52" s="152">
        <v>35739.386838180646</v>
      </c>
      <c r="I52" s="163">
        <v>259.8806759254847</v>
      </c>
      <c r="J52" s="152">
        <v>22965.133856545959</v>
      </c>
      <c r="K52" s="163">
        <v>511.02942821065017</v>
      </c>
      <c r="L52" s="152">
        <v>15020.1004432874</v>
      </c>
    </row>
    <row r="53" spans="1:12" s="106" customFormat="1" ht="14.25">
      <c r="A53" s="2160"/>
      <c r="B53" s="148" t="s">
        <v>283</v>
      </c>
      <c r="C53" s="163">
        <v>72.405328707110812</v>
      </c>
      <c r="D53" s="152">
        <v>45764.824290969525</v>
      </c>
      <c r="E53" s="163">
        <v>124.37980323099134</v>
      </c>
      <c r="F53" s="152">
        <v>43084.988343203921</v>
      </c>
      <c r="G53" s="163">
        <v>177.01103267438796</v>
      </c>
      <c r="H53" s="152">
        <v>40511.612202326192</v>
      </c>
      <c r="I53" s="163">
        <v>263.63120035930058</v>
      </c>
      <c r="J53" s="152">
        <v>38242.680557510866</v>
      </c>
      <c r="K53" s="163">
        <v>509.35931101166591</v>
      </c>
      <c r="L53" s="152">
        <v>30588.915481029155</v>
      </c>
    </row>
    <row r="54" spans="1:12" s="106" customFormat="1" ht="14.25">
      <c r="A54" s="2160"/>
      <c r="B54" s="148" t="s">
        <v>284</v>
      </c>
      <c r="C54" s="163">
        <v>75.762733589864538</v>
      </c>
      <c r="D54" s="152">
        <v>73734.211075351413</v>
      </c>
      <c r="E54" s="163">
        <v>124.29301274245326</v>
      </c>
      <c r="F54" s="152">
        <v>60046.863042822624</v>
      </c>
      <c r="G54" s="163">
        <v>174.93675269413586</v>
      </c>
      <c r="H54" s="152">
        <v>45441.297243643414</v>
      </c>
      <c r="I54" s="163">
        <v>263.59609415352986</v>
      </c>
      <c r="J54" s="152">
        <v>42635.938791119072</v>
      </c>
      <c r="K54" s="163">
        <v>556.43862739565668</v>
      </c>
      <c r="L54" s="152">
        <v>25719.706176322125</v>
      </c>
    </row>
    <row r="55" spans="1:12" s="106" customFormat="1" ht="14.25">
      <c r="A55" s="2160"/>
      <c r="B55" s="148" t="s">
        <v>285</v>
      </c>
      <c r="C55" s="163">
        <v>75.789799065772996</v>
      </c>
      <c r="D55" s="152">
        <v>509153.74440163485</v>
      </c>
      <c r="E55" s="163">
        <v>124.67371665181712</v>
      </c>
      <c r="F55" s="152">
        <v>602983.12934314436</v>
      </c>
      <c r="G55" s="163">
        <v>178.36106147751389</v>
      </c>
      <c r="H55" s="152">
        <v>637943.66453368182</v>
      </c>
      <c r="I55" s="163">
        <v>265.31579316358977</v>
      </c>
      <c r="J55" s="152">
        <v>650607.30257792596</v>
      </c>
      <c r="K55" s="163">
        <v>604.03045949978309</v>
      </c>
      <c r="L55" s="152">
        <v>660092.5806106322</v>
      </c>
    </row>
    <row r="56" spans="1:12" s="106" customFormat="1" ht="14.25">
      <c r="A56" s="2160"/>
      <c r="B56" s="148" t="s">
        <v>286</v>
      </c>
      <c r="C56" s="163">
        <v>74.17487017243495</v>
      </c>
      <c r="D56" s="152">
        <v>16184.370368279215</v>
      </c>
      <c r="E56" s="163">
        <v>125.51754734922145</v>
      </c>
      <c r="F56" s="152">
        <v>21820.214222638686</v>
      </c>
      <c r="G56" s="163">
        <v>177.94542051985275</v>
      </c>
      <c r="H56" s="152">
        <v>23642.739528626513</v>
      </c>
      <c r="I56" s="163">
        <v>270.52114001226289</v>
      </c>
      <c r="J56" s="152">
        <v>29559.244796764855</v>
      </c>
      <c r="K56" s="163">
        <v>784.31658539626267</v>
      </c>
      <c r="L56" s="152">
        <v>50924.238302334634</v>
      </c>
    </row>
    <row r="57" spans="1:12" s="106" customFormat="1" ht="14.25">
      <c r="A57" s="2161"/>
      <c r="B57" s="148" t="s">
        <v>287</v>
      </c>
      <c r="C57" s="163">
        <v>92.448750428090918</v>
      </c>
      <c r="D57" s="152">
        <v>537.05868985563143</v>
      </c>
      <c r="E57" s="163">
        <v>132.37715939317161</v>
      </c>
      <c r="F57" s="152">
        <v>1464.3191102328572</v>
      </c>
      <c r="G57" s="163">
        <v>188.75948855313354</v>
      </c>
      <c r="H57" s="152">
        <v>1123.2806469576551</v>
      </c>
      <c r="I57" s="163">
        <v>265.94119180898343</v>
      </c>
      <c r="J57" s="152">
        <v>801.79599967563297</v>
      </c>
      <c r="K57" s="163">
        <v>464.81177273233874</v>
      </c>
      <c r="L57" s="152">
        <v>2225.1274706171948</v>
      </c>
    </row>
    <row r="58" spans="1:12">
      <c r="A58" s="147" t="s">
        <v>1314</v>
      </c>
      <c r="B58" s="155"/>
      <c r="C58" s="117"/>
      <c r="D58" s="118"/>
      <c r="E58" s="117"/>
      <c r="F58" s="118"/>
      <c r="G58" s="117"/>
      <c r="H58" s="118"/>
      <c r="I58" s="117"/>
      <c r="J58" s="118"/>
      <c r="K58" s="117"/>
      <c r="L58" s="118"/>
    </row>
    <row r="59" spans="1:12">
      <c r="A59" s="106"/>
    </row>
    <row r="177" spans="1:30">
      <c r="H177" s="121"/>
      <c r="I177" s="122"/>
      <c r="J177" s="121"/>
      <c r="K177" s="122"/>
      <c r="L177" s="121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</row>
    <row r="178" spans="1:30">
      <c r="H178" s="121"/>
      <c r="I178" s="122"/>
      <c r="J178" s="121"/>
      <c r="K178" s="122"/>
      <c r="L178" s="121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</row>
    <row r="179" spans="1:30">
      <c r="H179" s="121"/>
      <c r="I179" s="122"/>
      <c r="J179" s="121"/>
      <c r="K179" s="122"/>
      <c r="L179" s="121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</row>
    <row r="180" spans="1:30">
      <c r="A180" s="106"/>
      <c r="B180" s="106"/>
      <c r="C180" s="122"/>
      <c r="D180" s="121"/>
      <c r="E180" s="122"/>
      <c r="F180" s="121"/>
      <c r="G180" s="122"/>
      <c r="H180" s="121"/>
      <c r="I180" s="122"/>
      <c r="J180" s="121"/>
      <c r="K180" s="122"/>
      <c r="L180" s="121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</row>
    <row r="181" spans="1:30" s="120" customFormat="1">
      <c r="A181" s="106"/>
      <c r="B181" s="106"/>
      <c r="C181" s="122"/>
      <c r="D181" s="121"/>
      <c r="E181" s="122"/>
      <c r="F181" s="121"/>
      <c r="G181" s="122"/>
      <c r="I181" s="119"/>
      <c r="K181" s="119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</row>
  </sheetData>
  <mergeCells count="16">
    <mergeCell ref="A3:L3"/>
    <mergeCell ref="A5:L5"/>
    <mergeCell ref="A4:L4"/>
    <mergeCell ref="A52:A57"/>
    <mergeCell ref="A7:B9"/>
    <mergeCell ref="C7:L7"/>
    <mergeCell ref="C8:D8"/>
    <mergeCell ref="E8:F8"/>
    <mergeCell ref="G8:H8"/>
    <mergeCell ref="I8:J8"/>
    <mergeCell ref="K8:L8"/>
    <mergeCell ref="A10:A12"/>
    <mergeCell ref="A13:A21"/>
    <mergeCell ref="A22:A25"/>
    <mergeCell ref="A26:A49"/>
    <mergeCell ref="A50:A51"/>
  </mergeCells>
  <hyperlinks>
    <hyperlink ref="N7" location="ÍNDICE!A130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70" orientation="landscape" r:id="rId1"/>
  <headerFooter scaleWithDoc="0" alignWithMargins="0">
    <oddHeader>&amp;R&amp;"Arial,Negrita"&amp;10Compendio estadístico 2013 - Ingresos y gastos de los hogares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A176"/>
  <sheetViews>
    <sheetView showGridLines="0" topLeftCell="B1" zoomScale="85" zoomScaleNormal="85" zoomScalePageLayoutView="85" workbookViewId="0">
      <selection activeCell="N7" sqref="N7"/>
    </sheetView>
  </sheetViews>
  <sheetFormatPr baseColWidth="10" defaultRowHeight="12.75"/>
  <cols>
    <col min="1" max="1" width="23.5703125" style="76" customWidth="1"/>
    <col min="2" max="2" width="24.28515625" style="76" customWidth="1"/>
    <col min="3" max="3" width="16.140625" style="129" customWidth="1"/>
    <col min="4" max="4" width="16.140625" style="130" customWidth="1"/>
    <col min="5" max="5" width="16.140625" style="129" customWidth="1"/>
    <col min="6" max="6" width="16.140625" style="130" customWidth="1"/>
    <col min="7" max="7" width="16.140625" style="129" customWidth="1"/>
    <col min="8" max="8" width="16.140625" style="130" customWidth="1"/>
    <col min="9" max="9" width="16.140625" style="129" customWidth="1"/>
    <col min="10" max="10" width="16.140625" style="130" customWidth="1"/>
    <col min="11" max="11" width="16.140625" style="129" customWidth="1"/>
    <col min="12" max="12" width="16.140625" style="130" customWidth="1"/>
    <col min="13" max="21" width="13.85546875" style="76" customWidth="1"/>
    <col min="22" max="16384" width="11.42578125" style="76"/>
  </cols>
  <sheetData>
    <row r="1" spans="1:22" ht="6" customHeight="1"/>
    <row r="2" spans="1:22" ht="14.25">
      <c r="A2" s="1312" t="s">
        <v>269</v>
      </c>
    </row>
    <row r="3" spans="1:22" s="460" customFormat="1" ht="15.75" customHeight="1">
      <c r="A3" s="2177" t="s">
        <v>1317</v>
      </c>
      <c r="B3" s="2177"/>
      <c r="C3" s="2177"/>
      <c r="D3" s="2177"/>
      <c r="E3" s="2177"/>
      <c r="F3" s="2177"/>
      <c r="G3" s="2177"/>
      <c r="H3" s="2177"/>
      <c r="I3" s="2177"/>
      <c r="J3" s="2177"/>
      <c r="K3" s="2177"/>
      <c r="L3" s="2177"/>
    </row>
    <row r="4" spans="1:22" ht="15.75" customHeight="1">
      <c r="A4" s="2125" t="s">
        <v>1779</v>
      </c>
      <c r="B4" s="2125"/>
      <c r="C4" s="2125"/>
      <c r="D4" s="2125"/>
      <c r="E4" s="2125"/>
      <c r="F4" s="2125"/>
      <c r="G4" s="2125"/>
      <c r="H4" s="2125"/>
      <c r="I4" s="2125"/>
      <c r="J4" s="2125"/>
      <c r="K4" s="2125"/>
      <c r="L4" s="2125"/>
    </row>
    <row r="5" spans="1:22" ht="15.75" customHeight="1">
      <c r="A5" s="2178" t="s">
        <v>456</v>
      </c>
      <c r="B5" s="2178"/>
      <c r="C5" s="2178"/>
      <c r="D5" s="2178"/>
      <c r="E5" s="2178"/>
      <c r="F5" s="2178"/>
      <c r="G5" s="2178"/>
      <c r="H5" s="2178"/>
      <c r="I5" s="2178"/>
      <c r="J5" s="2178"/>
      <c r="K5" s="2178"/>
      <c r="L5" s="2178"/>
    </row>
    <row r="6" spans="1:22" s="107" customFormat="1" ht="15.75">
      <c r="A6" s="35"/>
      <c r="C6" s="123"/>
      <c r="D6" s="124"/>
      <c r="E6" s="123"/>
      <c r="F6" s="124"/>
      <c r="G6" s="123"/>
      <c r="H6" s="124"/>
      <c r="I6" s="123"/>
      <c r="J6" s="124"/>
      <c r="K6" s="123"/>
      <c r="L6" s="124"/>
    </row>
    <row r="7" spans="1:22" ht="63" customHeight="1">
      <c r="A7" s="2173" t="s">
        <v>275</v>
      </c>
      <c r="B7" s="2174"/>
      <c r="C7" s="2170" t="s">
        <v>293</v>
      </c>
      <c r="D7" s="2171"/>
      <c r="E7" s="2170" t="s">
        <v>294</v>
      </c>
      <c r="F7" s="2171"/>
      <c r="G7" s="2170" t="s">
        <v>295</v>
      </c>
      <c r="H7" s="2171"/>
      <c r="I7" s="2170" t="s">
        <v>296</v>
      </c>
      <c r="J7" s="2171"/>
      <c r="K7" s="2170" t="s">
        <v>297</v>
      </c>
      <c r="L7" s="2171"/>
      <c r="N7" s="1113" t="s">
        <v>675</v>
      </c>
      <c r="V7" s="126"/>
    </row>
    <row r="8" spans="1:22" s="109" customFormat="1" ht="38.25" customHeight="1">
      <c r="A8" s="2175"/>
      <c r="B8" s="2176"/>
      <c r="C8" s="156" t="s">
        <v>273</v>
      </c>
      <c r="D8" s="146" t="s">
        <v>274</v>
      </c>
      <c r="E8" s="156" t="s">
        <v>273</v>
      </c>
      <c r="F8" s="146" t="s">
        <v>274</v>
      </c>
      <c r="G8" s="156" t="s">
        <v>273</v>
      </c>
      <c r="H8" s="146" t="s">
        <v>274</v>
      </c>
      <c r="I8" s="156" t="s">
        <v>273</v>
      </c>
      <c r="J8" s="146" t="s">
        <v>274</v>
      </c>
      <c r="K8" s="156" t="s">
        <v>273</v>
      </c>
      <c r="L8" s="146" t="s">
        <v>274</v>
      </c>
      <c r="V8" s="127"/>
    </row>
    <row r="9" spans="1:22" s="106" customFormat="1" ht="13.5" customHeight="1">
      <c r="A9" s="2162" t="s">
        <v>148</v>
      </c>
      <c r="B9" s="148" t="s">
        <v>184</v>
      </c>
      <c r="C9" s="144">
        <v>151.44658737305105</v>
      </c>
      <c r="D9" s="145">
        <v>584496.34067683958</v>
      </c>
      <c r="E9" s="144">
        <v>16.524305107420648</v>
      </c>
      <c r="F9" s="145">
        <v>17303.834277236041</v>
      </c>
      <c r="G9" s="144">
        <v>50.789893346621135</v>
      </c>
      <c r="H9" s="145">
        <v>190265.81644665039</v>
      </c>
      <c r="I9" s="144">
        <v>46.190379659645998</v>
      </c>
      <c r="J9" s="145">
        <v>177342.23942051324</v>
      </c>
      <c r="K9" s="144">
        <v>36.477002131066875</v>
      </c>
      <c r="L9" s="145">
        <v>142065.51808611993</v>
      </c>
      <c r="V9" s="128"/>
    </row>
    <row r="10" spans="1:22" s="106" customFormat="1" ht="13.5" customHeight="1">
      <c r="A10" s="2163"/>
      <c r="B10" s="148" t="s">
        <v>154</v>
      </c>
      <c r="C10" s="144">
        <v>164.05701365015497</v>
      </c>
      <c r="D10" s="145">
        <v>432944.05803503923</v>
      </c>
      <c r="E10" s="144">
        <v>17.085100074614292</v>
      </c>
      <c r="F10" s="145">
        <v>12655.068428542107</v>
      </c>
      <c r="G10" s="144">
        <v>58.196064632948243</v>
      </c>
      <c r="H10" s="145">
        <v>149244.44852278399</v>
      </c>
      <c r="I10" s="144">
        <v>59.587950542998641</v>
      </c>
      <c r="J10" s="145">
        <v>156847.93738615344</v>
      </c>
      <c r="K10" s="144">
        <v>42.589044440894753</v>
      </c>
      <c r="L10" s="145">
        <v>112726.24084074539</v>
      </c>
      <c r="V10" s="128"/>
    </row>
    <row r="11" spans="1:22" s="106" customFormat="1" ht="13.5" customHeight="1">
      <c r="A11" s="2164"/>
      <c r="B11" s="148" t="s">
        <v>155</v>
      </c>
      <c r="C11" s="144">
        <v>124.17870593323416</v>
      </c>
      <c r="D11" s="145">
        <v>151552.28264179596</v>
      </c>
      <c r="E11" s="144">
        <v>15.168904650460298</v>
      </c>
      <c r="F11" s="145">
        <v>4648.7658486939681</v>
      </c>
      <c r="G11" s="144">
        <v>34.716081490402445</v>
      </c>
      <c r="H11" s="145">
        <v>41021.367923867379</v>
      </c>
      <c r="I11" s="144">
        <v>16.977186903402256</v>
      </c>
      <c r="J11" s="145">
        <v>20494.302034358199</v>
      </c>
      <c r="K11" s="144">
        <v>23.51236464216861</v>
      </c>
      <c r="L11" s="145">
        <v>29339.277245374411</v>
      </c>
      <c r="V11" s="128"/>
    </row>
    <row r="12" spans="1:22" s="106" customFormat="1" ht="13.5" customHeight="1">
      <c r="A12" s="2159" t="s">
        <v>290</v>
      </c>
      <c r="B12" s="148" t="s">
        <v>158</v>
      </c>
      <c r="C12" s="144">
        <v>146.67434021797339</v>
      </c>
      <c r="D12" s="145">
        <v>70262.954697467139</v>
      </c>
      <c r="E12" s="144">
        <v>17.674592602742305</v>
      </c>
      <c r="F12" s="145">
        <v>2599.6355892305169</v>
      </c>
      <c r="G12" s="144">
        <v>69.292522037324332</v>
      </c>
      <c r="H12" s="145">
        <v>31975.196998741707</v>
      </c>
      <c r="I12" s="144">
        <v>85.638064812250789</v>
      </c>
      <c r="J12" s="145">
        <v>41161.338925715288</v>
      </c>
      <c r="K12" s="144">
        <v>50.11054668128024</v>
      </c>
      <c r="L12" s="145">
        <v>23990.261196065931</v>
      </c>
      <c r="V12" s="128"/>
    </row>
    <row r="13" spans="1:22" s="106" customFormat="1" ht="13.5" customHeight="1">
      <c r="A13" s="2160"/>
      <c r="B13" s="148" t="s">
        <v>159</v>
      </c>
      <c r="C13" s="144">
        <v>175.25835547595545</v>
      </c>
      <c r="D13" s="145">
        <v>106187.28670207037</v>
      </c>
      <c r="E13" s="144">
        <v>17.431390741260206</v>
      </c>
      <c r="F13" s="145">
        <v>2953.905351496177</v>
      </c>
      <c r="G13" s="144">
        <v>55.118123672298722</v>
      </c>
      <c r="H13" s="145">
        <v>32478.795988721609</v>
      </c>
      <c r="I13" s="144">
        <v>66.765846196572767</v>
      </c>
      <c r="J13" s="145">
        <v>40426.95507783637</v>
      </c>
      <c r="K13" s="144">
        <v>41.788942224549118</v>
      </c>
      <c r="L13" s="145">
        <v>25494.946734513334</v>
      </c>
      <c r="V13" s="128"/>
    </row>
    <row r="14" spans="1:22" s="106" customFormat="1" ht="13.5" customHeight="1">
      <c r="A14" s="2160"/>
      <c r="B14" s="148" t="s">
        <v>160</v>
      </c>
      <c r="C14" s="144">
        <v>179.81257242353189</v>
      </c>
      <c r="D14" s="145">
        <v>16215.047450805994</v>
      </c>
      <c r="E14" s="144">
        <v>13.217413055888306</v>
      </c>
      <c r="F14" s="145">
        <v>381.49745993166312</v>
      </c>
      <c r="G14" s="144">
        <v>78.222316649142712</v>
      </c>
      <c r="H14" s="145">
        <v>6897.485946265042</v>
      </c>
      <c r="I14" s="144">
        <v>87.710210969128127</v>
      </c>
      <c r="J14" s="145">
        <v>8042.9828858886103</v>
      </c>
      <c r="K14" s="144">
        <v>52.652974460435374</v>
      </c>
      <c r="L14" s="145">
        <v>4806.2906109807527</v>
      </c>
      <c r="V14" s="128"/>
    </row>
    <row r="15" spans="1:22" s="106" customFormat="1" ht="13.5" customHeight="1">
      <c r="A15" s="2160"/>
      <c r="B15" s="148" t="s">
        <v>161</v>
      </c>
      <c r="C15" s="144">
        <v>168.20845874073709</v>
      </c>
      <c r="D15" s="145">
        <v>11005.960045746378</v>
      </c>
      <c r="E15" s="144">
        <v>16.721401066356478</v>
      </c>
      <c r="F15" s="145">
        <v>307.51311931536338</v>
      </c>
      <c r="G15" s="144">
        <v>54.89290007089383</v>
      </c>
      <c r="H15" s="145">
        <v>3498.8432506898002</v>
      </c>
      <c r="I15" s="144">
        <v>48.217231746191544</v>
      </c>
      <c r="J15" s="145">
        <v>3152.0782697909972</v>
      </c>
      <c r="K15" s="144">
        <v>42.184609293175804</v>
      </c>
      <c r="L15" s="145">
        <v>2771.1601963935836</v>
      </c>
      <c r="V15" s="128"/>
    </row>
    <row r="16" spans="1:22" s="106" customFormat="1" ht="13.5" customHeight="1">
      <c r="A16" s="2160"/>
      <c r="B16" s="148" t="s">
        <v>162</v>
      </c>
      <c r="C16" s="144">
        <v>157.74690832412563</v>
      </c>
      <c r="D16" s="145">
        <v>7846.0758938958352</v>
      </c>
      <c r="E16" s="144">
        <v>13.491430432760753</v>
      </c>
      <c r="F16" s="145">
        <v>209.07416007683264</v>
      </c>
      <c r="G16" s="144">
        <v>68.110510242771312</v>
      </c>
      <c r="H16" s="145">
        <v>3289.4781281858868</v>
      </c>
      <c r="I16" s="144">
        <v>67.901545061002139</v>
      </c>
      <c r="J16" s="145">
        <v>3378.9746434835401</v>
      </c>
      <c r="K16" s="144">
        <v>53.671238477001722</v>
      </c>
      <c r="L16" s="145">
        <v>2664.7760267952913</v>
      </c>
      <c r="V16" s="128"/>
    </row>
    <row r="17" spans="1:22" s="106" customFormat="1" ht="13.5" customHeight="1">
      <c r="A17" s="2160"/>
      <c r="B17" s="148" t="s">
        <v>23</v>
      </c>
      <c r="C17" s="144">
        <v>166.05786762254894</v>
      </c>
      <c r="D17" s="145">
        <v>6590.2195339994369</v>
      </c>
      <c r="E17" s="144">
        <v>22.804780497822968</v>
      </c>
      <c r="F17" s="145">
        <v>277.63249334705955</v>
      </c>
      <c r="G17" s="144">
        <v>55.301543452811785</v>
      </c>
      <c r="H17" s="145">
        <v>2119.1878139394034</v>
      </c>
      <c r="I17" s="144">
        <v>45.846556155823293</v>
      </c>
      <c r="J17" s="145">
        <v>1804.7686209410626</v>
      </c>
      <c r="K17" s="144">
        <v>41.663697248436485</v>
      </c>
      <c r="L17" s="145">
        <v>1655.7822171357518</v>
      </c>
      <c r="V17" s="128"/>
    </row>
    <row r="18" spans="1:22" s="106" customFormat="1" ht="13.5" customHeight="1">
      <c r="A18" s="2160"/>
      <c r="B18" s="148" t="s">
        <v>156</v>
      </c>
      <c r="C18" s="144">
        <v>144.37176109221693</v>
      </c>
      <c r="D18" s="145">
        <v>11062.668601841848</v>
      </c>
      <c r="E18" s="144">
        <v>15.173306618236305</v>
      </c>
      <c r="F18" s="145">
        <v>303.85104731024336</v>
      </c>
      <c r="G18" s="144">
        <v>52.441754477943576</v>
      </c>
      <c r="H18" s="145">
        <v>3932.4275756779698</v>
      </c>
      <c r="I18" s="144">
        <v>50.346051558364636</v>
      </c>
      <c r="J18" s="145">
        <v>3842.6626931172973</v>
      </c>
      <c r="K18" s="144">
        <v>34.815516295672545</v>
      </c>
      <c r="L18" s="145">
        <v>2665.445326912773</v>
      </c>
      <c r="V18" s="128"/>
    </row>
    <row r="19" spans="1:22" s="106" customFormat="1" ht="13.5" customHeight="1">
      <c r="A19" s="2160"/>
      <c r="B19" s="148" t="s">
        <v>279</v>
      </c>
      <c r="C19" s="144">
        <v>176.87826238268758</v>
      </c>
      <c r="D19" s="145">
        <v>9953.9233265533057</v>
      </c>
      <c r="E19" s="144">
        <v>18.662858280456568</v>
      </c>
      <c r="F19" s="145">
        <v>312.02830914167356</v>
      </c>
      <c r="G19" s="144">
        <v>49.178976989015261</v>
      </c>
      <c r="H19" s="145">
        <v>2699.4081974737246</v>
      </c>
      <c r="I19" s="144">
        <v>50.665864898882838</v>
      </c>
      <c r="J19" s="145">
        <v>2850.2184792268959</v>
      </c>
      <c r="K19" s="144">
        <v>39.825211571803742</v>
      </c>
      <c r="L19" s="145">
        <v>2262.5592842436531</v>
      </c>
      <c r="V19" s="128"/>
    </row>
    <row r="20" spans="1:22" s="106" customFormat="1" ht="13.5" customHeight="1">
      <c r="A20" s="2161"/>
      <c r="B20" s="148" t="s">
        <v>17</v>
      </c>
      <c r="C20" s="144">
        <v>188.90303590357442</v>
      </c>
      <c r="D20" s="145">
        <v>8663.1691776525859</v>
      </c>
      <c r="E20" s="144">
        <v>12.902363616860185</v>
      </c>
      <c r="F20" s="145">
        <v>188.70060437900207</v>
      </c>
      <c r="G20" s="144">
        <v>71.429050490549372</v>
      </c>
      <c r="H20" s="145">
        <v>3210.0779787410793</v>
      </c>
      <c r="I20" s="144">
        <v>58.721257237753413</v>
      </c>
      <c r="J20" s="145">
        <v>2690.9243629430671</v>
      </c>
      <c r="K20" s="144">
        <v>43.721669336848876</v>
      </c>
      <c r="L20" s="145">
        <v>2014.1057541322364</v>
      </c>
      <c r="V20" s="128"/>
    </row>
    <row r="21" spans="1:22" s="106" customFormat="1" ht="13.5" customHeight="1">
      <c r="A21" s="2137" t="s">
        <v>276</v>
      </c>
      <c r="B21" s="148" t="s">
        <v>280</v>
      </c>
      <c r="C21" s="144">
        <v>139.91561119857951</v>
      </c>
      <c r="D21" s="145">
        <v>249213.28445386441</v>
      </c>
      <c r="E21" s="144">
        <v>15.057790963052463</v>
      </c>
      <c r="F21" s="145">
        <v>6958.7559361148933</v>
      </c>
      <c r="G21" s="144">
        <v>56.658949763324415</v>
      </c>
      <c r="H21" s="145">
        <v>97539.094452249105</v>
      </c>
      <c r="I21" s="144">
        <v>51.161977158883076</v>
      </c>
      <c r="J21" s="145">
        <v>91575.375120818004</v>
      </c>
      <c r="K21" s="144">
        <v>37.75953061950986</v>
      </c>
      <c r="L21" s="145">
        <v>67821.703637128914</v>
      </c>
      <c r="V21" s="128"/>
    </row>
    <row r="22" spans="1:22" s="106" customFormat="1" ht="13.5" customHeight="1">
      <c r="A22" s="2160"/>
      <c r="B22" s="148" t="s">
        <v>281</v>
      </c>
      <c r="C22" s="144">
        <v>162.72470816115953</v>
      </c>
      <c r="D22" s="145">
        <v>308853.6891457311</v>
      </c>
      <c r="E22" s="144">
        <v>17.694942350650859</v>
      </c>
      <c r="F22" s="145">
        <v>9469.5297637925032</v>
      </c>
      <c r="G22" s="144">
        <v>45.196104021682757</v>
      </c>
      <c r="H22" s="145">
        <v>83325.296429677473</v>
      </c>
      <c r="I22" s="144">
        <v>42.596392105184769</v>
      </c>
      <c r="J22" s="145">
        <v>79589.189206574156</v>
      </c>
      <c r="K22" s="144">
        <v>35.382117985894538</v>
      </c>
      <c r="L22" s="145">
        <v>67662.452516068908</v>
      </c>
      <c r="V22" s="128"/>
    </row>
    <row r="23" spans="1:22" s="106" customFormat="1" ht="13.5" customHeight="1">
      <c r="A23" s="2160"/>
      <c r="B23" s="148" t="s">
        <v>157</v>
      </c>
      <c r="C23" s="144">
        <v>142.31222014253001</v>
      </c>
      <c r="D23" s="145">
        <v>24444.390698708929</v>
      </c>
      <c r="E23" s="144">
        <v>16.497506921283669</v>
      </c>
      <c r="F23" s="145">
        <v>776.44638067023675</v>
      </c>
      <c r="G23" s="144">
        <v>49.161659796377336</v>
      </c>
      <c r="H23" s="145">
        <v>8479.5864290833069</v>
      </c>
      <c r="I23" s="144">
        <v>31.422233434880258</v>
      </c>
      <c r="J23" s="145">
        <v>5423.2799694550822</v>
      </c>
      <c r="K23" s="144">
        <v>32.688178162418254</v>
      </c>
      <c r="L23" s="145">
        <v>5805.6850038288776</v>
      </c>
      <c r="V23" s="128"/>
    </row>
    <row r="24" spans="1:22" s="106" customFormat="1" ht="13.5" customHeight="1">
      <c r="A24" s="2161"/>
      <c r="B24" s="148" t="s">
        <v>282</v>
      </c>
      <c r="C24" s="144">
        <v>234.23251565755106</v>
      </c>
      <c r="D24" s="145">
        <v>1984.9763785315076</v>
      </c>
      <c r="E24" s="144">
        <v>35.154320627900681</v>
      </c>
      <c r="F24" s="145">
        <v>99.102196658402946</v>
      </c>
      <c r="G24" s="144">
        <v>108.4496649661201</v>
      </c>
      <c r="H24" s="145">
        <v>921.83913564141437</v>
      </c>
      <c r="I24" s="144">
        <v>89.568849843748993</v>
      </c>
      <c r="J24" s="145">
        <v>754.39512366527163</v>
      </c>
      <c r="K24" s="144">
        <v>90.519651521053788</v>
      </c>
      <c r="L24" s="145">
        <v>775.676929093686</v>
      </c>
      <c r="V24" s="128"/>
    </row>
    <row r="25" spans="1:22" s="106" customFormat="1" ht="13.5" customHeight="1">
      <c r="A25" s="2159" t="s">
        <v>149</v>
      </c>
      <c r="B25" s="148" t="s">
        <v>10</v>
      </c>
      <c r="C25" s="144">
        <v>158.52031181929428</v>
      </c>
      <c r="D25" s="145">
        <v>30251.044199863423</v>
      </c>
      <c r="E25" s="144">
        <v>12.537642680682238</v>
      </c>
      <c r="F25" s="145">
        <v>627.20420446525168</v>
      </c>
      <c r="G25" s="144">
        <v>59.687277205257438</v>
      </c>
      <c r="H25" s="145">
        <v>10910.622561796246</v>
      </c>
      <c r="I25" s="144">
        <v>54.625616145691467</v>
      </c>
      <c r="J25" s="145">
        <v>10540.819137305285</v>
      </c>
      <c r="K25" s="144">
        <v>36.626960221782127</v>
      </c>
      <c r="L25" s="145">
        <v>7076.3534116367691</v>
      </c>
      <c r="V25" s="128"/>
    </row>
    <row r="26" spans="1:22" s="106" customFormat="1" ht="13.5" customHeight="1">
      <c r="A26" s="2160"/>
      <c r="B26" s="148" t="s">
        <v>58</v>
      </c>
      <c r="C26" s="144">
        <v>120.04093498581966</v>
      </c>
      <c r="D26" s="145">
        <v>5403.4544441255184</v>
      </c>
      <c r="E26" s="144">
        <v>9.2888792919862926</v>
      </c>
      <c r="F26" s="145">
        <v>72.276805744505097</v>
      </c>
      <c r="G26" s="144">
        <v>42.566167815153435</v>
      </c>
      <c r="H26" s="145">
        <v>1821.9501383342863</v>
      </c>
      <c r="I26" s="144">
        <v>19.830261686691582</v>
      </c>
      <c r="J26" s="145">
        <v>891.39023933998965</v>
      </c>
      <c r="K26" s="144">
        <v>24.590103751191098</v>
      </c>
      <c r="L26" s="145">
        <v>1128.5116899259006</v>
      </c>
      <c r="V26" s="128"/>
    </row>
    <row r="27" spans="1:22" s="106" customFormat="1" ht="13.5" customHeight="1">
      <c r="A27" s="2160"/>
      <c r="B27" s="148" t="s">
        <v>12</v>
      </c>
      <c r="C27" s="144">
        <v>160.26655740596391</v>
      </c>
      <c r="D27" s="145">
        <v>9727.5232557479721</v>
      </c>
      <c r="E27" s="144">
        <v>13.830615347436742</v>
      </c>
      <c r="F27" s="145">
        <v>173.24734410797436</v>
      </c>
      <c r="G27" s="144">
        <v>44.47207908396237</v>
      </c>
      <c r="H27" s="145">
        <v>2576.3747107953809</v>
      </c>
      <c r="I27" s="144">
        <v>30.427834086503772</v>
      </c>
      <c r="J27" s="145">
        <v>1842.9251857501943</v>
      </c>
      <c r="K27" s="144">
        <v>30.063391513170405</v>
      </c>
      <c r="L27" s="145">
        <v>1840.5034071484472</v>
      </c>
      <c r="V27" s="128"/>
    </row>
    <row r="28" spans="1:22" s="106" customFormat="1" ht="13.5" customHeight="1">
      <c r="A28" s="2160"/>
      <c r="B28" s="148" t="s">
        <v>13</v>
      </c>
      <c r="C28" s="144">
        <v>123.90297354854074</v>
      </c>
      <c r="D28" s="145">
        <v>5569.3057323581716</v>
      </c>
      <c r="E28" s="144">
        <v>11.789959916605159</v>
      </c>
      <c r="F28" s="145">
        <v>146.47735940562822</v>
      </c>
      <c r="G28" s="144">
        <v>48.170654035221069</v>
      </c>
      <c r="H28" s="145">
        <v>2110.2620935467539</v>
      </c>
      <c r="I28" s="144">
        <v>28.074834236141861</v>
      </c>
      <c r="J28" s="145">
        <v>1281.8048372113387</v>
      </c>
      <c r="K28" s="144">
        <v>25.544736910657406</v>
      </c>
      <c r="L28" s="145">
        <v>1163.6435222847999</v>
      </c>
      <c r="V28" s="128"/>
    </row>
    <row r="29" spans="1:22" s="106" customFormat="1" ht="13.5" customHeight="1">
      <c r="A29" s="2160"/>
      <c r="B29" s="148" t="s">
        <v>14</v>
      </c>
      <c r="C29" s="144">
        <v>129.13475218179147</v>
      </c>
      <c r="D29" s="145">
        <v>13441.191154437774</v>
      </c>
      <c r="E29" s="144">
        <v>10.592964300334094</v>
      </c>
      <c r="F29" s="145">
        <v>263.32654522162949</v>
      </c>
      <c r="G29" s="144">
        <v>49.068325120181733</v>
      </c>
      <c r="H29" s="145">
        <v>4994.0533165823463</v>
      </c>
      <c r="I29" s="144">
        <v>26.380730181536588</v>
      </c>
      <c r="J29" s="145">
        <v>2790.7561507211076</v>
      </c>
      <c r="K29" s="144">
        <v>28.396731001375265</v>
      </c>
      <c r="L29" s="145">
        <v>3014.7582750691913</v>
      </c>
      <c r="V29" s="128"/>
    </row>
    <row r="30" spans="1:22" s="106" customFormat="1" ht="13.5" customHeight="1">
      <c r="A30" s="2160"/>
      <c r="B30" s="148" t="s">
        <v>15</v>
      </c>
      <c r="C30" s="144">
        <v>108.35375293693212</v>
      </c>
      <c r="D30" s="145">
        <v>13407.991095206396</v>
      </c>
      <c r="E30" s="144">
        <v>10.97662510808607</v>
      </c>
      <c r="F30" s="145">
        <v>199.66100772484072</v>
      </c>
      <c r="G30" s="144">
        <v>41.674517063926849</v>
      </c>
      <c r="H30" s="145">
        <v>5072.6934647595599</v>
      </c>
      <c r="I30" s="144">
        <v>24.0023943309976</v>
      </c>
      <c r="J30" s="145">
        <v>3045.1107162195281</v>
      </c>
      <c r="K30" s="144">
        <v>23.689197350322594</v>
      </c>
      <c r="L30" s="145">
        <v>3036.5923737655071</v>
      </c>
      <c r="V30" s="128"/>
    </row>
    <row r="31" spans="1:22" s="106" customFormat="1" ht="13.5" customHeight="1">
      <c r="A31" s="2160"/>
      <c r="B31" s="148" t="s">
        <v>22</v>
      </c>
      <c r="C31" s="144">
        <v>160.65541154390237</v>
      </c>
      <c r="D31" s="145">
        <v>27386.035911408475</v>
      </c>
      <c r="E31" s="144">
        <v>18.764645513373512</v>
      </c>
      <c r="F31" s="145">
        <v>935.90902274267353</v>
      </c>
      <c r="G31" s="144">
        <v>45.981671766436527</v>
      </c>
      <c r="H31" s="145">
        <v>7642.7770761945931</v>
      </c>
      <c r="I31" s="144">
        <v>35.001636329937256</v>
      </c>
      <c r="J31" s="145">
        <v>5918.6945808073124</v>
      </c>
      <c r="K31" s="144">
        <v>34.726370711144732</v>
      </c>
      <c r="L31" s="145">
        <v>5959.5797461151778</v>
      </c>
      <c r="V31" s="128"/>
    </row>
    <row r="32" spans="1:22" s="106" customFormat="1" ht="13.5" customHeight="1">
      <c r="A32" s="2160"/>
      <c r="B32" s="148" t="s">
        <v>23</v>
      </c>
      <c r="C32" s="144">
        <v>135.85195659198203</v>
      </c>
      <c r="D32" s="145">
        <v>17909.084285387711</v>
      </c>
      <c r="E32" s="144">
        <v>20.299206626661967</v>
      </c>
      <c r="F32" s="145">
        <v>812.98931543072797</v>
      </c>
      <c r="G32" s="144">
        <v>40.788857933019742</v>
      </c>
      <c r="H32" s="145">
        <v>5197.2366312472004</v>
      </c>
      <c r="I32" s="144">
        <v>29.72189487385435</v>
      </c>
      <c r="J32" s="145">
        <v>3824.539506694071</v>
      </c>
      <c r="K32" s="144">
        <v>31.375572448436955</v>
      </c>
      <c r="L32" s="145">
        <v>4183.8638239421352</v>
      </c>
      <c r="V32" s="128"/>
    </row>
    <row r="33" spans="1:22" s="106" customFormat="1" ht="13.5" customHeight="1">
      <c r="A33" s="2160"/>
      <c r="B33" s="148" t="s">
        <v>24</v>
      </c>
      <c r="C33" s="144">
        <v>170.02823839043822</v>
      </c>
      <c r="D33" s="145">
        <v>164834.88543069211</v>
      </c>
      <c r="E33" s="144">
        <v>17.301772119707703</v>
      </c>
      <c r="F33" s="145">
        <v>4398.7226586853585</v>
      </c>
      <c r="G33" s="144">
        <v>48.850848185889582</v>
      </c>
      <c r="H33" s="145">
        <v>45937.054321234275</v>
      </c>
      <c r="I33" s="144">
        <v>54.651639042096491</v>
      </c>
      <c r="J33" s="145">
        <v>52536.292675465353</v>
      </c>
      <c r="K33" s="144">
        <v>38.71724959014194</v>
      </c>
      <c r="L33" s="145">
        <v>37795.301429812083</v>
      </c>
      <c r="V33" s="128"/>
    </row>
    <row r="34" spans="1:22" s="106" customFormat="1" ht="13.5" customHeight="1">
      <c r="A34" s="2160"/>
      <c r="B34" s="148" t="s">
        <v>16</v>
      </c>
      <c r="C34" s="144">
        <v>130.41171985672153</v>
      </c>
      <c r="D34" s="145">
        <v>13854.386353161106</v>
      </c>
      <c r="E34" s="144">
        <v>17.358463174549208</v>
      </c>
      <c r="F34" s="145">
        <v>460.88855987186639</v>
      </c>
      <c r="G34" s="144">
        <v>54.444935858921994</v>
      </c>
      <c r="H34" s="145">
        <v>5534.4374762009611</v>
      </c>
      <c r="I34" s="144">
        <v>37.417967511698166</v>
      </c>
      <c r="J34" s="145">
        <v>3944.5257215244551</v>
      </c>
      <c r="K34" s="144">
        <v>31.74242485844038</v>
      </c>
      <c r="L34" s="145">
        <v>3390.0536968913189</v>
      </c>
      <c r="V34" s="128"/>
    </row>
    <row r="35" spans="1:22" s="106" customFormat="1" ht="13.5" customHeight="1">
      <c r="A35" s="2160"/>
      <c r="B35" s="148" t="s">
        <v>17</v>
      </c>
      <c r="C35" s="144">
        <v>151.65646736318257</v>
      </c>
      <c r="D35" s="145">
        <v>18457.335686565613</v>
      </c>
      <c r="E35" s="144">
        <v>10.72174899681675</v>
      </c>
      <c r="F35" s="145">
        <v>326.2695572276308</v>
      </c>
      <c r="G35" s="144">
        <v>49.262098761893263</v>
      </c>
      <c r="H35" s="145">
        <v>5685.1844731563597</v>
      </c>
      <c r="I35" s="144">
        <v>33.464023496426883</v>
      </c>
      <c r="J35" s="145">
        <v>4067.4273344042062</v>
      </c>
      <c r="K35" s="144">
        <v>28.469448065476755</v>
      </c>
      <c r="L35" s="145">
        <v>3520.1961740195707</v>
      </c>
      <c r="V35" s="128"/>
    </row>
    <row r="36" spans="1:22" s="106" customFormat="1" ht="13.5" customHeight="1">
      <c r="A36" s="2160"/>
      <c r="B36" s="148" t="s">
        <v>25</v>
      </c>
      <c r="C36" s="144">
        <v>155.42584389871848</v>
      </c>
      <c r="D36" s="145">
        <v>31861.198595069975</v>
      </c>
      <c r="E36" s="144">
        <v>18.03517951956492</v>
      </c>
      <c r="F36" s="145">
        <v>1077.262837173502</v>
      </c>
      <c r="G36" s="144">
        <v>40.992691047337019</v>
      </c>
      <c r="H36" s="145">
        <v>8233.7970446285108</v>
      </c>
      <c r="I36" s="144">
        <v>24.427148706624603</v>
      </c>
      <c r="J36" s="145">
        <v>4882.3713679145503</v>
      </c>
      <c r="K36" s="144">
        <v>32.516896019100997</v>
      </c>
      <c r="L36" s="145">
        <v>6705.3678849399148</v>
      </c>
      <c r="V36" s="128"/>
    </row>
    <row r="37" spans="1:22" s="106" customFormat="1" ht="13.5" customHeight="1">
      <c r="A37" s="2160"/>
      <c r="B37" s="148" t="s">
        <v>26</v>
      </c>
      <c r="C37" s="144">
        <v>154.10805974031601</v>
      </c>
      <c r="D37" s="145">
        <v>53741.062054570073</v>
      </c>
      <c r="E37" s="144">
        <v>17.449330001775209</v>
      </c>
      <c r="F37" s="145">
        <v>2000.807557282523</v>
      </c>
      <c r="G37" s="144">
        <v>40.325345708936808</v>
      </c>
      <c r="H37" s="145">
        <v>13641.57034206497</v>
      </c>
      <c r="I37" s="144">
        <v>30.880557656753027</v>
      </c>
      <c r="J37" s="145">
        <v>10402.10257274737</v>
      </c>
      <c r="K37" s="144">
        <v>31.051185099308221</v>
      </c>
      <c r="L37" s="145">
        <v>10919.973034443055</v>
      </c>
      <c r="V37" s="128"/>
    </row>
    <row r="38" spans="1:22" s="106" customFormat="1" ht="13.5" customHeight="1">
      <c r="A38" s="2160"/>
      <c r="B38" s="148" t="s">
        <v>29</v>
      </c>
      <c r="C38" s="144">
        <v>139.42668736301121</v>
      </c>
      <c r="D38" s="145">
        <v>4062.4296952429968</v>
      </c>
      <c r="E38" s="144">
        <v>13.024942949177809</v>
      </c>
      <c r="F38" s="145">
        <v>111.01363595465372</v>
      </c>
      <c r="G38" s="144">
        <v>46.325261515403803</v>
      </c>
      <c r="H38" s="145">
        <v>1520.9906643675865</v>
      </c>
      <c r="I38" s="144">
        <v>30.051045305120532</v>
      </c>
      <c r="J38" s="145">
        <v>936.87394234567194</v>
      </c>
      <c r="K38" s="144">
        <v>28.931719417994568</v>
      </c>
      <c r="L38" s="145">
        <v>969.76175869675501</v>
      </c>
      <c r="V38" s="128"/>
    </row>
    <row r="39" spans="1:22" s="106" customFormat="1" ht="13.5" customHeight="1">
      <c r="A39" s="2160"/>
      <c r="B39" s="148" t="s">
        <v>30</v>
      </c>
      <c r="C39" s="144">
        <v>111.38037726574618</v>
      </c>
      <c r="D39" s="145">
        <v>2326.0795799390207</v>
      </c>
      <c r="E39" s="144">
        <v>15.836989738470301</v>
      </c>
      <c r="F39" s="145">
        <v>82.76124960956264</v>
      </c>
      <c r="G39" s="144">
        <v>46.567529719379849</v>
      </c>
      <c r="H39" s="145">
        <v>955.14061256100433</v>
      </c>
      <c r="I39" s="144">
        <v>28.05463199463545</v>
      </c>
      <c r="J39" s="145">
        <v>568.38233416036144</v>
      </c>
      <c r="K39" s="144">
        <v>28.499800323928412</v>
      </c>
      <c r="L39" s="145">
        <v>602.98155651651052</v>
      </c>
      <c r="V39" s="128"/>
    </row>
    <row r="40" spans="1:22" s="106" customFormat="1" ht="13.5" customHeight="1">
      <c r="A40" s="2160"/>
      <c r="B40" s="148" t="s">
        <v>31</v>
      </c>
      <c r="C40" s="144">
        <v>132.99765619994633</v>
      </c>
      <c r="D40" s="145">
        <v>2743.9544254421489</v>
      </c>
      <c r="E40" s="144">
        <v>13.682270701186617</v>
      </c>
      <c r="F40" s="145">
        <v>74.935894384066899</v>
      </c>
      <c r="G40" s="144">
        <v>54.140280173065257</v>
      </c>
      <c r="H40" s="145">
        <v>1107.5831182413333</v>
      </c>
      <c r="I40" s="144">
        <v>36.437000667597282</v>
      </c>
      <c r="J40" s="145">
        <v>757.43652728061443</v>
      </c>
      <c r="K40" s="144">
        <v>39.801576411189153</v>
      </c>
      <c r="L40" s="145">
        <v>838.66717194237447</v>
      </c>
      <c r="V40" s="128"/>
    </row>
    <row r="41" spans="1:22" s="106" customFormat="1" ht="13.5" customHeight="1">
      <c r="A41" s="2160"/>
      <c r="B41" s="148" t="s">
        <v>18</v>
      </c>
      <c r="C41" s="144">
        <v>143.08115128174208</v>
      </c>
      <c r="D41" s="145">
        <v>106164.07030357978</v>
      </c>
      <c r="E41" s="144">
        <v>17.727686032992718</v>
      </c>
      <c r="F41" s="145">
        <v>3797.3098514188719</v>
      </c>
      <c r="G41" s="144">
        <v>65.235158972055615</v>
      </c>
      <c r="H41" s="145">
        <v>46902.24248297936</v>
      </c>
      <c r="I41" s="144">
        <v>71.756200624285768</v>
      </c>
      <c r="J41" s="145">
        <v>53436.313557368703</v>
      </c>
      <c r="K41" s="144">
        <v>47.516916624591573</v>
      </c>
      <c r="L41" s="145">
        <v>35306.76583600376</v>
      </c>
      <c r="V41" s="128"/>
    </row>
    <row r="42" spans="1:22" s="106" customFormat="1" ht="13.5" customHeight="1">
      <c r="A42" s="2160"/>
      <c r="B42" s="148" t="s">
        <v>19</v>
      </c>
      <c r="C42" s="144">
        <v>135.7037345489334</v>
      </c>
      <c r="D42" s="145">
        <v>19538.067975481736</v>
      </c>
      <c r="E42" s="144">
        <v>12.619451551912592</v>
      </c>
      <c r="F42" s="145">
        <v>502.07451841370147</v>
      </c>
      <c r="G42" s="144">
        <v>51.47807778041313</v>
      </c>
      <c r="H42" s="145">
        <v>7164.0851781762904</v>
      </c>
      <c r="I42" s="144">
        <v>38.470878285358943</v>
      </c>
      <c r="J42" s="145">
        <v>5532.7065287127161</v>
      </c>
      <c r="K42" s="144">
        <v>35.267082925540407</v>
      </c>
      <c r="L42" s="145">
        <v>5093.6425524971355</v>
      </c>
      <c r="V42" s="128"/>
    </row>
    <row r="43" spans="1:22" s="106" customFormat="1" ht="13.5" customHeight="1">
      <c r="A43" s="2160"/>
      <c r="B43" s="148" t="s">
        <v>32</v>
      </c>
      <c r="C43" s="144">
        <v>163.91059707362732</v>
      </c>
      <c r="D43" s="145">
        <v>3543.2017310390847</v>
      </c>
      <c r="E43" s="144">
        <v>12.618701247205269</v>
      </c>
      <c r="F43" s="145">
        <v>73.853651763557892</v>
      </c>
      <c r="G43" s="144">
        <v>45.433836361929082</v>
      </c>
      <c r="H43" s="145">
        <v>963.63924980553566</v>
      </c>
      <c r="I43" s="144">
        <v>27.469255552177014</v>
      </c>
      <c r="J43" s="145">
        <v>588.45435942313884</v>
      </c>
      <c r="K43" s="144">
        <v>29.350752254940595</v>
      </c>
      <c r="L43" s="145">
        <v>642.6661919273879</v>
      </c>
      <c r="V43" s="128"/>
    </row>
    <row r="44" spans="1:22" s="106" customFormat="1" ht="13.5" customHeight="1">
      <c r="A44" s="2160"/>
      <c r="B44" s="148" t="s">
        <v>36</v>
      </c>
      <c r="C44" s="144">
        <v>234.23251565755106</v>
      </c>
      <c r="D44" s="145">
        <v>1984.9763785315076</v>
      </c>
      <c r="E44" s="144">
        <v>35.154320627900681</v>
      </c>
      <c r="F44" s="145">
        <v>99.102196658402946</v>
      </c>
      <c r="G44" s="144">
        <v>108.4496649661201</v>
      </c>
      <c r="H44" s="145">
        <v>921.83913564141437</v>
      </c>
      <c r="I44" s="144">
        <v>89.568849843748993</v>
      </c>
      <c r="J44" s="145">
        <v>754.39512366527163</v>
      </c>
      <c r="K44" s="144">
        <v>90.519651521053788</v>
      </c>
      <c r="L44" s="145">
        <v>775.676929093686</v>
      </c>
      <c r="V44" s="128"/>
    </row>
    <row r="45" spans="1:22" s="106" customFormat="1" ht="13.5" customHeight="1">
      <c r="A45" s="2160"/>
      <c r="B45" s="148" t="s">
        <v>33</v>
      </c>
      <c r="C45" s="144">
        <v>144.20105266184834</v>
      </c>
      <c r="D45" s="145">
        <v>6615.1543492412393</v>
      </c>
      <c r="E45" s="144">
        <v>18.072784018043578</v>
      </c>
      <c r="F45" s="145">
        <v>230.27682304953083</v>
      </c>
      <c r="G45" s="144">
        <v>46.631688367430208</v>
      </c>
      <c r="H45" s="145">
        <v>2081.6798129641784</v>
      </c>
      <c r="I45" s="144">
        <v>32.323735383847144</v>
      </c>
      <c r="J45" s="145">
        <v>1490.1346957906371</v>
      </c>
      <c r="K45" s="144">
        <v>31.781819012046348</v>
      </c>
      <c r="L45" s="145">
        <v>1470.7467910218334</v>
      </c>
      <c r="V45" s="128"/>
    </row>
    <row r="46" spans="1:22" s="106" customFormat="1" ht="13.5" customHeight="1">
      <c r="A46" s="2160"/>
      <c r="B46" s="148" t="s">
        <v>34</v>
      </c>
      <c r="C46" s="144">
        <v>153.27810005951969</v>
      </c>
      <c r="D46" s="145">
        <v>5153.5709178044453</v>
      </c>
      <c r="E46" s="144">
        <v>22.024983516977937</v>
      </c>
      <c r="F46" s="145">
        <v>203.60512590886498</v>
      </c>
      <c r="G46" s="144">
        <v>56.364760721628848</v>
      </c>
      <c r="H46" s="145">
        <v>1850.5529711436436</v>
      </c>
      <c r="I46" s="144">
        <v>32.939934328565883</v>
      </c>
      <c r="J46" s="145">
        <v>1081.9981104546653</v>
      </c>
      <c r="K46" s="144">
        <v>38.021206025585649</v>
      </c>
      <c r="L46" s="145">
        <v>1280.8615337240142</v>
      </c>
      <c r="V46" s="128"/>
    </row>
    <row r="47" spans="1:22" s="106" customFormat="1" ht="13.5" customHeight="1">
      <c r="A47" s="2160"/>
      <c r="B47" s="148" t="s">
        <v>156</v>
      </c>
      <c r="C47" s="144">
        <v>136.79963901706267</v>
      </c>
      <c r="D47" s="145">
        <v>13398.914253336656</v>
      </c>
      <c r="E47" s="144">
        <v>15.378447776698943</v>
      </c>
      <c r="F47" s="145">
        <v>390.02018251302474</v>
      </c>
      <c r="G47" s="144">
        <v>49.931156067402469</v>
      </c>
      <c r="H47" s="145">
        <v>4767.1885559213069</v>
      </c>
      <c r="I47" s="144">
        <v>43.029614027939346</v>
      </c>
      <c r="J47" s="145">
        <v>4201.5957122598184</v>
      </c>
      <c r="K47" s="144">
        <v>33.164535252400952</v>
      </c>
      <c r="L47" s="145">
        <v>3250.6826978861218</v>
      </c>
      <c r="V47" s="128"/>
    </row>
    <row r="48" spans="1:22" s="106" customFormat="1" ht="13.5" customHeight="1">
      <c r="A48" s="2161"/>
      <c r="B48" s="148" t="s">
        <v>27</v>
      </c>
      <c r="C48" s="144">
        <v>180.86295770757047</v>
      </c>
      <c r="D48" s="145">
        <v>13121.422868604101</v>
      </c>
      <c r="E48" s="144">
        <v>14.691122115518475</v>
      </c>
      <c r="F48" s="145">
        <v>243.83837247773033</v>
      </c>
      <c r="G48" s="144">
        <v>37.909594744745469</v>
      </c>
      <c r="H48" s="145">
        <v>2672.8610143077422</v>
      </c>
      <c r="I48" s="144">
        <v>27.873835534455942</v>
      </c>
      <c r="J48" s="145">
        <v>2025.188502945899</v>
      </c>
      <c r="K48" s="144">
        <v>28.628854817553862</v>
      </c>
      <c r="L48" s="145">
        <v>2098.3665968164873</v>
      </c>
      <c r="V48" s="128"/>
    </row>
    <row r="49" spans="1:22" s="106" customFormat="1" ht="13.5" customHeight="1">
      <c r="A49" s="2159" t="s">
        <v>277</v>
      </c>
      <c r="B49" s="148" t="s">
        <v>174</v>
      </c>
      <c r="C49" s="144">
        <v>158.36798812006779</v>
      </c>
      <c r="D49" s="145">
        <v>466693.89192167582</v>
      </c>
      <c r="E49" s="144">
        <v>16.623289411472015</v>
      </c>
      <c r="F49" s="145">
        <v>14714.110211234001</v>
      </c>
      <c r="G49" s="144">
        <v>53.275100793548518</v>
      </c>
      <c r="H49" s="145">
        <v>153238.54212959515</v>
      </c>
      <c r="I49" s="144">
        <v>46.080490841285098</v>
      </c>
      <c r="J49" s="145">
        <v>134710.44796730511</v>
      </c>
      <c r="K49" s="144">
        <v>38.572489263236648</v>
      </c>
      <c r="L49" s="145">
        <v>114510.43510089222</v>
      </c>
      <c r="V49" s="128"/>
    </row>
    <row r="50" spans="1:22" s="106" customFormat="1" ht="13.5" customHeight="1">
      <c r="A50" s="2161"/>
      <c r="B50" s="148" t="s">
        <v>175</v>
      </c>
      <c r="C50" s="144">
        <v>129.09476112200289</v>
      </c>
      <c r="D50" s="145">
        <v>117802.4487551596</v>
      </c>
      <c r="E50" s="144">
        <v>15.983546996418642</v>
      </c>
      <c r="F50" s="145">
        <v>2589.7240660020707</v>
      </c>
      <c r="G50" s="144">
        <v>42.571235688725302</v>
      </c>
      <c r="H50" s="145">
        <v>37027.274317056785</v>
      </c>
      <c r="I50" s="144">
        <v>46.541083559072923</v>
      </c>
      <c r="J50" s="145">
        <v>42631.791453207108</v>
      </c>
      <c r="K50" s="144">
        <v>29.758635667345324</v>
      </c>
      <c r="L50" s="145">
        <v>27555.082985227953</v>
      </c>
      <c r="V50" s="128"/>
    </row>
    <row r="51" spans="1:22" s="106" customFormat="1" ht="13.5" customHeight="1">
      <c r="A51" s="2166" t="s">
        <v>278</v>
      </c>
      <c r="B51" s="148" t="s">
        <v>168</v>
      </c>
      <c r="C51" s="144">
        <v>102.95799092712791</v>
      </c>
      <c r="D51" s="145">
        <v>26227.935067226423</v>
      </c>
      <c r="E51" s="144">
        <v>10.739883859617036</v>
      </c>
      <c r="F51" s="145">
        <v>435.72875213645591</v>
      </c>
      <c r="G51" s="144">
        <v>38.839291304646103</v>
      </c>
      <c r="H51" s="145">
        <v>9905.2008039943466</v>
      </c>
      <c r="I51" s="144">
        <v>22.760933542001435</v>
      </c>
      <c r="J51" s="145">
        <v>5891.1845179006332</v>
      </c>
      <c r="K51" s="144">
        <v>20.117587851921183</v>
      </c>
      <c r="L51" s="145">
        <v>5349.9859786281677</v>
      </c>
      <c r="V51" s="128"/>
    </row>
    <row r="52" spans="1:22" s="106" customFormat="1" ht="13.5" customHeight="1">
      <c r="A52" s="2166"/>
      <c r="B52" s="148" t="s">
        <v>283</v>
      </c>
      <c r="C52" s="144">
        <v>148.12314483251077</v>
      </c>
      <c r="D52" s="145">
        <v>28900.918102111122</v>
      </c>
      <c r="E52" s="144">
        <v>20.462185700310553</v>
      </c>
      <c r="F52" s="145">
        <v>1268.3130696592561</v>
      </c>
      <c r="G52" s="144">
        <v>43.272334862137981</v>
      </c>
      <c r="H52" s="145">
        <v>8147.2434549294267</v>
      </c>
      <c r="I52" s="144">
        <v>40.94179047739398</v>
      </c>
      <c r="J52" s="145">
        <v>7901.709617312099</v>
      </c>
      <c r="K52" s="144">
        <v>31.098516693395084</v>
      </c>
      <c r="L52" s="145">
        <v>6136.1461140223901</v>
      </c>
      <c r="V52" s="128"/>
    </row>
    <row r="53" spans="1:22" s="106" customFormat="1" ht="13.5" customHeight="1">
      <c r="A53" s="2166"/>
      <c r="B53" s="148" t="s">
        <v>284</v>
      </c>
      <c r="C53" s="144">
        <v>140.37537024869627</v>
      </c>
      <c r="D53" s="145">
        <v>34170.636677918003</v>
      </c>
      <c r="E53" s="144">
        <v>17.68449479227208</v>
      </c>
      <c r="F53" s="145">
        <v>1317.796400643012</v>
      </c>
      <c r="G53" s="144">
        <v>33.569443314518942</v>
      </c>
      <c r="H53" s="145">
        <v>7787.7673607061424</v>
      </c>
      <c r="I53" s="144">
        <v>23.810703880158893</v>
      </c>
      <c r="J53" s="145">
        <v>5601.6866908255824</v>
      </c>
      <c r="K53" s="144">
        <v>26.106012708829681</v>
      </c>
      <c r="L53" s="145">
        <v>6404.2451846822605</v>
      </c>
      <c r="V53" s="128"/>
    </row>
    <row r="54" spans="1:22" s="106" customFormat="1" ht="13.5" customHeight="1">
      <c r="A54" s="2166"/>
      <c r="B54" s="148" t="s">
        <v>285</v>
      </c>
      <c r="C54" s="144">
        <v>156.64329027954489</v>
      </c>
      <c r="D54" s="145">
        <v>473229.07206204173</v>
      </c>
      <c r="E54" s="144">
        <v>16.239903426762361</v>
      </c>
      <c r="F54" s="145">
        <v>13436.851153764283</v>
      </c>
      <c r="G54" s="144">
        <v>53.481545124634088</v>
      </c>
      <c r="H54" s="145">
        <v>156732.63217416586</v>
      </c>
      <c r="I54" s="144">
        <v>48.892541161752469</v>
      </c>
      <c r="J54" s="145">
        <v>147035.45735434981</v>
      </c>
      <c r="K54" s="144">
        <v>38.095045344810551</v>
      </c>
      <c r="L54" s="145">
        <v>115776.70722300476</v>
      </c>
      <c r="V54" s="128"/>
    </row>
    <row r="55" spans="1:22" s="106" customFormat="1" ht="13.5" customHeight="1">
      <c r="A55" s="2166"/>
      <c r="B55" s="148" t="s">
        <v>286</v>
      </c>
      <c r="C55" s="144">
        <v>151.77442941001692</v>
      </c>
      <c r="D55" s="145">
        <v>21145.054836910975</v>
      </c>
      <c r="E55" s="144">
        <v>19.156151952405882</v>
      </c>
      <c r="F55" s="145">
        <v>785.00617729007649</v>
      </c>
      <c r="G55" s="144">
        <v>55.464141398393458</v>
      </c>
      <c r="H55" s="145">
        <v>7453.0549380344009</v>
      </c>
      <c r="I55" s="144">
        <v>75.240066156501939</v>
      </c>
      <c r="J55" s="145">
        <v>10474.267690958366</v>
      </c>
      <c r="K55" s="144">
        <v>58.030178101803479</v>
      </c>
      <c r="L55" s="145">
        <v>8172.3946116183479</v>
      </c>
      <c r="V55" s="128"/>
    </row>
    <row r="56" spans="1:22" s="106" customFormat="1" ht="13.5" customHeight="1">
      <c r="A56" s="2166"/>
      <c r="B56" s="148" t="s">
        <v>287</v>
      </c>
      <c r="C56" s="144">
        <v>142.83349762441267</v>
      </c>
      <c r="D56" s="145">
        <v>822.7239306258881</v>
      </c>
      <c r="E56" s="144">
        <v>34.827842234235455</v>
      </c>
      <c r="F56" s="145">
        <v>60.138723742989839</v>
      </c>
      <c r="G56" s="144">
        <v>40.886253504914009</v>
      </c>
      <c r="H56" s="145">
        <v>239.91771482206713</v>
      </c>
      <c r="I56" s="144">
        <v>76.037793379559247</v>
      </c>
      <c r="J56" s="145">
        <v>437.93354916516034</v>
      </c>
      <c r="K56" s="144">
        <v>36.994146612305336</v>
      </c>
      <c r="L56" s="145">
        <v>226.03897416407671</v>
      </c>
      <c r="V56" s="128"/>
    </row>
    <row r="57" spans="1:22" ht="14.25">
      <c r="A57" s="7"/>
      <c r="B57" s="7"/>
      <c r="C57" s="157"/>
      <c r="D57" s="158"/>
      <c r="E57" s="157"/>
      <c r="F57" s="158"/>
      <c r="G57" s="157"/>
      <c r="H57" s="158"/>
      <c r="I57" s="157"/>
      <c r="J57" s="158"/>
      <c r="K57" s="157"/>
      <c r="L57" s="158"/>
    </row>
    <row r="58" spans="1:22" ht="14.25">
      <c r="A58" s="161" t="s">
        <v>270</v>
      </c>
      <c r="B58" s="159"/>
      <c r="C58" s="157"/>
      <c r="D58" s="158"/>
      <c r="E58" s="157"/>
      <c r="F58" s="158"/>
      <c r="G58" s="157"/>
      <c r="H58" s="158"/>
      <c r="I58" s="157"/>
      <c r="J58" s="158"/>
      <c r="K58" s="157"/>
      <c r="L58" s="158"/>
    </row>
    <row r="59" spans="1:22" ht="26.25" customHeight="1">
      <c r="A59" s="2173" t="s">
        <v>275</v>
      </c>
      <c r="B59" s="2174"/>
      <c r="C59" s="2170" t="s">
        <v>298</v>
      </c>
      <c r="D59" s="2171"/>
      <c r="E59" s="2170" t="s">
        <v>299</v>
      </c>
      <c r="F59" s="2171"/>
      <c r="G59" s="2170" t="s">
        <v>300</v>
      </c>
      <c r="H59" s="2171"/>
      <c r="I59" s="2170" t="s">
        <v>301</v>
      </c>
      <c r="J59" s="2171"/>
      <c r="K59" s="2170" t="s">
        <v>302</v>
      </c>
      <c r="L59" s="2171"/>
    </row>
    <row r="60" spans="1:22" s="109" customFormat="1" ht="31.5" customHeight="1">
      <c r="A60" s="2175"/>
      <c r="B60" s="2176"/>
      <c r="C60" s="156" t="s">
        <v>273</v>
      </c>
      <c r="D60" s="146" t="s">
        <v>274</v>
      </c>
      <c r="E60" s="156" t="s">
        <v>273</v>
      </c>
      <c r="F60" s="146" t="s">
        <v>274</v>
      </c>
      <c r="G60" s="156" t="s">
        <v>273</v>
      </c>
      <c r="H60" s="146" t="s">
        <v>274</v>
      </c>
      <c r="I60" s="156" t="s">
        <v>273</v>
      </c>
      <c r="J60" s="146" t="s">
        <v>274</v>
      </c>
      <c r="K60" s="156" t="s">
        <v>273</v>
      </c>
      <c r="L60" s="146" t="s">
        <v>274</v>
      </c>
    </row>
    <row r="61" spans="1:22" s="106" customFormat="1" ht="13.5" customHeight="1">
      <c r="A61" s="2162" t="s">
        <v>148</v>
      </c>
      <c r="B61" s="148" t="s">
        <v>184</v>
      </c>
      <c r="C61" s="144">
        <v>50.180370058642197</v>
      </c>
      <c r="D61" s="145">
        <v>179090.61956090835</v>
      </c>
      <c r="E61" s="144">
        <v>97.090658571903944</v>
      </c>
      <c r="F61" s="145">
        <v>349497.44209487579</v>
      </c>
      <c r="G61" s="144">
        <v>36.846563175164476</v>
      </c>
      <c r="H61" s="145">
        <v>118734.69209890453</v>
      </c>
      <c r="I61" s="144">
        <v>32.684705650977541</v>
      </c>
      <c r="J61" s="145">
        <v>109284.9756944299</v>
      </c>
      <c r="K61" s="144">
        <v>98.589228581010303</v>
      </c>
      <c r="L61" s="145">
        <v>104381.4781635117</v>
      </c>
    </row>
    <row r="62" spans="1:22" s="106" customFormat="1" ht="13.5" customHeight="1">
      <c r="A62" s="2163"/>
      <c r="B62" s="148" t="s">
        <v>154</v>
      </c>
      <c r="C62" s="144">
        <v>56.564656805176369</v>
      </c>
      <c r="D62" s="145">
        <v>140669.00892206741</v>
      </c>
      <c r="E62" s="144">
        <v>113.38590470039979</v>
      </c>
      <c r="F62" s="145">
        <v>280849.77434958931</v>
      </c>
      <c r="G62" s="144">
        <v>42.457610623692631</v>
      </c>
      <c r="H62" s="145">
        <v>101367.02695868156</v>
      </c>
      <c r="I62" s="144">
        <v>38.398464457425916</v>
      </c>
      <c r="J62" s="145">
        <v>91349.304506689892</v>
      </c>
      <c r="K62" s="144">
        <v>105.88342037591573</v>
      </c>
      <c r="L62" s="145">
        <v>95010.599281816103</v>
      </c>
    </row>
    <row r="63" spans="1:22" s="106" customFormat="1" ht="13.5" customHeight="1">
      <c r="A63" s="2164"/>
      <c r="B63" s="148" t="s">
        <v>155</v>
      </c>
      <c r="C63" s="144">
        <v>35.507616814439807</v>
      </c>
      <c r="D63" s="145">
        <v>38421.610638841921</v>
      </c>
      <c r="E63" s="144">
        <v>61.141629968252644</v>
      </c>
      <c r="F63" s="145">
        <v>68647.667745286322</v>
      </c>
      <c r="G63" s="144">
        <v>20.801564967102447</v>
      </c>
      <c r="H63" s="145">
        <v>17367.665140223267</v>
      </c>
      <c r="I63" s="144">
        <v>18.59334028584804</v>
      </c>
      <c r="J63" s="145">
        <v>17935.671187739677</v>
      </c>
      <c r="K63" s="144">
        <v>58.046279386084493</v>
      </c>
      <c r="L63" s="145">
        <v>9370.878881695613</v>
      </c>
    </row>
    <row r="64" spans="1:22" s="106" customFormat="1" ht="13.5" customHeight="1">
      <c r="A64" s="2159" t="s">
        <v>290</v>
      </c>
      <c r="B64" s="148" t="s">
        <v>158</v>
      </c>
      <c r="C64" s="144">
        <v>67.703469352481576</v>
      </c>
      <c r="D64" s="145">
        <v>30046.063209615015</v>
      </c>
      <c r="E64" s="144">
        <v>148.30248479931714</v>
      </c>
      <c r="F64" s="145">
        <v>68985.166666340316</v>
      </c>
      <c r="G64" s="144">
        <v>51.324618573728756</v>
      </c>
      <c r="H64" s="145">
        <v>23473.105726493959</v>
      </c>
      <c r="I64" s="144">
        <v>54.085512369898943</v>
      </c>
      <c r="J64" s="145">
        <v>23593.353380494274</v>
      </c>
      <c r="K64" s="144">
        <v>158.854708610041</v>
      </c>
      <c r="L64" s="145">
        <v>31835.855522008875</v>
      </c>
    </row>
    <row r="65" spans="1:12" s="106" customFormat="1" ht="13.5" customHeight="1">
      <c r="A65" s="2160"/>
      <c r="B65" s="148" t="s">
        <v>159</v>
      </c>
      <c r="C65" s="144">
        <v>51.103507532959661</v>
      </c>
      <c r="D65" s="145">
        <v>29647.977316811845</v>
      </c>
      <c r="E65" s="144">
        <v>91.071108781262737</v>
      </c>
      <c r="F65" s="145">
        <v>52903.534509272649</v>
      </c>
      <c r="G65" s="144">
        <v>43.670236691481762</v>
      </c>
      <c r="H65" s="145">
        <v>24347.365340959524</v>
      </c>
      <c r="I65" s="144">
        <v>36.794290706971992</v>
      </c>
      <c r="J65" s="145">
        <v>20356.331228292311</v>
      </c>
      <c r="K65" s="144">
        <v>99.660380069543237</v>
      </c>
      <c r="L65" s="145">
        <v>22544.739768183525</v>
      </c>
    </row>
    <row r="66" spans="1:12" s="106" customFormat="1" ht="13.5" customHeight="1">
      <c r="A66" s="2160"/>
      <c r="B66" s="148" t="s">
        <v>160</v>
      </c>
      <c r="C66" s="144">
        <v>86.442535112613257</v>
      </c>
      <c r="D66" s="145">
        <v>7395.9341763739867</v>
      </c>
      <c r="E66" s="144">
        <v>183.85269317196867</v>
      </c>
      <c r="F66" s="145">
        <v>16097.833312665587</v>
      </c>
      <c r="G66" s="144">
        <v>48.290761871643738</v>
      </c>
      <c r="H66" s="145">
        <v>4217.2277721634264</v>
      </c>
      <c r="I66" s="144">
        <v>47.95575028203988</v>
      </c>
      <c r="J66" s="145">
        <v>3955.1994402203059</v>
      </c>
      <c r="K66" s="144">
        <v>123.77580153454096</v>
      </c>
      <c r="L66" s="145">
        <v>4878.2902910281719</v>
      </c>
    </row>
    <row r="67" spans="1:12" s="106" customFormat="1" ht="13.5" customHeight="1">
      <c r="A67" s="2160"/>
      <c r="B67" s="148" t="s">
        <v>161</v>
      </c>
      <c r="C67" s="144">
        <v>54.843471208824546</v>
      </c>
      <c r="D67" s="145">
        <v>3410.9797652210987</v>
      </c>
      <c r="E67" s="144">
        <v>95.731426818518202</v>
      </c>
      <c r="F67" s="145">
        <v>5919.4854082215743</v>
      </c>
      <c r="G67" s="144">
        <v>41.492211434037181</v>
      </c>
      <c r="H67" s="145">
        <v>2468.8988822302304</v>
      </c>
      <c r="I67" s="144">
        <v>34.099055052656297</v>
      </c>
      <c r="J67" s="145">
        <v>2032.4342398549611</v>
      </c>
      <c r="K67" s="144">
        <v>96.401623298965049</v>
      </c>
      <c r="L67" s="145">
        <v>1581.0642581949069</v>
      </c>
    </row>
    <row r="68" spans="1:12" s="106" customFormat="1" ht="13.5" customHeight="1">
      <c r="A68" s="2160"/>
      <c r="B68" s="148" t="s">
        <v>162</v>
      </c>
      <c r="C68" s="144">
        <v>82.28596033897189</v>
      </c>
      <c r="D68" s="145">
        <v>3834.3321395416974</v>
      </c>
      <c r="E68" s="144">
        <v>174.30272603915088</v>
      </c>
      <c r="F68" s="145">
        <v>8341.5225205023198</v>
      </c>
      <c r="G68" s="144">
        <v>44.289864723772411</v>
      </c>
      <c r="H68" s="145">
        <v>2065.1222442315075</v>
      </c>
      <c r="I68" s="144">
        <v>52.066255940833599</v>
      </c>
      <c r="J68" s="145">
        <v>2370.1385618761965</v>
      </c>
      <c r="K68" s="144">
        <v>96.394941703182511</v>
      </c>
      <c r="L68" s="145">
        <v>1855.4402310907028</v>
      </c>
    </row>
    <row r="69" spans="1:12" s="106" customFormat="1" ht="13.5" customHeight="1">
      <c r="A69" s="2160"/>
      <c r="B69" s="148" t="s">
        <v>23</v>
      </c>
      <c r="C69" s="144">
        <v>49.041124731771866</v>
      </c>
      <c r="D69" s="145">
        <v>1810.1491915465231</v>
      </c>
      <c r="E69" s="144">
        <v>85.36171196425795</v>
      </c>
      <c r="F69" s="145">
        <v>3177.2983011947867</v>
      </c>
      <c r="G69" s="144">
        <v>44.244756789087084</v>
      </c>
      <c r="H69" s="145">
        <v>1525.0463165341637</v>
      </c>
      <c r="I69" s="144">
        <v>35.499441571392175</v>
      </c>
      <c r="J69" s="145">
        <v>1289.1373179787963</v>
      </c>
      <c r="K69" s="144">
        <v>67.153668287223454</v>
      </c>
      <c r="L69" s="145">
        <v>904.82014551149075</v>
      </c>
    </row>
    <row r="70" spans="1:12" s="106" customFormat="1" ht="13.5" customHeight="1">
      <c r="A70" s="2160"/>
      <c r="B70" s="148" t="s">
        <v>156</v>
      </c>
      <c r="C70" s="144">
        <v>51.32248060431629</v>
      </c>
      <c r="D70" s="145">
        <v>3735.4242131080996</v>
      </c>
      <c r="E70" s="144">
        <v>95.700996617380838</v>
      </c>
      <c r="F70" s="145">
        <v>6902.6808542500503</v>
      </c>
      <c r="G70" s="144">
        <v>37.635932154174021</v>
      </c>
      <c r="H70" s="145">
        <v>2614.5516840271148</v>
      </c>
      <c r="I70" s="144">
        <v>32.252180438538119</v>
      </c>
      <c r="J70" s="145">
        <v>2240.4973270983087</v>
      </c>
      <c r="K70" s="144">
        <v>76.929426776136197</v>
      </c>
      <c r="L70" s="145">
        <v>1822.5206519506298</v>
      </c>
    </row>
    <row r="71" spans="1:12" s="106" customFormat="1" ht="13.5" customHeight="1">
      <c r="A71" s="2160"/>
      <c r="B71" s="148" t="s">
        <v>279</v>
      </c>
      <c r="C71" s="144">
        <v>46.670290587832831</v>
      </c>
      <c r="D71" s="145">
        <v>2537.6158406502691</v>
      </c>
      <c r="E71" s="144">
        <v>86.684522844682604</v>
      </c>
      <c r="F71" s="145">
        <v>4624.9532498300487</v>
      </c>
      <c r="G71" s="144">
        <v>38.100801627654256</v>
      </c>
      <c r="H71" s="145">
        <v>1940.2707139051381</v>
      </c>
      <c r="I71" s="144">
        <v>32.513557944172248</v>
      </c>
      <c r="J71" s="145">
        <v>1668.0158297147077</v>
      </c>
      <c r="K71" s="144">
        <v>66.843057724392466</v>
      </c>
      <c r="L71" s="145">
        <v>1148.1865745816449</v>
      </c>
    </row>
    <row r="72" spans="1:12" s="106" customFormat="1" ht="13.5" customHeight="1">
      <c r="A72" s="2161"/>
      <c r="B72" s="148" t="s">
        <v>17</v>
      </c>
      <c r="C72" s="144">
        <v>71.455325648948431</v>
      </c>
      <c r="D72" s="145">
        <v>3064.5207804170582</v>
      </c>
      <c r="E72" s="144">
        <v>158.20845859791217</v>
      </c>
      <c r="F72" s="145">
        <v>7110.1390603005948</v>
      </c>
      <c r="G72" s="144">
        <v>43.604318077643796</v>
      </c>
      <c r="H72" s="145">
        <v>1838.4825873615159</v>
      </c>
      <c r="I72" s="144">
        <v>41.328712298131542</v>
      </c>
      <c r="J72" s="145">
        <v>1739.4778841103805</v>
      </c>
      <c r="K72" s="144">
        <v>116.06823361157576</v>
      </c>
      <c r="L72" s="145">
        <v>2066.6913751374664</v>
      </c>
    </row>
    <row r="73" spans="1:12" s="106" customFormat="1" ht="13.5" customHeight="1">
      <c r="A73" s="2137" t="s">
        <v>276</v>
      </c>
      <c r="B73" s="148" t="s">
        <v>280</v>
      </c>
      <c r="C73" s="144">
        <v>57.488994977576631</v>
      </c>
      <c r="D73" s="145">
        <v>92614.524445029252</v>
      </c>
      <c r="E73" s="144">
        <v>122.12871626855971</v>
      </c>
      <c r="F73" s="145">
        <v>205575.07349039332</v>
      </c>
      <c r="G73" s="144">
        <v>39.318918054079283</v>
      </c>
      <c r="H73" s="145">
        <v>59286.667855604348</v>
      </c>
      <c r="I73" s="144">
        <v>38.438232373164396</v>
      </c>
      <c r="J73" s="145">
        <v>58767.128800217011</v>
      </c>
      <c r="K73" s="144">
        <v>115.57611420380393</v>
      </c>
      <c r="L73" s="145">
        <v>62676.41991460749</v>
      </c>
    </row>
    <row r="74" spans="1:12" s="106" customFormat="1" ht="13.5" customHeight="1">
      <c r="A74" s="2160"/>
      <c r="B74" s="148" t="s">
        <v>281</v>
      </c>
      <c r="C74" s="144">
        <v>44.156457435528949</v>
      </c>
      <c r="D74" s="145">
        <v>79354.452622857963</v>
      </c>
      <c r="E74" s="144">
        <v>73.811903324192727</v>
      </c>
      <c r="F74" s="145">
        <v>129057.03434875175</v>
      </c>
      <c r="G74" s="144">
        <v>34.513022346270105</v>
      </c>
      <c r="H74" s="145">
        <v>54348.267529654062</v>
      </c>
      <c r="I74" s="144">
        <v>27.705821915440186</v>
      </c>
      <c r="J74" s="145">
        <v>45859.924525967319</v>
      </c>
      <c r="K74" s="144">
        <v>82.512326319657035</v>
      </c>
      <c r="L74" s="145">
        <v>39172.72039411241</v>
      </c>
    </row>
    <row r="75" spans="1:12" s="106" customFormat="1" ht="13.5" customHeight="1">
      <c r="A75" s="2160"/>
      <c r="B75" s="148" t="s">
        <v>157</v>
      </c>
      <c r="C75" s="144">
        <v>41.383740342623625</v>
      </c>
      <c r="D75" s="145">
        <v>6323.2471467900687</v>
      </c>
      <c r="E75" s="144">
        <v>86.054980588719545</v>
      </c>
      <c r="F75" s="145">
        <v>13740.040561213011</v>
      </c>
      <c r="G75" s="144">
        <v>34.33334760809668</v>
      </c>
      <c r="H75" s="145">
        <v>4517.5369124600575</v>
      </c>
      <c r="I75" s="144">
        <v>27.603505234674063</v>
      </c>
      <c r="J75" s="145">
        <v>4185.7914894833784</v>
      </c>
      <c r="K75" s="144">
        <v>56.899957495314233</v>
      </c>
      <c r="L75" s="145">
        <v>2236.8245934411698</v>
      </c>
    </row>
    <row r="76" spans="1:12" s="106" customFormat="1" ht="13.5" customHeight="1">
      <c r="A76" s="2161"/>
      <c r="B76" s="148" t="s">
        <v>282</v>
      </c>
      <c r="C76" s="144">
        <v>99.468144160754832</v>
      </c>
      <c r="D76" s="145">
        <v>798.39534623207805</v>
      </c>
      <c r="E76" s="144">
        <v>135.37757314981525</v>
      </c>
      <c r="F76" s="145">
        <v>1125.2936945176236</v>
      </c>
      <c r="G76" s="144">
        <v>70.386982054455473</v>
      </c>
      <c r="H76" s="145">
        <v>582.21980118574652</v>
      </c>
      <c r="I76" s="144">
        <v>60.102960751859122</v>
      </c>
      <c r="J76" s="145">
        <v>472.13087876209005</v>
      </c>
      <c r="K76" s="144">
        <v>123.42501897101849</v>
      </c>
      <c r="L76" s="145">
        <v>295.51326135066171</v>
      </c>
    </row>
    <row r="77" spans="1:12" s="106" customFormat="1" ht="13.5" customHeight="1">
      <c r="A77" s="2159" t="s">
        <v>149</v>
      </c>
      <c r="B77" s="148" t="s">
        <v>10</v>
      </c>
      <c r="C77" s="144">
        <v>66.149906745226218</v>
      </c>
      <c r="D77" s="145">
        <v>11626.841847201327</v>
      </c>
      <c r="E77" s="144">
        <v>134.74771295090815</v>
      </c>
      <c r="F77" s="145">
        <v>24133.506511391941</v>
      </c>
      <c r="G77" s="144">
        <v>38.328941343866973</v>
      </c>
      <c r="H77" s="145">
        <v>6276.2881475643153</v>
      </c>
      <c r="I77" s="144">
        <v>35.477514447029442</v>
      </c>
      <c r="J77" s="145">
        <v>5660.5965520751688</v>
      </c>
      <c r="K77" s="144">
        <v>105.23969261232942</v>
      </c>
      <c r="L77" s="145">
        <v>6233.6114967993026</v>
      </c>
    </row>
    <row r="78" spans="1:12" s="106" customFormat="1" ht="13.5" customHeight="1">
      <c r="A78" s="2160"/>
      <c r="B78" s="148" t="s">
        <v>58</v>
      </c>
      <c r="C78" s="144">
        <v>44.994893242559897</v>
      </c>
      <c r="D78" s="145">
        <v>1690.8046100085508</v>
      </c>
      <c r="E78" s="144">
        <v>86.191470973170652</v>
      </c>
      <c r="F78" s="145">
        <v>3617.0231397299199</v>
      </c>
      <c r="G78" s="144">
        <v>25.182772906618684</v>
      </c>
      <c r="H78" s="145">
        <v>758.04076367495702</v>
      </c>
      <c r="I78" s="144">
        <v>21.63330910246292</v>
      </c>
      <c r="J78" s="145">
        <v>774.37201906288169</v>
      </c>
      <c r="K78" s="144">
        <v>47.214430890020338</v>
      </c>
      <c r="L78" s="145">
        <v>294.73801902662359</v>
      </c>
    </row>
    <row r="79" spans="1:12" s="106" customFormat="1" ht="13.5" customHeight="1">
      <c r="A79" s="2160"/>
      <c r="B79" s="148" t="s">
        <v>12</v>
      </c>
      <c r="C79" s="144">
        <v>54.80572309426308</v>
      </c>
      <c r="D79" s="145">
        <v>2995.3064033251121</v>
      </c>
      <c r="E79" s="144">
        <v>99.80221672945693</v>
      </c>
      <c r="F79" s="145">
        <v>5527.7346242606573</v>
      </c>
      <c r="G79" s="144">
        <v>28.522749680733728</v>
      </c>
      <c r="H79" s="145">
        <v>1329.7204563212915</v>
      </c>
      <c r="I79" s="144">
        <v>24.3537455055606</v>
      </c>
      <c r="J79" s="145">
        <v>1205.5584617282307</v>
      </c>
      <c r="K79" s="144">
        <v>81.745494792222004</v>
      </c>
      <c r="L79" s="145">
        <v>1081.4892356620519</v>
      </c>
    </row>
    <row r="80" spans="1:12" s="106" customFormat="1" ht="13.5" customHeight="1">
      <c r="A80" s="2160"/>
      <c r="B80" s="148" t="s">
        <v>13</v>
      </c>
      <c r="C80" s="144">
        <v>47.908620761068022</v>
      </c>
      <c r="D80" s="145">
        <v>1901.966724688446</v>
      </c>
      <c r="E80" s="144">
        <v>95.279061089869927</v>
      </c>
      <c r="F80" s="145">
        <v>3804.0865354976968</v>
      </c>
      <c r="G80" s="144">
        <v>28.56239076296432</v>
      </c>
      <c r="H80" s="145">
        <v>1044.1935325515449</v>
      </c>
      <c r="I80" s="144">
        <v>22.825592079416747</v>
      </c>
      <c r="J80" s="145">
        <v>843.59917269776201</v>
      </c>
      <c r="K80" s="144">
        <v>55.381252047420141</v>
      </c>
      <c r="L80" s="145">
        <v>584.68055982048372</v>
      </c>
    </row>
    <row r="81" spans="1:12" s="106" customFormat="1" ht="13.5" customHeight="1">
      <c r="A81" s="2160"/>
      <c r="B81" s="148" t="s">
        <v>14</v>
      </c>
      <c r="C81" s="144">
        <v>46.094400815614335</v>
      </c>
      <c r="D81" s="145">
        <v>4059.151268582365</v>
      </c>
      <c r="E81" s="144">
        <v>95.839088991383221</v>
      </c>
      <c r="F81" s="145">
        <v>9429.9259008751342</v>
      </c>
      <c r="G81" s="144">
        <v>26.794435997813242</v>
      </c>
      <c r="H81" s="145">
        <v>2159.7589844971367</v>
      </c>
      <c r="I81" s="144">
        <v>28.852326641703669</v>
      </c>
      <c r="J81" s="145">
        <v>2521.3163677993653</v>
      </c>
      <c r="K81" s="144">
        <v>80.064982505536932</v>
      </c>
      <c r="L81" s="145">
        <v>1689.8584830573072</v>
      </c>
    </row>
    <row r="82" spans="1:12" s="106" customFormat="1" ht="13.5" customHeight="1">
      <c r="A82" s="2160"/>
      <c r="B82" s="148" t="s">
        <v>15</v>
      </c>
      <c r="C82" s="144">
        <v>40.160102663637332</v>
      </c>
      <c r="D82" s="145">
        <v>4268.3654640383784</v>
      </c>
      <c r="E82" s="144">
        <v>78.188298581901051</v>
      </c>
      <c r="F82" s="145">
        <v>9200.7185502094217</v>
      </c>
      <c r="G82" s="144">
        <v>24.021306699131749</v>
      </c>
      <c r="H82" s="145">
        <v>2046.7818134330068</v>
      </c>
      <c r="I82" s="144">
        <v>25.955469628877058</v>
      </c>
      <c r="J82" s="145">
        <v>2520.4459178668308</v>
      </c>
      <c r="K82" s="144">
        <v>60.429066550734348</v>
      </c>
      <c r="L82" s="145">
        <v>1388.0659261056007</v>
      </c>
    </row>
    <row r="83" spans="1:12" s="106" customFormat="1" ht="13.5" customHeight="1">
      <c r="A83" s="2160"/>
      <c r="B83" s="148" t="s">
        <v>22</v>
      </c>
      <c r="C83" s="144">
        <v>48.682327564271397</v>
      </c>
      <c r="D83" s="145">
        <v>7878.9853496621517</v>
      </c>
      <c r="E83" s="144">
        <v>75.819330676010225</v>
      </c>
      <c r="F83" s="145">
        <v>11854.927232040107</v>
      </c>
      <c r="G83" s="144">
        <v>33.026317718854877</v>
      </c>
      <c r="H83" s="145">
        <v>4829.7697343447853</v>
      </c>
      <c r="I83" s="144">
        <v>26.213188352475431</v>
      </c>
      <c r="J83" s="145">
        <v>3847.8581857467484</v>
      </c>
      <c r="K83" s="144">
        <v>79.990530799099488</v>
      </c>
      <c r="L83" s="145">
        <v>2193.6131021856477</v>
      </c>
    </row>
    <row r="84" spans="1:12" s="106" customFormat="1" ht="13.5" customHeight="1">
      <c r="A84" s="2160"/>
      <c r="B84" s="148" t="s">
        <v>23</v>
      </c>
      <c r="C84" s="144">
        <v>37.725068717869064</v>
      </c>
      <c r="D84" s="145">
        <v>4462.5871751024397</v>
      </c>
      <c r="E84" s="144">
        <v>60.748665138060346</v>
      </c>
      <c r="F84" s="145">
        <v>7024.6470177126739</v>
      </c>
      <c r="G84" s="144">
        <v>31.950359063202235</v>
      </c>
      <c r="H84" s="145">
        <v>3093.8080816602683</v>
      </c>
      <c r="I84" s="144">
        <v>25.161445888448725</v>
      </c>
      <c r="J84" s="145">
        <v>2767.5505711683413</v>
      </c>
      <c r="K84" s="144">
        <v>49.103241895382453</v>
      </c>
      <c r="L84" s="145">
        <v>1610.2255745808122</v>
      </c>
    </row>
    <row r="85" spans="1:12" s="106" customFormat="1" ht="13.5" customHeight="1">
      <c r="A85" s="2160"/>
      <c r="B85" s="148" t="s">
        <v>24</v>
      </c>
      <c r="C85" s="144">
        <v>45.776323918341113</v>
      </c>
      <c r="D85" s="145">
        <v>42279.197267029696</v>
      </c>
      <c r="E85" s="144">
        <v>80.193847479169278</v>
      </c>
      <c r="F85" s="145">
        <v>72490.417248750469</v>
      </c>
      <c r="G85" s="144">
        <v>38.581905366537775</v>
      </c>
      <c r="H85" s="145">
        <v>32308.19865689327</v>
      </c>
      <c r="I85" s="144">
        <v>31.38454332938889</v>
      </c>
      <c r="J85" s="145">
        <v>26963.717681679154</v>
      </c>
      <c r="K85" s="144">
        <v>93.476762992015281</v>
      </c>
      <c r="L85" s="145">
        <v>27960.385418372942</v>
      </c>
    </row>
    <row r="86" spans="1:12" s="106" customFormat="1" ht="13.5" customHeight="1">
      <c r="A86" s="2160"/>
      <c r="B86" s="148" t="s">
        <v>16</v>
      </c>
      <c r="C86" s="144">
        <v>50.462073868009981</v>
      </c>
      <c r="D86" s="145">
        <v>4557.9178340749413</v>
      </c>
      <c r="E86" s="144">
        <v>115.05648091156061</v>
      </c>
      <c r="F86" s="145">
        <v>11424.257782940458</v>
      </c>
      <c r="G86" s="144">
        <v>36.490917772044973</v>
      </c>
      <c r="H86" s="145">
        <v>3106.1364400190309</v>
      </c>
      <c r="I86" s="144">
        <v>32.69902438415096</v>
      </c>
      <c r="J86" s="145">
        <v>2849.9676017789975</v>
      </c>
      <c r="K86" s="144">
        <v>78.442159864315187</v>
      </c>
      <c r="L86" s="145">
        <v>2333.8972749536492</v>
      </c>
    </row>
    <row r="87" spans="1:12" s="106" customFormat="1" ht="13.5" customHeight="1">
      <c r="A87" s="2160"/>
      <c r="B87" s="148" t="s">
        <v>17</v>
      </c>
      <c r="C87" s="144">
        <v>50.163661256670764</v>
      </c>
      <c r="D87" s="145">
        <v>5546.9382286816417</v>
      </c>
      <c r="E87" s="144">
        <v>103.0399637232714</v>
      </c>
      <c r="F87" s="145">
        <v>11274.568181034878</v>
      </c>
      <c r="G87" s="144">
        <v>31.978922440618746</v>
      </c>
      <c r="H87" s="145">
        <v>2851.3755974796795</v>
      </c>
      <c r="I87" s="144">
        <v>27.120257610767684</v>
      </c>
      <c r="J87" s="145">
        <v>2599.233321421289</v>
      </c>
      <c r="K87" s="144">
        <v>93.632442020028719</v>
      </c>
      <c r="L87" s="145">
        <v>2533.880102707099</v>
      </c>
    </row>
    <row r="88" spans="1:12" s="106" customFormat="1" ht="13.5" customHeight="1">
      <c r="A88" s="2160"/>
      <c r="B88" s="148" t="s">
        <v>25</v>
      </c>
      <c r="C88" s="144">
        <v>44.537797074548898</v>
      </c>
      <c r="D88" s="145">
        <v>8704.5029695685407</v>
      </c>
      <c r="E88" s="144">
        <v>61.554701465165635</v>
      </c>
      <c r="F88" s="145">
        <v>11520.209903061415</v>
      </c>
      <c r="G88" s="144">
        <v>26.414966312006268</v>
      </c>
      <c r="H88" s="145">
        <v>4259.8264269327528</v>
      </c>
      <c r="I88" s="144">
        <v>21.779681911198633</v>
      </c>
      <c r="J88" s="145">
        <v>3888.3821365160638</v>
      </c>
      <c r="K88" s="144">
        <v>55.692737295256528</v>
      </c>
      <c r="L88" s="145">
        <v>1656.7165016671195</v>
      </c>
    </row>
    <row r="89" spans="1:12" s="106" customFormat="1" ht="13.5" customHeight="1">
      <c r="A89" s="2160"/>
      <c r="B89" s="148" t="s">
        <v>26</v>
      </c>
      <c r="C89" s="144">
        <v>41.409576493935496</v>
      </c>
      <c r="D89" s="145">
        <v>13693.838717929686</v>
      </c>
      <c r="E89" s="144">
        <v>70.065274973211402</v>
      </c>
      <c r="F89" s="145">
        <v>22228.631567931185</v>
      </c>
      <c r="G89" s="144">
        <v>29.733422236853038</v>
      </c>
      <c r="H89" s="145">
        <v>8149.6487901745268</v>
      </c>
      <c r="I89" s="144">
        <v>22.944380094236539</v>
      </c>
      <c r="J89" s="145">
        <v>6805.2681007194096</v>
      </c>
      <c r="K89" s="144">
        <v>67.784030649530337</v>
      </c>
      <c r="L89" s="145">
        <v>4814.5532535459261</v>
      </c>
    </row>
    <row r="90" spans="1:12" s="106" customFormat="1" ht="13.5" customHeight="1">
      <c r="A90" s="2160"/>
      <c r="B90" s="148" t="s">
        <v>29</v>
      </c>
      <c r="C90" s="144">
        <v>46.63022389530029</v>
      </c>
      <c r="D90" s="145">
        <v>1278.5458743757408</v>
      </c>
      <c r="E90" s="144">
        <v>89.154872883397076</v>
      </c>
      <c r="F90" s="145">
        <v>2556.048745943051</v>
      </c>
      <c r="G90" s="144">
        <v>34.044356541980129</v>
      </c>
      <c r="H90" s="145">
        <v>757.95115794882838</v>
      </c>
      <c r="I90" s="144">
        <v>23.760331650984025</v>
      </c>
      <c r="J90" s="145">
        <v>672.07226767599684</v>
      </c>
      <c r="K90" s="144">
        <v>43.13791353452806</v>
      </c>
      <c r="L90" s="145">
        <v>403.56143518105353</v>
      </c>
    </row>
    <row r="91" spans="1:12" s="106" customFormat="1" ht="13.5" customHeight="1">
      <c r="A91" s="2160"/>
      <c r="B91" s="148" t="s">
        <v>30</v>
      </c>
      <c r="C91" s="144">
        <v>29.959180406174831</v>
      </c>
      <c r="D91" s="145">
        <v>562.87954652145265</v>
      </c>
      <c r="E91" s="144">
        <v>91.022567339966727</v>
      </c>
      <c r="F91" s="145">
        <v>1787.8566672450263</v>
      </c>
      <c r="G91" s="144">
        <v>30.694825252289949</v>
      </c>
      <c r="H91" s="145">
        <v>454.53918442694322</v>
      </c>
      <c r="I91" s="144">
        <v>26.212415167653756</v>
      </c>
      <c r="J91" s="145">
        <v>509.84707825376694</v>
      </c>
      <c r="K91" s="144">
        <v>69.913426220761963</v>
      </c>
      <c r="L91" s="145">
        <v>342.30320773489211</v>
      </c>
    </row>
    <row r="92" spans="1:12" s="106" customFormat="1" ht="13.5" customHeight="1">
      <c r="A92" s="2160"/>
      <c r="B92" s="148" t="s">
        <v>31</v>
      </c>
      <c r="C92" s="144">
        <v>46.750671782366069</v>
      </c>
      <c r="D92" s="145">
        <v>840.80087463804477</v>
      </c>
      <c r="E92" s="144">
        <v>119.97819448959312</v>
      </c>
      <c r="F92" s="145">
        <v>2380.3938996777979</v>
      </c>
      <c r="G92" s="144">
        <v>32.297106450171441</v>
      </c>
      <c r="H92" s="145">
        <v>535.58159601285081</v>
      </c>
      <c r="I92" s="144">
        <v>37.269074618780493</v>
      </c>
      <c r="J92" s="145">
        <v>687.15905505734906</v>
      </c>
      <c r="K92" s="144">
        <v>52.715224771223788</v>
      </c>
      <c r="L92" s="145">
        <v>294.90928322429761</v>
      </c>
    </row>
    <row r="93" spans="1:12" s="106" customFormat="1" ht="13.5" customHeight="1">
      <c r="A93" s="2160"/>
      <c r="B93" s="148" t="s">
        <v>18</v>
      </c>
      <c r="C93" s="144">
        <v>63.715941006193539</v>
      </c>
      <c r="D93" s="145">
        <v>43797.660383826362</v>
      </c>
      <c r="E93" s="144">
        <v>143.77793566366003</v>
      </c>
      <c r="F93" s="145">
        <v>102486.36633393024</v>
      </c>
      <c r="G93" s="144">
        <v>47.892721927076074</v>
      </c>
      <c r="H93" s="145">
        <v>32880.329800213658</v>
      </c>
      <c r="I93" s="144">
        <v>49.108597267343271</v>
      </c>
      <c r="J93" s="145">
        <v>32881.452194765494</v>
      </c>
      <c r="K93" s="144">
        <v>144.44628109199175</v>
      </c>
      <c r="L93" s="145">
        <v>41583.024301513651</v>
      </c>
    </row>
    <row r="94" spans="1:12" s="106" customFormat="1" ht="13.5" customHeight="1">
      <c r="A94" s="2160"/>
      <c r="B94" s="148" t="s">
        <v>19</v>
      </c>
      <c r="C94" s="144">
        <v>57.428699738797818</v>
      </c>
      <c r="D94" s="145">
        <v>7348.5157615959015</v>
      </c>
      <c r="E94" s="144">
        <v>119.27123284191369</v>
      </c>
      <c r="F94" s="145">
        <v>16435.721361719687</v>
      </c>
      <c r="G94" s="144">
        <v>32.0685345289357</v>
      </c>
      <c r="H94" s="145">
        <v>3806.8534326012254</v>
      </c>
      <c r="I94" s="144">
        <v>35.09242498304836</v>
      </c>
      <c r="J94" s="145">
        <v>4297.5206893803097</v>
      </c>
      <c r="K94" s="144">
        <v>78.522892616099369</v>
      </c>
      <c r="L94" s="145">
        <v>2887.4076096969966</v>
      </c>
    </row>
    <row r="95" spans="1:12" s="106" customFormat="1" ht="13.5" customHeight="1">
      <c r="A95" s="2160"/>
      <c r="B95" s="148" t="s">
        <v>32</v>
      </c>
      <c r="C95" s="144">
        <v>42.173030206097124</v>
      </c>
      <c r="D95" s="145">
        <v>790.9006333301943</v>
      </c>
      <c r="E95" s="144">
        <v>90.559882008470325</v>
      </c>
      <c r="F95" s="145">
        <v>1617.9303035277399</v>
      </c>
      <c r="G95" s="144">
        <v>28.076156053538508</v>
      </c>
      <c r="H95" s="145">
        <v>415.94033931614257</v>
      </c>
      <c r="I95" s="144">
        <v>23.693771789555591</v>
      </c>
      <c r="J95" s="145">
        <v>436.53879526186591</v>
      </c>
      <c r="K95" s="144">
        <v>74.996951789580692</v>
      </c>
      <c r="L95" s="145">
        <v>166.80436063311421</v>
      </c>
    </row>
    <row r="96" spans="1:12" s="106" customFormat="1" ht="13.5" customHeight="1">
      <c r="A96" s="2160"/>
      <c r="B96" s="148" t="s">
        <v>36</v>
      </c>
      <c r="C96" s="144">
        <v>99.468144160754832</v>
      </c>
      <c r="D96" s="145">
        <v>798.39534623207805</v>
      </c>
      <c r="E96" s="144">
        <v>135.37757314981525</v>
      </c>
      <c r="F96" s="145">
        <v>1125.2936945176236</v>
      </c>
      <c r="G96" s="144">
        <v>70.386982054455473</v>
      </c>
      <c r="H96" s="145">
        <v>582.21980118574652</v>
      </c>
      <c r="I96" s="144">
        <v>60.102960751859122</v>
      </c>
      <c r="J96" s="145">
        <v>472.13087876209005</v>
      </c>
      <c r="K96" s="144">
        <v>123.42501897101849</v>
      </c>
      <c r="L96" s="145">
        <v>295.51326135066171</v>
      </c>
    </row>
    <row r="97" spans="1:12" s="106" customFormat="1" ht="13.5" customHeight="1">
      <c r="A97" s="2160"/>
      <c r="B97" s="148" t="s">
        <v>33</v>
      </c>
      <c r="C97" s="144">
        <v>39.292421993762218</v>
      </c>
      <c r="D97" s="145">
        <v>1597.0287223986256</v>
      </c>
      <c r="E97" s="144">
        <v>72.629179491207822</v>
      </c>
      <c r="F97" s="145">
        <v>3070.3933063429308</v>
      </c>
      <c r="G97" s="144">
        <v>35.74140034306285</v>
      </c>
      <c r="H97" s="145">
        <v>1298.86293379365</v>
      </c>
      <c r="I97" s="144">
        <v>27.588739152848884</v>
      </c>
      <c r="J97" s="145">
        <v>1033.5743762921447</v>
      </c>
      <c r="K97" s="144">
        <v>65.07451804665655</v>
      </c>
      <c r="L97" s="145">
        <v>591.0899123102505</v>
      </c>
    </row>
    <row r="98" spans="1:12" s="106" customFormat="1" ht="13.5" customHeight="1">
      <c r="A98" s="2160"/>
      <c r="B98" s="148" t="s">
        <v>34</v>
      </c>
      <c r="C98" s="144">
        <v>42.906429706752682</v>
      </c>
      <c r="D98" s="145">
        <v>1253.0914955260121</v>
      </c>
      <c r="E98" s="144">
        <v>74.184985974195158</v>
      </c>
      <c r="F98" s="145">
        <v>2327.417638476471</v>
      </c>
      <c r="G98" s="144">
        <v>39.399398104427199</v>
      </c>
      <c r="H98" s="145">
        <v>1054.6617009616416</v>
      </c>
      <c r="I98" s="144">
        <v>28.622458313015795</v>
      </c>
      <c r="J98" s="145">
        <v>846.59991694226051</v>
      </c>
      <c r="K98" s="144">
        <v>53.705667088670751</v>
      </c>
      <c r="L98" s="145">
        <v>438.15639435756447</v>
      </c>
    </row>
    <row r="99" spans="1:12" s="106" customFormat="1" ht="13.5" customHeight="1">
      <c r="A99" s="2160"/>
      <c r="B99" s="148" t="s">
        <v>156</v>
      </c>
      <c r="C99" s="144">
        <v>52.003870912120668</v>
      </c>
      <c r="D99" s="145">
        <v>4821.0559190061313</v>
      </c>
      <c r="E99" s="144">
        <v>90.071163169603665</v>
      </c>
      <c r="F99" s="145">
        <v>8241.1645688039316</v>
      </c>
      <c r="G99" s="144">
        <v>35.420089199335834</v>
      </c>
      <c r="H99" s="145">
        <v>3027.1888872484396</v>
      </c>
      <c r="I99" s="144">
        <v>29.849838531068077</v>
      </c>
      <c r="J99" s="145">
        <v>2613.0665016406056</v>
      </c>
      <c r="K99" s="144">
        <v>75.141930472216586</v>
      </c>
      <c r="L99" s="145">
        <v>2065.7669052646511</v>
      </c>
    </row>
    <row r="100" spans="1:12" s="106" customFormat="1" ht="13.5" customHeight="1">
      <c r="A100" s="2161"/>
      <c r="B100" s="148" t="s">
        <v>27</v>
      </c>
      <c r="C100" s="144">
        <v>34.728652513471673</v>
      </c>
      <c r="D100" s="145">
        <v>2335.3411435656271</v>
      </c>
      <c r="E100" s="144">
        <v>57.815951045044834</v>
      </c>
      <c r="F100" s="145">
        <v>3938.2013792556081</v>
      </c>
      <c r="G100" s="144">
        <v>28.982919412472985</v>
      </c>
      <c r="H100" s="145">
        <v>1707.0158396486258</v>
      </c>
      <c r="I100" s="144">
        <v>24.725260694726312</v>
      </c>
      <c r="J100" s="145">
        <v>1587.1478501375873</v>
      </c>
      <c r="K100" s="144">
        <v>64.006475354394922</v>
      </c>
      <c r="L100" s="145">
        <v>937.22654376004834</v>
      </c>
    </row>
    <row r="101" spans="1:12" s="106" customFormat="1" ht="13.5" customHeight="1">
      <c r="A101" s="2159" t="s">
        <v>277</v>
      </c>
      <c r="B101" s="148" t="s">
        <v>174</v>
      </c>
      <c r="C101" s="144">
        <v>51.662827094644271</v>
      </c>
      <c r="D101" s="145">
        <v>140861.53646476142</v>
      </c>
      <c r="E101" s="144">
        <v>107.32412649376769</v>
      </c>
      <c r="F101" s="145">
        <v>297416.03117468627</v>
      </c>
      <c r="G101" s="144">
        <v>37.718268664987498</v>
      </c>
      <c r="H101" s="145">
        <v>93565.120781059566</v>
      </c>
      <c r="I101" s="144">
        <v>34.172068752977886</v>
      </c>
      <c r="J101" s="145">
        <v>88713.045822350832</v>
      </c>
      <c r="K101" s="144">
        <v>104.43616403847895</v>
      </c>
      <c r="L101" s="145">
        <v>86346.919731614093</v>
      </c>
    </row>
    <row r="102" spans="1:12" s="106" customFormat="1" ht="13.5" customHeight="1">
      <c r="A102" s="2161"/>
      <c r="B102" s="148" t="s">
        <v>175</v>
      </c>
      <c r="C102" s="144">
        <v>45.382076138850039</v>
      </c>
      <c r="D102" s="145">
        <v>38229.083096147748</v>
      </c>
      <c r="E102" s="144">
        <v>62.861723529968103</v>
      </c>
      <c r="F102" s="145">
        <v>52081.410920188886</v>
      </c>
      <c r="G102" s="144">
        <v>33.931430258646863</v>
      </c>
      <c r="H102" s="145">
        <v>25169.571317845097</v>
      </c>
      <c r="I102" s="144">
        <v>27.519388759741744</v>
      </c>
      <c r="J102" s="145">
        <v>20571.929872078974</v>
      </c>
      <c r="K102" s="144">
        <v>77.748581526646092</v>
      </c>
      <c r="L102" s="145">
        <v>18034.558431897691</v>
      </c>
    </row>
    <row r="103" spans="1:12" s="106" customFormat="1" ht="13.5" customHeight="1">
      <c r="A103" s="2166" t="s">
        <v>278</v>
      </c>
      <c r="B103" s="148" t="s">
        <v>168</v>
      </c>
      <c r="C103" s="144">
        <v>31.255923560556855</v>
      </c>
      <c r="D103" s="145">
        <v>6430.348591552538</v>
      </c>
      <c r="E103" s="144">
        <v>56.537604869939514</v>
      </c>
      <c r="F103" s="145">
        <v>13482.52657514882</v>
      </c>
      <c r="G103" s="144">
        <v>23.470625042610955</v>
      </c>
      <c r="H103" s="145">
        <v>3889.2327860471396</v>
      </c>
      <c r="I103" s="144">
        <v>20.538371700610433</v>
      </c>
      <c r="J103" s="145">
        <v>4333.8665746210627</v>
      </c>
      <c r="K103" s="144">
        <v>48.306315597556129</v>
      </c>
      <c r="L103" s="145">
        <v>1934.3187505169603</v>
      </c>
    </row>
    <row r="104" spans="1:12" s="106" customFormat="1" ht="13.5" customHeight="1">
      <c r="A104" s="2166"/>
      <c r="B104" s="148" t="s">
        <v>283</v>
      </c>
      <c r="C104" s="144">
        <v>35.020963034366169</v>
      </c>
      <c r="D104" s="145">
        <v>6242.1133138443565</v>
      </c>
      <c r="E104" s="144">
        <v>58.987180554217375</v>
      </c>
      <c r="F104" s="145">
        <v>10498.327771547954</v>
      </c>
      <c r="G104" s="144">
        <v>31.86804194407992</v>
      </c>
      <c r="H104" s="145">
        <v>4988.6204142317038</v>
      </c>
      <c r="I104" s="144">
        <v>27.993628421017029</v>
      </c>
      <c r="J104" s="145">
        <v>4734.2469014018716</v>
      </c>
      <c r="K104" s="144">
        <v>59.163426766401138</v>
      </c>
      <c r="L104" s="145">
        <v>2801.1702638793136</v>
      </c>
    </row>
    <row r="105" spans="1:12" s="106" customFormat="1" ht="13.5" customHeight="1">
      <c r="A105" s="2166"/>
      <c r="B105" s="148" t="s">
        <v>284</v>
      </c>
      <c r="C105" s="144">
        <v>35.618782041636102</v>
      </c>
      <c r="D105" s="145">
        <v>8212.9597359797281</v>
      </c>
      <c r="E105" s="144">
        <v>51.248342267643181</v>
      </c>
      <c r="F105" s="145">
        <v>11217.686457828318</v>
      </c>
      <c r="G105" s="144">
        <v>21.695124868878025</v>
      </c>
      <c r="H105" s="145">
        <v>3839.1781310556639</v>
      </c>
      <c r="I105" s="144">
        <v>18.259346695876005</v>
      </c>
      <c r="J105" s="145">
        <v>3599.8423309079603</v>
      </c>
      <c r="K105" s="144">
        <v>49.779962027357591</v>
      </c>
      <c r="L105" s="145">
        <v>1903.3365119460025</v>
      </c>
    </row>
    <row r="106" spans="1:12" s="106" customFormat="1" ht="13.5" customHeight="1">
      <c r="A106" s="2166"/>
      <c r="B106" s="148" t="s">
        <v>285</v>
      </c>
      <c r="C106" s="144">
        <v>52.262500773188719</v>
      </c>
      <c r="D106" s="145">
        <v>147246.47690634051</v>
      </c>
      <c r="E106" s="144">
        <v>103.80535132251973</v>
      </c>
      <c r="F106" s="145">
        <v>293771.98931977828</v>
      </c>
      <c r="G106" s="144">
        <v>38.560986527388941</v>
      </c>
      <c r="H106" s="145">
        <v>100195.63520011879</v>
      </c>
      <c r="I106" s="144">
        <v>34.515047940732245</v>
      </c>
      <c r="J106" s="145">
        <v>91186.067285166238</v>
      </c>
      <c r="K106" s="144">
        <v>104.02976974809555</v>
      </c>
      <c r="L106" s="145">
        <v>93056.82637908835</v>
      </c>
    </row>
    <row r="107" spans="1:12" s="106" customFormat="1" ht="13.5" customHeight="1">
      <c r="A107" s="2166"/>
      <c r="B107" s="148" t="s">
        <v>286</v>
      </c>
      <c r="C107" s="144">
        <v>81.669629596710308</v>
      </c>
      <c r="D107" s="145">
        <v>10755.956490404576</v>
      </c>
      <c r="E107" s="144">
        <v>157.22839640257612</v>
      </c>
      <c r="F107" s="145">
        <v>20294.155113125675</v>
      </c>
      <c r="G107" s="144">
        <v>47.202580872277643</v>
      </c>
      <c r="H107" s="145">
        <v>5650.1345601966841</v>
      </c>
      <c r="I107" s="144">
        <v>44.484253186461864</v>
      </c>
      <c r="J107" s="145">
        <v>5297.1193836761531</v>
      </c>
      <c r="K107" s="144">
        <v>124.33404372991214</v>
      </c>
      <c r="L107" s="145">
        <v>4575.0333775185954</v>
      </c>
    </row>
    <row r="108" spans="1:12" s="106" customFormat="1" ht="13.5" customHeight="1">
      <c r="A108" s="2166"/>
      <c r="B108" s="148" t="s">
        <v>287</v>
      </c>
      <c r="C108" s="144">
        <v>38.653424730423623</v>
      </c>
      <c r="D108" s="145">
        <v>202.76452278767326</v>
      </c>
      <c r="E108" s="144">
        <v>44.208273194643162</v>
      </c>
      <c r="F108" s="145">
        <v>232.7568574459174</v>
      </c>
      <c r="G108" s="144">
        <v>33.478212676613794</v>
      </c>
      <c r="H108" s="145">
        <v>171.8910072548496</v>
      </c>
      <c r="I108" s="144">
        <v>25.114634067546334</v>
      </c>
      <c r="J108" s="145">
        <v>133.83321865656268</v>
      </c>
      <c r="K108" s="144">
        <v>61.217086368496837</v>
      </c>
      <c r="L108" s="145">
        <v>110.79288056252619</v>
      </c>
    </row>
    <row r="109" spans="1:12">
      <c r="A109" s="106"/>
    </row>
    <row r="110" spans="1:12" ht="14.25">
      <c r="A110" s="161" t="s">
        <v>270</v>
      </c>
      <c r="B110" s="106"/>
    </row>
    <row r="111" spans="1:12" ht="33" customHeight="1">
      <c r="A111" s="2167" t="s">
        <v>275</v>
      </c>
      <c r="B111" s="2167"/>
      <c r="C111" s="2168" t="s">
        <v>303</v>
      </c>
      <c r="D111" s="2168"/>
      <c r="E111" s="2168" t="s">
        <v>304</v>
      </c>
      <c r="F111" s="2168"/>
      <c r="G111" s="2168" t="s">
        <v>305</v>
      </c>
      <c r="H111" s="2168"/>
      <c r="I111" s="131"/>
    </row>
    <row r="112" spans="1:12" s="109" customFormat="1" ht="36" customHeight="1">
      <c r="A112" s="2167"/>
      <c r="B112" s="2167"/>
      <c r="C112" s="156" t="s">
        <v>273</v>
      </c>
      <c r="D112" s="146" t="s">
        <v>274</v>
      </c>
      <c r="E112" s="156" t="s">
        <v>273</v>
      </c>
      <c r="F112" s="146" t="s">
        <v>274</v>
      </c>
      <c r="G112" s="156" t="s">
        <v>273</v>
      </c>
      <c r="H112" s="146" t="s">
        <v>274</v>
      </c>
      <c r="I112" s="132"/>
      <c r="J112" s="133"/>
      <c r="K112" s="134"/>
      <c r="L112" s="133"/>
    </row>
    <row r="113" spans="1:12" s="106" customFormat="1" ht="13.5" customHeight="1">
      <c r="A113" s="2172" t="s">
        <v>148</v>
      </c>
      <c r="B113" s="148" t="s">
        <v>184</v>
      </c>
      <c r="C113" s="144">
        <v>60.197440241789842</v>
      </c>
      <c r="D113" s="145">
        <v>184727.17712333941</v>
      </c>
      <c r="E113" s="144">
        <v>60.837648521883345</v>
      </c>
      <c r="F113" s="145">
        <v>236381.68204680001</v>
      </c>
      <c r="G113" s="144">
        <v>610.47695893026548</v>
      </c>
      <c r="H113" s="145">
        <v>2393571.8156901384</v>
      </c>
      <c r="I113" s="131"/>
      <c r="J113" s="135"/>
      <c r="K113" s="131"/>
      <c r="L113" s="135"/>
    </row>
    <row r="114" spans="1:12" s="106" customFormat="1" ht="13.5" customHeight="1">
      <c r="A114" s="2172"/>
      <c r="B114" s="148" t="s">
        <v>154</v>
      </c>
      <c r="C114" s="144">
        <v>70.037728303699978</v>
      </c>
      <c r="D114" s="145">
        <v>156263.25540397753</v>
      </c>
      <c r="E114" s="144">
        <v>71.512309430913376</v>
      </c>
      <c r="F114" s="145">
        <v>189427.21218021822</v>
      </c>
      <c r="G114" s="144">
        <v>719.95791142507812</v>
      </c>
      <c r="H114" s="145">
        <v>1919353.9348163079</v>
      </c>
      <c r="I114" s="131"/>
      <c r="J114" s="135"/>
      <c r="K114" s="131"/>
      <c r="L114" s="135"/>
    </row>
    <row r="115" spans="1:12" s="106" customFormat="1" ht="13.5" customHeight="1">
      <c r="A115" s="2172"/>
      <c r="B115" s="148" t="s">
        <v>155</v>
      </c>
      <c r="C115" s="144">
        <v>33.984396431444459</v>
      </c>
      <c r="D115" s="145">
        <v>28463.921719361013</v>
      </c>
      <c r="E115" s="144">
        <v>37.971386810189152</v>
      </c>
      <c r="F115" s="145">
        <v>46954.46986658252</v>
      </c>
      <c r="G115" s="144">
        <v>377.89376602736945</v>
      </c>
      <c r="H115" s="145">
        <v>474217.88087381917</v>
      </c>
      <c r="I115" s="131"/>
      <c r="J115" s="135"/>
      <c r="K115" s="131"/>
      <c r="L115" s="135"/>
    </row>
    <row r="116" spans="1:12" s="106" customFormat="1" ht="13.5" customHeight="1">
      <c r="A116" s="2166" t="s">
        <v>290</v>
      </c>
      <c r="B116" s="148" t="s">
        <v>158</v>
      </c>
      <c r="C116" s="144">
        <v>85.604556474978963</v>
      </c>
      <c r="D116" s="145">
        <v>35737.986512657117</v>
      </c>
      <c r="E116" s="144">
        <v>85.599237020379761</v>
      </c>
      <c r="F116" s="145">
        <v>41049.00093498249</v>
      </c>
      <c r="G116" s="144">
        <v>878.59247493768942</v>
      </c>
      <c r="H116" s="145">
        <v>424709.9193598131</v>
      </c>
      <c r="I116" s="131"/>
      <c r="J116" s="135"/>
      <c r="K116" s="131"/>
      <c r="L116" s="135"/>
    </row>
    <row r="117" spans="1:12" s="106" customFormat="1" ht="13.5" customHeight="1">
      <c r="A117" s="2166"/>
      <c r="B117" s="148" t="s">
        <v>159</v>
      </c>
      <c r="C117" s="144">
        <v>76.30825028039024</v>
      </c>
      <c r="D117" s="145">
        <v>40806.462913079697</v>
      </c>
      <c r="E117" s="144">
        <v>72.180943842908547</v>
      </c>
      <c r="F117" s="145">
        <v>43985.673028691301</v>
      </c>
      <c r="G117" s="144">
        <v>721.64560227188133</v>
      </c>
      <c r="H117" s="145">
        <v>442133.97395992948</v>
      </c>
      <c r="I117" s="131"/>
      <c r="J117" s="135"/>
      <c r="K117" s="131"/>
      <c r="L117" s="135"/>
    </row>
    <row r="118" spans="1:12" s="106" customFormat="1" ht="13.5" customHeight="1">
      <c r="A118" s="2166"/>
      <c r="B118" s="148" t="s">
        <v>160</v>
      </c>
      <c r="C118" s="144">
        <v>66.273141873591086</v>
      </c>
      <c r="D118" s="145">
        <v>5019.3709332356848</v>
      </c>
      <c r="E118" s="144">
        <v>84.222681228187994</v>
      </c>
      <c r="F118" s="145">
        <v>7655.8326698627961</v>
      </c>
      <c r="G118" s="144">
        <v>931.45576705426572</v>
      </c>
      <c r="H118" s="145">
        <v>85562.992949421881</v>
      </c>
      <c r="I118" s="131"/>
      <c r="J118" s="135"/>
      <c r="K118" s="131"/>
      <c r="L118" s="135"/>
    </row>
    <row r="119" spans="1:12" s="106" customFormat="1" ht="13.5" customHeight="1">
      <c r="A119" s="2166"/>
      <c r="B119" s="148" t="s">
        <v>161</v>
      </c>
      <c r="C119" s="144">
        <v>74.773802670000464</v>
      </c>
      <c r="D119" s="145">
        <v>4222.3390805700283</v>
      </c>
      <c r="E119" s="144">
        <v>71.320850550449961</v>
      </c>
      <c r="F119" s="145">
        <v>4697.5202773625042</v>
      </c>
      <c r="G119" s="144">
        <v>682.53799628051149</v>
      </c>
      <c r="H119" s="145">
        <v>45068.276793591409</v>
      </c>
      <c r="I119" s="131"/>
      <c r="J119" s="135"/>
      <c r="K119" s="131"/>
      <c r="L119" s="135"/>
    </row>
    <row r="120" spans="1:12" s="106" customFormat="1" ht="13.5" customHeight="1">
      <c r="A120" s="2166"/>
      <c r="B120" s="148" t="s">
        <v>162</v>
      </c>
      <c r="C120" s="144">
        <v>74.901936618094553</v>
      </c>
      <c r="D120" s="145">
        <v>3343.742285764381</v>
      </c>
      <c r="E120" s="144">
        <v>79.686827471405138</v>
      </c>
      <c r="F120" s="145">
        <v>3967.6726204403649</v>
      </c>
      <c r="G120" s="144">
        <v>861.55276934522112</v>
      </c>
      <c r="H120" s="145">
        <v>43166.349455884629</v>
      </c>
      <c r="I120" s="131"/>
      <c r="J120" s="135"/>
      <c r="K120" s="131"/>
      <c r="L120" s="135"/>
    </row>
    <row r="121" spans="1:12" s="106" customFormat="1" ht="13.5" customHeight="1">
      <c r="A121" s="2166"/>
      <c r="B121" s="148" t="s">
        <v>23</v>
      </c>
      <c r="C121" s="144">
        <v>73.476971593944583</v>
      </c>
      <c r="D121" s="145">
        <v>2306.9546214124935</v>
      </c>
      <c r="E121" s="144">
        <v>68.584147232140211</v>
      </c>
      <c r="F121" s="145">
        <v>2727.1618146433275</v>
      </c>
      <c r="G121" s="144">
        <v>655.27885567109627</v>
      </c>
      <c r="H121" s="145">
        <v>26188.158388184293</v>
      </c>
      <c r="I121" s="131"/>
      <c r="J121" s="135"/>
      <c r="K121" s="131"/>
      <c r="L121" s="135"/>
    </row>
    <row r="122" spans="1:12" s="106" customFormat="1" ht="13.5" customHeight="1">
      <c r="A122" s="2166"/>
      <c r="B122" s="148" t="s">
        <v>156</v>
      </c>
      <c r="C122" s="144">
        <v>66.38470836859446</v>
      </c>
      <c r="D122" s="145">
        <v>4169.6884932549865</v>
      </c>
      <c r="E122" s="144">
        <v>62.299925550111041</v>
      </c>
      <c r="F122" s="145">
        <v>4773.2601185019766</v>
      </c>
      <c r="G122" s="144">
        <v>624.10815342702051</v>
      </c>
      <c r="H122" s="145">
        <v>48065.67858705137</v>
      </c>
      <c r="I122" s="131"/>
      <c r="J122" s="135"/>
      <c r="K122" s="131"/>
      <c r="L122" s="135"/>
    </row>
    <row r="123" spans="1:12" s="106" customFormat="1" ht="13.5" customHeight="1">
      <c r="A123" s="2166"/>
      <c r="B123" s="148" t="s">
        <v>279</v>
      </c>
      <c r="C123" s="144">
        <v>56.182844515227266</v>
      </c>
      <c r="D123" s="145">
        <v>2625.7202748659561</v>
      </c>
      <c r="E123" s="144">
        <v>64.467490464778649</v>
      </c>
      <c r="F123" s="145">
        <v>3660.3658325271267</v>
      </c>
      <c r="G123" s="144">
        <v>636.76040993810443</v>
      </c>
      <c r="H123" s="145">
        <v>36283.265912714094</v>
      </c>
      <c r="I123" s="131"/>
      <c r="J123" s="135"/>
      <c r="K123" s="131"/>
      <c r="L123" s="135"/>
    </row>
    <row r="124" spans="1:12" s="106" customFormat="1" ht="13.5" customHeight="1">
      <c r="A124" s="2166"/>
      <c r="B124" s="148" t="s">
        <v>17</v>
      </c>
      <c r="C124" s="144">
        <v>64.792004161802666</v>
      </c>
      <c r="D124" s="145">
        <v>2525.944573570473</v>
      </c>
      <c r="E124" s="144">
        <v>74.215138701439102</v>
      </c>
      <c r="F124" s="145">
        <v>3428.1993317925535</v>
      </c>
      <c r="G124" s="144">
        <v>832.44692295644188</v>
      </c>
      <c r="H124" s="145">
        <v>38540.433470538017</v>
      </c>
      <c r="I124" s="131"/>
      <c r="J124" s="135"/>
      <c r="K124" s="131"/>
      <c r="L124" s="135"/>
    </row>
    <row r="125" spans="1:12" s="106" customFormat="1" ht="13.5" customHeight="1">
      <c r="A125" s="2169" t="s">
        <v>276</v>
      </c>
      <c r="B125" s="148" t="s">
        <v>280</v>
      </c>
      <c r="C125" s="144">
        <v>62.938880117006626</v>
      </c>
      <c r="D125" s="145">
        <v>90965.411911759977</v>
      </c>
      <c r="E125" s="144">
        <v>63.848387617777909</v>
      </c>
      <c r="F125" s="145">
        <v>114275.90526564162</v>
      </c>
      <c r="G125" s="144">
        <v>661.50188989656147</v>
      </c>
      <c r="H125" s="145">
        <v>1197269.3452834263</v>
      </c>
      <c r="I125" s="131"/>
      <c r="J125" s="135"/>
      <c r="K125" s="131"/>
      <c r="L125" s="135"/>
    </row>
    <row r="126" spans="1:12" s="106" customFormat="1" ht="13.5" customHeight="1">
      <c r="A126" s="2166"/>
      <c r="B126" s="148" t="s">
        <v>281</v>
      </c>
      <c r="C126" s="144">
        <v>57.963554288955898</v>
      </c>
      <c r="D126" s="145">
        <v>86618.692866580765</v>
      </c>
      <c r="E126" s="144">
        <v>58.834368383776088</v>
      </c>
      <c r="F126" s="145">
        <v>112399.86894746416</v>
      </c>
      <c r="G126" s="144">
        <v>569.81432191733234</v>
      </c>
      <c r="H126" s="145">
        <v>1095711.1182972305</v>
      </c>
      <c r="I126" s="131"/>
      <c r="J126" s="135"/>
      <c r="K126" s="131"/>
      <c r="L126" s="135"/>
    </row>
    <row r="127" spans="1:12" s="106" customFormat="1" ht="13.5" customHeight="1">
      <c r="A127" s="2166"/>
      <c r="B127" s="148" t="s">
        <v>157</v>
      </c>
      <c r="C127" s="144">
        <v>51.589088752485608</v>
      </c>
      <c r="D127" s="145">
        <v>6303.6704498029667</v>
      </c>
      <c r="E127" s="144">
        <v>49.312311281127982</v>
      </c>
      <c r="F127" s="145">
        <v>8706.2936257597448</v>
      </c>
      <c r="G127" s="144">
        <v>507.27634128986534</v>
      </c>
      <c r="H127" s="145">
        <v>90942.793260696868</v>
      </c>
      <c r="I127" s="131"/>
      <c r="J127" s="135"/>
      <c r="K127" s="131"/>
      <c r="L127" s="135"/>
    </row>
    <row r="128" spans="1:12" s="106" customFormat="1" ht="13.5" customHeight="1">
      <c r="A128" s="2166"/>
      <c r="B128" s="148" t="s">
        <v>282</v>
      </c>
      <c r="C128" s="144">
        <v>122.79323822795257</v>
      </c>
      <c r="D128" s="145">
        <v>839.40189519527996</v>
      </c>
      <c r="E128" s="144">
        <v>115.5649666530378</v>
      </c>
      <c r="F128" s="145">
        <v>999.61420793457512</v>
      </c>
      <c r="G128" s="144">
        <v>1109.8607225916437</v>
      </c>
      <c r="H128" s="145">
        <v>9648.5588487683399</v>
      </c>
      <c r="I128" s="131"/>
      <c r="J128" s="135"/>
      <c r="K128" s="131"/>
      <c r="L128" s="135"/>
    </row>
    <row r="129" spans="1:12" s="106" customFormat="1" ht="13.5" customHeight="1">
      <c r="A129" s="2166" t="s">
        <v>149</v>
      </c>
      <c r="B129" s="148" t="s">
        <v>10</v>
      </c>
      <c r="C129" s="144">
        <v>54.205342005902807</v>
      </c>
      <c r="D129" s="145">
        <v>8167.7160331002842</v>
      </c>
      <c r="E129" s="144">
        <v>62.668373135385053</v>
      </c>
      <c r="F129" s="145">
        <v>11971.219614781598</v>
      </c>
      <c r="G129" s="144">
        <v>687.56262769028228</v>
      </c>
      <c r="H129" s="145">
        <v>133475.82371798062</v>
      </c>
      <c r="I129" s="131"/>
      <c r="J129" s="135"/>
      <c r="K129" s="131"/>
      <c r="L129" s="135"/>
    </row>
    <row r="130" spans="1:12" s="106" customFormat="1" ht="13.5" customHeight="1">
      <c r="A130" s="2166"/>
      <c r="B130" s="148" t="s">
        <v>58</v>
      </c>
      <c r="C130" s="144">
        <v>34.756813396742515</v>
      </c>
      <c r="D130" s="145">
        <v>1227.3804072663349</v>
      </c>
      <c r="E130" s="144">
        <v>37.997743242058895</v>
      </c>
      <c r="F130" s="145">
        <v>1735.0061139739466</v>
      </c>
      <c r="G130" s="144">
        <v>420.1534725727073</v>
      </c>
      <c r="H130" s="145">
        <v>19414.948390213442</v>
      </c>
      <c r="I130" s="131"/>
      <c r="J130" s="135"/>
      <c r="K130" s="131"/>
      <c r="L130" s="135"/>
    </row>
    <row r="131" spans="1:12" s="106" customFormat="1" ht="13.5" customHeight="1">
      <c r="A131" s="2166"/>
      <c r="B131" s="148" t="s">
        <v>12</v>
      </c>
      <c r="C131" s="144">
        <v>38.029410893984689</v>
      </c>
      <c r="D131" s="145">
        <v>1575.8589054302643</v>
      </c>
      <c r="E131" s="144">
        <v>52.793568199193217</v>
      </c>
      <c r="F131" s="145">
        <v>3169.3187001028127</v>
      </c>
      <c r="G131" s="144">
        <v>534.75897320204274</v>
      </c>
      <c r="H131" s="145">
        <v>33045.560690380378</v>
      </c>
      <c r="I131" s="131"/>
      <c r="J131" s="135"/>
      <c r="K131" s="131"/>
      <c r="L131" s="135"/>
    </row>
    <row r="132" spans="1:12" s="106" customFormat="1" ht="13.5" customHeight="1">
      <c r="A132" s="2166"/>
      <c r="B132" s="148" t="s">
        <v>13</v>
      </c>
      <c r="C132" s="144">
        <v>47.629451585644176</v>
      </c>
      <c r="D132" s="145">
        <v>1510.8653590332001</v>
      </c>
      <c r="E132" s="144">
        <v>44.079744013066239</v>
      </c>
      <c r="F132" s="145">
        <v>2014.0872466998437</v>
      </c>
      <c r="G132" s="144">
        <v>478.5483193396924</v>
      </c>
      <c r="H132" s="145">
        <v>21974.972675795696</v>
      </c>
      <c r="I132" s="131"/>
      <c r="J132" s="135"/>
      <c r="K132" s="131"/>
      <c r="L132" s="135"/>
    </row>
    <row r="133" spans="1:12" s="106" customFormat="1" ht="13.5" customHeight="1">
      <c r="A133" s="2166"/>
      <c r="B133" s="148" t="s">
        <v>14</v>
      </c>
      <c r="C133" s="144">
        <v>49.160057435362411</v>
      </c>
      <c r="D133" s="145">
        <v>4204.5257843465952</v>
      </c>
      <c r="E133" s="144">
        <v>46.567503809029752</v>
      </c>
      <c r="F133" s="145">
        <v>4915.434132443047</v>
      </c>
      <c r="G133" s="144">
        <v>500.89608082630531</v>
      </c>
      <c r="H133" s="145">
        <v>53484.056363632983</v>
      </c>
      <c r="I133" s="131"/>
      <c r="J133" s="135"/>
      <c r="K133" s="131"/>
      <c r="L133" s="135"/>
    </row>
    <row r="134" spans="1:12" s="106" customFormat="1" ht="13.5" customHeight="1">
      <c r="A134" s="2166"/>
      <c r="B134" s="148" t="s">
        <v>15</v>
      </c>
      <c r="C134" s="144">
        <v>41.989897007360376</v>
      </c>
      <c r="D134" s="145">
        <v>4198.3517037993834</v>
      </c>
      <c r="E134" s="144">
        <v>38.670058449877637</v>
      </c>
      <c r="F134" s="145">
        <v>4877.9535571421238</v>
      </c>
      <c r="G134" s="144">
        <v>414.45715295032613</v>
      </c>
      <c r="H134" s="145">
        <v>53262.731590270545</v>
      </c>
      <c r="I134" s="131"/>
      <c r="J134" s="135"/>
      <c r="K134" s="131"/>
      <c r="L134" s="135"/>
    </row>
    <row r="135" spans="1:12" s="106" customFormat="1" ht="13.5" customHeight="1">
      <c r="A135" s="2166"/>
      <c r="B135" s="148" t="s">
        <v>22</v>
      </c>
      <c r="C135" s="144">
        <v>60.216017953904313</v>
      </c>
      <c r="D135" s="145">
        <v>8476.7289154978953</v>
      </c>
      <c r="E135" s="144">
        <v>57.682540979869607</v>
      </c>
      <c r="F135" s="145">
        <v>9916.057578151449</v>
      </c>
      <c r="G135" s="144">
        <v>560.61131859863622</v>
      </c>
      <c r="H135" s="145">
        <v>96840.936434896837</v>
      </c>
      <c r="I135" s="131"/>
      <c r="J135" s="135"/>
      <c r="K135" s="131"/>
      <c r="L135" s="135"/>
    </row>
    <row r="136" spans="1:12" s="106" customFormat="1" ht="13.5" customHeight="1">
      <c r="A136" s="2166"/>
      <c r="B136" s="148" t="s">
        <v>23</v>
      </c>
      <c r="C136" s="144">
        <v>51.784670350258843</v>
      </c>
      <c r="D136" s="145">
        <v>4598.9561039444498</v>
      </c>
      <c r="E136" s="144">
        <v>49.704132356886731</v>
      </c>
      <c r="F136" s="145">
        <v>6606.5243655998675</v>
      </c>
      <c r="G136" s="144">
        <v>462.18335923014013</v>
      </c>
      <c r="H136" s="145">
        <v>62092.012452470641</v>
      </c>
      <c r="I136" s="131"/>
      <c r="J136" s="135"/>
      <c r="K136" s="131"/>
      <c r="L136" s="135"/>
    </row>
    <row r="137" spans="1:12" s="106" customFormat="1" ht="13.5" customHeight="1">
      <c r="A137" s="2166"/>
      <c r="B137" s="148" t="s">
        <v>24</v>
      </c>
      <c r="C137" s="144">
        <v>66.905817982398517</v>
      </c>
      <c r="D137" s="145">
        <v>53419.653206067</v>
      </c>
      <c r="E137" s="144">
        <v>65.208336525068816</v>
      </c>
      <c r="F137" s="145">
        <v>63549.225300444872</v>
      </c>
      <c r="G137" s="144">
        <v>636.18981095635411</v>
      </c>
      <c r="H137" s="145">
        <v>624473.05129512714</v>
      </c>
      <c r="I137" s="131"/>
      <c r="J137" s="135"/>
      <c r="K137" s="131"/>
      <c r="L137" s="135"/>
    </row>
    <row r="138" spans="1:12" s="106" customFormat="1" ht="13.5" customHeight="1">
      <c r="A138" s="2166"/>
      <c r="B138" s="148" t="s">
        <v>16</v>
      </c>
      <c r="C138" s="144">
        <v>61.161015986308534</v>
      </c>
      <c r="D138" s="145">
        <v>5090.0032098948386</v>
      </c>
      <c r="E138" s="144">
        <v>56.415970910942313</v>
      </c>
      <c r="F138" s="145">
        <v>5974.4222568955665</v>
      </c>
      <c r="G138" s="144">
        <v>579.85174745792574</v>
      </c>
      <c r="H138" s="145">
        <v>62520.894208207174</v>
      </c>
      <c r="I138" s="131"/>
      <c r="J138" s="135"/>
      <c r="K138" s="131"/>
      <c r="L138" s="135"/>
    </row>
    <row r="139" spans="1:12" s="106" customFormat="1" ht="13.5" customHeight="1">
      <c r="A139" s="2166"/>
      <c r="B139" s="148" t="s">
        <v>17</v>
      </c>
      <c r="C139" s="144">
        <v>46.998036150867854</v>
      </c>
      <c r="D139" s="145">
        <v>4002.2305462362647</v>
      </c>
      <c r="E139" s="144">
        <v>47.811722380854576</v>
      </c>
      <c r="F139" s="145">
        <v>5857.053220298174</v>
      </c>
      <c r="G139" s="144">
        <v>535.02413448513164</v>
      </c>
      <c r="H139" s="145">
        <v>66721.692423232482</v>
      </c>
      <c r="I139" s="131"/>
      <c r="J139" s="135"/>
      <c r="K139" s="131"/>
      <c r="L139" s="135"/>
    </row>
    <row r="140" spans="1:12" s="106" customFormat="1" ht="13.5" customHeight="1">
      <c r="A140" s="2166"/>
      <c r="B140" s="148" t="s">
        <v>25</v>
      </c>
      <c r="C140" s="144">
        <v>43.138614543967584</v>
      </c>
      <c r="D140" s="145">
        <v>6572.8639450223782</v>
      </c>
      <c r="E140" s="144">
        <v>50.514349935502636</v>
      </c>
      <c r="F140" s="145">
        <v>10418.303899378436</v>
      </c>
      <c r="G140" s="144">
        <v>480.3867247169506</v>
      </c>
      <c r="H140" s="145">
        <v>99780.803511873382</v>
      </c>
      <c r="I140" s="131"/>
      <c r="J140" s="135"/>
      <c r="K140" s="131"/>
      <c r="L140" s="135"/>
    </row>
    <row r="141" spans="1:12" s="106" customFormat="1" ht="13.5" customHeight="1">
      <c r="A141" s="2166"/>
      <c r="B141" s="148" t="s">
        <v>26</v>
      </c>
      <c r="C141" s="144">
        <v>42.499683360265443</v>
      </c>
      <c r="D141" s="145">
        <v>11042.803156479516</v>
      </c>
      <c r="E141" s="144">
        <v>51.581174802960824</v>
      </c>
      <c r="F141" s="145">
        <v>18132.087316709218</v>
      </c>
      <c r="G141" s="144">
        <v>497.23885321474779</v>
      </c>
      <c r="H141" s="145">
        <v>175572.34646459747</v>
      </c>
      <c r="I141" s="131"/>
      <c r="J141" s="135"/>
      <c r="K141" s="131"/>
      <c r="L141" s="135"/>
    </row>
    <row r="142" spans="1:12" s="106" customFormat="1" ht="13.5" customHeight="1">
      <c r="A142" s="2166"/>
      <c r="B142" s="148" t="s">
        <v>29</v>
      </c>
      <c r="C142" s="144">
        <v>35.122786429907229</v>
      </c>
      <c r="D142" s="145">
        <v>736.7242371971779</v>
      </c>
      <c r="E142" s="144">
        <v>42.721269259232521</v>
      </c>
      <c r="F142" s="145">
        <v>1384.2379856031509</v>
      </c>
      <c r="G142" s="144">
        <v>453.11931266286433</v>
      </c>
      <c r="H142" s="145">
        <v>15390.211400532693</v>
      </c>
      <c r="I142" s="131"/>
      <c r="J142" s="135"/>
      <c r="K142" s="131"/>
      <c r="L142" s="135"/>
    </row>
    <row r="143" spans="1:12" s="106" customFormat="1" ht="13.5" customHeight="1">
      <c r="A143" s="2166"/>
      <c r="B143" s="148" t="s">
        <v>30</v>
      </c>
      <c r="C143" s="144">
        <v>49.537910147409562</v>
      </c>
      <c r="D143" s="145">
        <v>701.2227046406116</v>
      </c>
      <c r="E143" s="144">
        <v>47.643258739500638</v>
      </c>
      <c r="F143" s="145">
        <v>1007.1123946349973</v>
      </c>
      <c r="G143" s="144">
        <v>463.69340487644234</v>
      </c>
      <c r="H143" s="145">
        <v>9901.1061162441511</v>
      </c>
      <c r="I143" s="131"/>
      <c r="J143" s="135"/>
      <c r="K143" s="131"/>
      <c r="L143" s="135"/>
    </row>
    <row r="144" spans="1:12" s="106" customFormat="1" ht="13.5" customHeight="1">
      <c r="A144" s="2166"/>
      <c r="B144" s="148" t="s">
        <v>31</v>
      </c>
      <c r="C144" s="144">
        <v>55.117422430855406</v>
      </c>
      <c r="D144" s="145">
        <v>923.26604105243018</v>
      </c>
      <c r="E144" s="144">
        <v>54.132672519102464</v>
      </c>
      <c r="F144" s="145">
        <v>1147.9431779109391</v>
      </c>
      <c r="G144" s="144">
        <v>577.02566883328052</v>
      </c>
      <c r="H144" s="145">
        <v>12332.631064864247</v>
      </c>
      <c r="I144" s="131"/>
      <c r="J144" s="135"/>
      <c r="K144" s="131"/>
      <c r="L144" s="135"/>
    </row>
    <row r="145" spans="1:12" s="106" customFormat="1" ht="13.5" customHeight="1">
      <c r="A145" s="2166"/>
      <c r="B145" s="148" t="s">
        <v>18</v>
      </c>
      <c r="C145" s="144">
        <v>78.576794137748578</v>
      </c>
      <c r="D145" s="145">
        <v>49428.887734739103</v>
      </c>
      <c r="E145" s="144">
        <v>80.221650758963833</v>
      </c>
      <c r="F145" s="145">
        <v>59755.943723059543</v>
      </c>
      <c r="G145" s="144">
        <v>811.06526680581067</v>
      </c>
      <c r="H145" s="145">
        <v>608420.3665033984</v>
      </c>
      <c r="I145" s="131"/>
      <c r="J145" s="135"/>
      <c r="K145" s="131"/>
      <c r="L145" s="135"/>
    </row>
    <row r="146" spans="1:12" s="106" customFormat="1" ht="13.5" customHeight="1">
      <c r="A146" s="2166"/>
      <c r="B146" s="148" t="s">
        <v>19</v>
      </c>
      <c r="C146" s="144">
        <v>55.568612429530781</v>
      </c>
      <c r="D146" s="145">
        <v>6911.6400401397068</v>
      </c>
      <c r="E146" s="144">
        <v>56.19209719515348</v>
      </c>
      <c r="F146" s="145">
        <v>8118.0182486496496</v>
      </c>
      <c r="G146" s="144">
        <v>603.1703520596094</v>
      </c>
      <c r="H146" s="145">
        <v>87636.253897064831</v>
      </c>
      <c r="I146" s="131"/>
      <c r="J146" s="135"/>
      <c r="K146" s="131"/>
      <c r="L146" s="135"/>
    </row>
    <row r="147" spans="1:12" s="106" customFormat="1" ht="13.5" customHeight="1">
      <c r="A147" s="2166"/>
      <c r="B147" s="148" t="s">
        <v>32</v>
      </c>
      <c r="C147" s="144">
        <v>40.988381007667158</v>
      </c>
      <c r="D147" s="145">
        <v>619.32383936423435</v>
      </c>
      <c r="E147" s="144">
        <v>42.327472633637143</v>
      </c>
      <c r="F147" s="145">
        <v>922.45111879551928</v>
      </c>
      <c r="G147" s="144">
        <v>489.56623477897335</v>
      </c>
      <c r="H147" s="145">
        <v>10781.704574187515</v>
      </c>
      <c r="I147" s="131"/>
      <c r="J147" s="135"/>
      <c r="K147" s="131"/>
      <c r="L147" s="135"/>
    </row>
    <row r="148" spans="1:12" s="106" customFormat="1" ht="13.5" customHeight="1">
      <c r="A148" s="2166"/>
      <c r="B148" s="148" t="s">
        <v>36</v>
      </c>
      <c r="C148" s="144">
        <v>122.79323822795257</v>
      </c>
      <c r="D148" s="145">
        <v>839.40189519527996</v>
      </c>
      <c r="E148" s="144">
        <v>115.5649666530378</v>
      </c>
      <c r="F148" s="145">
        <v>999.61420793457512</v>
      </c>
      <c r="G148" s="144">
        <v>1109.8607225916437</v>
      </c>
      <c r="H148" s="145">
        <v>9648.5588487683399</v>
      </c>
      <c r="I148" s="131"/>
      <c r="J148" s="135"/>
      <c r="K148" s="131"/>
      <c r="L148" s="135"/>
    </row>
    <row r="149" spans="1:12" s="106" customFormat="1" ht="13.5" customHeight="1">
      <c r="A149" s="2166"/>
      <c r="B149" s="148" t="s">
        <v>33</v>
      </c>
      <c r="C149" s="144">
        <v>57.320420696270553</v>
      </c>
      <c r="D149" s="145">
        <v>1870.5897552090671</v>
      </c>
      <c r="E149" s="144">
        <v>50.378960952152404</v>
      </c>
      <c r="F149" s="145">
        <v>2332.6874589639883</v>
      </c>
      <c r="G149" s="144">
        <v>506.77911247468381</v>
      </c>
      <c r="H149" s="145">
        <v>23682.218937378071</v>
      </c>
      <c r="I149" s="131"/>
      <c r="J149" s="135"/>
      <c r="K149" s="131"/>
      <c r="L149" s="135"/>
    </row>
    <row r="150" spans="1:12" s="106" customFormat="1" ht="13.5" customHeight="1">
      <c r="A150" s="2166"/>
      <c r="B150" s="148" t="s">
        <v>34</v>
      </c>
      <c r="C150" s="144">
        <v>64.372990277856431</v>
      </c>
      <c r="D150" s="145">
        <v>1452.5438723394418</v>
      </c>
      <c r="E150" s="144">
        <v>56.711908418435009</v>
      </c>
      <c r="F150" s="145">
        <v>1911.8614898511462</v>
      </c>
      <c r="G150" s="144">
        <v>557.30507872132705</v>
      </c>
      <c r="H150" s="145">
        <v>18854.921167490178</v>
      </c>
      <c r="I150" s="131"/>
      <c r="J150" s="135"/>
      <c r="K150" s="131"/>
      <c r="L150" s="135"/>
    </row>
    <row r="151" spans="1:12" s="106" customFormat="1" ht="13.5" customHeight="1">
      <c r="A151" s="2166"/>
      <c r="B151" s="148" t="s">
        <v>156</v>
      </c>
      <c r="C151" s="144">
        <v>58.96971254956992</v>
      </c>
      <c r="D151" s="145">
        <v>4647.9521877741045</v>
      </c>
      <c r="E151" s="144">
        <v>60.114831699175483</v>
      </c>
      <c r="F151" s="145">
        <v>5887.4484515958311</v>
      </c>
      <c r="G151" s="144">
        <v>581.19245037575411</v>
      </c>
      <c r="H151" s="145">
        <v>57312.044823250682</v>
      </c>
      <c r="I151" s="131"/>
      <c r="J151" s="135"/>
      <c r="K151" s="131"/>
      <c r="L151" s="135"/>
    </row>
    <row r="152" spans="1:12" s="106" customFormat="1" ht="13.5" customHeight="1">
      <c r="A152" s="2166"/>
      <c r="B152" s="148" t="s">
        <v>27</v>
      </c>
      <c r="C152" s="144">
        <v>46.306425745925331</v>
      </c>
      <c r="D152" s="145">
        <v>2507.6875395696197</v>
      </c>
      <c r="E152" s="144">
        <v>51.540757128302602</v>
      </c>
      <c r="F152" s="145">
        <v>3777.6704871804291</v>
      </c>
      <c r="G152" s="144">
        <v>503.06870783194756</v>
      </c>
      <c r="H152" s="145">
        <v>36951.968138269556</v>
      </c>
      <c r="I152" s="131"/>
      <c r="J152" s="135"/>
      <c r="K152" s="131"/>
      <c r="L152" s="135"/>
    </row>
    <row r="153" spans="1:12" s="106" customFormat="1" ht="13.5" customHeight="1">
      <c r="A153" s="2166" t="s">
        <v>277</v>
      </c>
      <c r="B153" s="148" t="s">
        <v>174</v>
      </c>
      <c r="C153" s="144">
        <v>62.684199080338061</v>
      </c>
      <c r="D153" s="145">
        <v>150316.15090065321</v>
      </c>
      <c r="E153" s="144">
        <v>63.386310614940285</v>
      </c>
      <c r="F153" s="145">
        <v>188217.39763722359</v>
      </c>
      <c r="G153" s="144">
        <v>645.96036875164793</v>
      </c>
      <c r="H153" s="145">
        <v>1929303.6298430713</v>
      </c>
      <c r="I153" s="131"/>
      <c r="J153" s="135"/>
      <c r="K153" s="131"/>
      <c r="L153" s="135"/>
    </row>
    <row r="154" spans="1:12" s="106" customFormat="1" ht="13.5" customHeight="1">
      <c r="A154" s="2166"/>
      <c r="B154" s="148" t="s">
        <v>175</v>
      </c>
      <c r="C154" s="144">
        <v>51.306355024022679</v>
      </c>
      <c r="D154" s="145">
        <v>34411.026222685337</v>
      </c>
      <c r="E154" s="144">
        <v>52.576455959008427</v>
      </c>
      <c r="F154" s="145">
        <v>48164.28440957726</v>
      </c>
      <c r="G154" s="144">
        <v>497.0213066280125</v>
      </c>
      <c r="H154" s="145">
        <v>464268.18584707601</v>
      </c>
      <c r="I154" s="131"/>
      <c r="J154" s="135"/>
      <c r="K154" s="131"/>
      <c r="L154" s="135"/>
    </row>
    <row r="155" spans="1:12" s="106" customFormat="1" ht="13.5" customHeight="1">
      <c r="A155" s="2166" t="s">
        <v>278</v>
      </c>
      <c r="B155" s="148" t="s">
        <v>168</v>
      </c>
      <c r="C155" s="144">
        <v>46.844428115804078</v>
      </c>
      <c r="D155" s="145">
        <v>9175.8912970854017</v>
      </c>
      <c r="E155" s="144">
        <v>34.389560681235857</v>
      </c>
      <c r="F155" s="145">
        <v>8966.029401769767</v>
      </c>
      <c r="G155" s="144">
        <v>358.98947857597921</v>
      </c>
      <c r="H155" s="145">
        <v>96022.249096627624</v>
      </c>
      <c r="I155" s="131"/>
      <c r="J155" s="135"/>
      <c r="K155" s="131"/>
      <c r="L155" s="135"/>
    </row>
    <row r="156" spans="1:12" s="106" customFormat="1" ht="13.5" customHeight="1">
      <c r="A156" s="2166"/>
      <c r="B156" s="148" t="s">
        <v>283</v>
      </c>
      <c r="C156" s="144">
        <v>58.078908790025331</v>
      </c>
      <c r="D156" s="145">
        <v>8658.6562832162417</v>
      </c>
      <c r="E156" s="144">
        <v>54.721623489700477</v>
      </c>
      <c r="F156" s="145">
        <v>10737.890325819493</v>
      </c>
      <c r="G156" s="144">
        <v>510.02230562510516</v>
      </c>
      <c r="H156" s="145">
        <v>101015.35563197514</v>
      </c>
      <c r="I156" s="131"/>
      <c r="J156" s="135"/>
      <c r="K156" s="131"/>
      <c r="L156" s="135"/>
    </row>
    <row r="157" spans="1:12" s="106" customFormat="1" ht="13.5" customHeight="1">
      <c r="A157" s="2166"/>
      <c r="B157" s="148" t="s">
        <v>284</v>
      </c>
      <c r="C157" s="144">
        <v>38.736002765848127</v>
      </c>
      <c r="D157" s="145">
        <v>6489.0010253312712</v>
      </c>
      <c r="E157" s="144">
        <v>43.240809702285382</v>
      </c>
      <c r="F157" s="145">
        <v>10505.92643656271</v>
      </c>
      <c r="G157" s="144">
        <v>408.15442518934543</v>
      </c>
      <c r="H157" s="145">
        <v>101050.0629443865</v>
      </c>
      <c r="I157" s="131"/>
      <c r="J157" s="135"/>
      <c r="K157" s="131"/>
      <c r="L157" s="135"/>
    </row>
    <row r="158" spans="1:12" s="106" customFormat="1" ht="13.5" customHeight="1">
      <c r="A158" s="2166"/>
      <c r="B158" s="148" t="s">
        <v>285</v>
      </c>
      <c r="C158" s="144">
        <v>62.501582886933171</v>
      </c>
      <c r="D158" s="145">
        <v>152598.33464473276</v>
      </c>
      <c r="E158" s="144">
        <v>64.232600433469088</v>
      </c>
      <c r="F158" s="145">
        <v>195180.79848589079</v>
      </c>
      <c r="G158" s="144">
        <v>647.0002282958834</v>
      </c>
      <c r="H158" s="145">
        <v>1979446.8481884538</v>
      </c>
      <c r="I158" s="131"/>
      <c r="J158" s="135"/>
      <c r="K158" s="131"/>
      <c r="L158" s="135"/>
    </row>
    <row r="159" spans="1:12" s="106" customFormat="1" ht="13.5" customHeight="1">
      <c r="A159" s="2166"/>
      <c r="B159" s="148" t="s">
        <v>286</v>
      </c>
      <c r="C159" s="144">
        <v>67.770295177340074</v>
      </c>
      <c r="D159" s="145">
        <v>7457.2851320742411</v>
      </c>
      <c r="E159" s="144">
        <v>75.769835081384812</v>
      </c>
      <c r="F159" s="145">
        <v>10663.275344585318</v>
      </c>
      <c r="G159" s="144">
        <v>793.09151803372504</v>
      </c>
      <c r="H159" s="145">
        <v>112722.73765639326</v>
      </c>
      <c r="I159" s="131"/>
      <c r="J159" s="135"/>
      <c r="K159" s="131"/>
      <c r="L159" s="135"/>
    </row>
    <row r="160" spans="1:12" s="106" customFormat="1" ht="13.5" customHeight="1">
      <c r="A160" s="2166"/>
      <c r="B160" s="148" t="s">
        <v>287</v>
      </c>
      <c r="C160" s="144">
        <v>74.744061440669967</v>
      </c>
      <c r="D160" s="145">
        <v>348.00874089844956</v>
      </c>
      <c r="E160" s="144">
        <v>53.280937582647574</v>
      </c>
      <c r="F160" s="145">
        <v>327.76205217228119</v>
      </c>
      <c r="G160" s="144">
        <v>538.81460359910841</v>
      </c>
      <c r="H160" s="145">
        <v>3314.5621722984411</v>
      </c>
      <c r="I160" s="131"/>
      <c r="J160" s="135"/>
      <c r="K160" s="131"/>
      <c r="L160" s="135"/>
    </row>
    <row r="161" spans="1:27">
      <c r="A161" s="147" t="s">
        <v>1314</v>
      </c>
    </row>
    <row r="162" spans="1:27">
      <c r="A162" s="160" t="s">
        <v>1318</v>
      </c>
    </row>
    <row r="172" spans="1:27">
      <c r="I172" s="131"/>
      <c r="J172" s="135"/>
      <c r="K172" s="131"/>
      <c r="L172" s="135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</row>
    <row r="173" spans="1:27">
      <c r="I173" s="131"/>
      <c r="J173" s="135"/>
      <c r="K173" s="131"/>
      <c r="L173" s="135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</row>
    <row r="174" spans="1:27">
      <c r="I174" s="131"/>
      <c r="J174" s="135"/>
      <c r="K174" s="131"/>
      <c r="L174" s="135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</row>
    <row r="175" spans="1:27">
      <c r="A175" s="106"/>
      <c r="B175" s="106"/>
      <c r="C175" s="131"/>
      <c r="D175" s="135"/>
      <c r="E175" s="131"/>
      <c r="F175" s="135"/>
      <c r="G175" s="131"/>
      <c r="H175" s="135"/>
      <c r="I175" s="131"/>
      <c r="J175" s="135"/>
      <c r="K175" s="131"/>
      <c r="L175" s="135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</row>
    <row r="176" spans="1:27">
      <c r="A176" s="106"/>
      <c r="B176" s="106"/>
      <c r="C176" s="131"/>
      <c r="D176" s="135"/>
      <c r="E176" s="131"/>
      <c r="F176" s="135"/>
      <c r="G176" s="131"/>
      <c r="H176" s="135"/>
    </row>
  </sheetData>
  <mergeCells count="37">
    <mergeCell ref="A4:L4"/>
    <mergeCell ref="A3:L3"/>
    <mergeCell ref="A5:L5"/>
    <mergeCell ref="K7:L7"/>
    <mergeCell ref="A7:B8"/>
    <mergeCell ref="C7:D7"/>
    <mergeCell ref="E7:F7"/>
    <mergeCell ref="G7:H7"/>
    <mergeCell ref="I7:J7"/>
    <mergeCell ref="A9:A11"/>
    <mergeCell ref="A12:A20"/>
    <mergeCell ref="A21:A24"/>
    <mergeCell ref="A25:A48"/>
    <mergeCell ref="A49:A50"/>
    <mergeCell ref="A51:A56"/>
    <mergeCell ref="A64:A72"/>
    <mergeCell ref="A73:A76"/>
    <mergeCell ref="A77:A100"/>
    <mergeCell ref="A101:A102"/>
    <mergeCell ref="I59:J59"/>
    <mergeCell ref="K59:L59"/>
    <mergeCell ref="G111:H111"/>
    <mergeCell ref="A113:A115"/>
    <mergeCell ref="A116:A124"/>
    <mergeCell ref="G59:H59"/>
    <mergeCell ref="A103:A108"/>
    <mergeCell ref="A59:B60"/>
    <mergeCell ref="C59:D59"/>
    <mergeCell ref="E59:F59"/>
    <mergeCell ref="A61:A63"/>
    <mergeCell ref="E111:F111"/>
    <mergeCell ref="A129:A152"/>
    <mergeCell ref="A153:A154"/>
    <mergeCell ref="A155:A160"/>
    <mergeCell ref="A111:B112"/>
    <mergeCell ref="C111:D111"/>
    <mergeCell ref="A125:A128"/>
  </mergeCells>
  <hyperlinks>
    <hyperlink ref="N7" location="ÍNDICE!A131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69" fitToHeight="0" orientation="landscape" r:id="rId1"/>
  <headerFooter scaleWithDoc="0" alignWithMargins="0">
    <oddHeader>&amp;R&amp;"Arial,Negrita"&amp;10Compendio estadístico 2013 - Ingresos y gastos de los hogares</oddHeader>
  </headerFooter>
  <rowBreaks count="2" manualBreakCount="2">
    <brk id="56" max="11" man="1"/>
    <brk id="108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AB118"/>
  <sheetViews>
    <sheetView showGridLines="0" topLeftCell="G1" zoomScale="70" zoomScaleNormal="70" workbookViewId="0">
      <selection activeCell="V7" sqref="V7"/>
    </sheetView>
  </sheetViews>
  <sheetFormatPr baseColWidth="10" defaultColWidth="13.140625" defaultRowHeight="12.75"/>
  <cols>
    <col min="1" max="1" width="24.140625" style="76" customWidth="1"/>
    <col min="2" max="2" width="41.42578125" style="76" customWidth="1"/>
    <col min="3" max="3" width="15.28515625" style="138" customWidth="1"/>
    <col min="4" max="4" width="15.28515625" style="76" customWidth="1"/>
    <col min="5" max="5" width="15.28515625" style="139" customWidth="1"/>
    <col min="6" max="6" width="15.28515625" style="76" customWidth="1"/>
    <col min="7" max="7" width="15.28515625" style="139" customWidth="1"/>
    <col min="8" max="8" width="15.28515625" style="76" customWidth="1"/>
    <col min="9" max="9" width="15.28515625" style="139" customWidth="1"/>
    <col min="10" max="10" width="15.28515625" style="76" customWidth="1"/>
    <col min="11" max="11" width="15.28515625" style="139" customWidth="1"/>
    <col min="12" max="12" width="15.28515625" style="76" customWidth="1"/>
    <col min="13" max="13" width="15.28515625" style="139" customWidth="1"/>
    <col min="14" max="14" width="15.28515625" style="76" customWidth="1"/>
    <col min="15" max="15" width="15.28515625" style="139" customWidth="1"/>
    <col min="16" max="16" width="15.28515625" style="76" customWidth="1"/>
    <col min="17" max="17" width="15.28515625" style="139" customWidth="1"/>
    <col min="18" max="18" width="15.28515625" style="76" customWidth="1"/>
    <col min="19" max="19" width="15.28515625" style="139" customWidth="1"/>
    <col min="20" max="20" width="15.28515625" style="76" customWidth="1"/>
    <col min="21" max="21" width="2.140625" style="76" customWidth="1"/>
    <col min="22" max="22" width="13.28515625" style="76" customWidth="1"/>
    <col min="23" max="249" width="9.140625" style="76" customWidth="1"/>
    <col min="250" max="250" width="22.7109375" style="76" customWidth="1"/>
    <col min="251" max="251" width="9.42578125" style="76" customWidth="1"/>
    <col min="252" max="252" width="13.140625" style="76" customWidth="1"/>
    <col min="253" max="253" width="9.42578125" style="76" customWidth="1"/>
    <col min="254" max="254" width="13.140625" style="76" customWidth="1"/>
    <col min="255" max="255" width="9.42578125" style="76" customWidth="1"/>
    <col min="256" max="16384" width="13.140625" style="76"/>
  </cols>
  <sheetData>
    <row r="1" spans="1:22" ht="6" customHeight="1"/>
    <row r="2" spans="1:22" ht="14.25">
      <c r="A2" s="1312" t="s">
        <v>271</v>
      </c>
    </row>
    <row r="3" spans="1:22" s="460" customFormat="1" ht="15.75" customHeight="1">
      <c r="A3" s="2177" t="s">
        <v>1319</v>
      </c>
      <c r="B3" s="2177"/>
      <c r="C3" s="2177"/>
      <c r="D3" s="2177"/>
      <c r="E3" s="2177"/>
      <c r="F3" s="2177"/>
      <c r="G3" s="2177"/>
      <c r="H3" s="2177"/>
      <c r="I3" s="2177"/>
      <c r="J3" s="2177"/>
      <c r="K3" s="2177"/>
      <c r="L3" s="2177"/>
      <c r="M3" s="2177"/>
      <c r="N3" s="2177"/>
      <c r="O3" s="2177"/>
      <c r="P3" s="2177"/>
      <c r="Q3" s="2177"/>
      <c r="R3" s="2177"/>
      <c r="S3" s="2177"/>
      <c r="T3" s="2177"/>
    </row>
    <row r="4" spans="1:22" ht="15.75" customHeight="1">
      <c r="A4" s="2125" t="s">
        <v>1779</v>
      </c>
      <c r="B4" s="2125"/>
      <c r="C4" s="2125"/>
      <c r="D4" s="2125"/>
      <c r="E4" s="2125"/>
      <c r="F4" s="2125"/>
      <c r="G4" s="2125"/>
      <c r="H4" s="2125"/>
      <c r="I4" s="2125"/>
      <c r="J4" s="2125"/>
      <c r="K4" s="2125"/>
      <c r="L4" s="2125"/>
      <c r="M4" s="2125"/>
      <c r="N4" s="2125"/>
      <c r="O4" s="2125"/>
      <c r="P4" s="2125"/>
      <c r="Q4" s="2125"/>
      <c r="R4" s="2125"/>
      <c r="S4" s="2125"/>
      <c r="T4" s="2125"/>
    </row>
    <row r="5" spans="1:22" ht="15.75" customHeight="1">
      <c r="A5" s="2178" t="s">
        <v>456</v>
      </c>
      <c r="B5" s="2178"/>
      <c r="C5" s="2178"/>
      <c r="D5" s="2178"/>
      <c r="E5" s="2178"/>
      <c r="F5" s="2178"/>
      <c r="G5" s="2178"/>
      <c r="H5" s="2178"/>
      <c r="I5" s="2178"/>
      <c r="J5" s="2178"/>
      <c r="K5" s="2178"/>
      <c r="L5" s="2178"/>
      <c r="M5" s="2178"/>
      <c r="N5" s="2178"/>
      <c r="O5" s="2178"/>
      <c r="P5" s="2178"/>
      <c r="Q5" s="2178"/>
      <c r="R5" s="2178"/>
      <c r="S5" s="2178"/>
      <c r="T5" s="2178"/>
    </row>
    <row r="6" spans="1:22" s="107" customFormat="1" ht="15.75">
      <c r="A6" s="35"/>
      <c r="C6" s="136"/>
      <c r="D6" s="125"/>
      <c r="E6" s="137"/>
      <c r="F6" s="125"/>
      <c r="G6" s="137"/>
      <c r="H6" s="125"/>
      <c r="I6" s="137"/>
      <c r="J6" s="125"/>
      <c r="K6" s="137"/>
      <c r="L6" s="125"/>
      <c r="M6" s="137"/>
      <c r="N6" s="125"/>
      <c r="O6" s="137"/>
      <c r="P6" s="125"/>
      <c r="Q6" s="137"/>
      <c r="R6" s="125"/>
      <c r="S6" s="137"/>
      <c r="T6" s="125"/>
    </row>
    <row r="7" spans="1:22" s="125" customFormat="1" ht="15.75">
      <c r="A7" s="2183" t="s">
        <v>306</v>
      </c>
      <c r="B7" s="2183" t="s">
        <v>307</v>
      </c>
      <c r="C7" s="2186" t="s">
        <v>1457</v>
      </c>
      <c r="D7" s="2187"/>
      <c r="E7" s="2187"/>
      <c r="F7" s="2187"/>
      <c r="G7" s="2187"/>
      <c r="H7" s="2187"/>
      <c r="I7" s="2187"/>
      <c r="J7" s="2187"/>
      <c r="K7" s="2187"/>
      <c r="L7" s="2187"/>
      <c r="M7" s="2187"/>
      <c r="N7" s="2187"/>
      <c r="O7" s="2187"/>
      <c r="P7" s="2187"/>
      <c r="Q7" s="2187"/>
      <c r="R7" s="2187"/>
      <c r="S7" s="2187"/>
      <c r="T7" s="2188"/>
      <c r="V7" s="1113" t="s">
        <v>675</v>
      </c>
    </row>
    <row r="8" spans="1:22" ht="15.95" customHeight="1">
      <c r="A8" s="2184"/>
      <c r="B8" s="2184"/>
      <c r="C8" s="2181" t="s">
        <v>158</v>
      </c>
      <c r="D8" s="2182"/>
      <c r="E8" s="2181" t="s">
        <v>159</v>
      </c>
      <c r="F8" s="2182"/>
      <c r="G8" s="2181" t="s">
        <v>160</v>
      </c>
      <c r="H8" s="2182"/>
      <c r="I8" s="2181" t="s">
        <v>161</v>
      </c>
      <c r="J8" s="2182"/>
      <c r="K8" s="2181" t="s">
        <v>162</v>
      </c>
      <c r="L8" s="2182"/>
      <c r="M8" s="2181" t="s">
        <v>23</v>
      </c>
      <c r="N8" s="2182"/>
      <c r="O8" s="2181" t="s">
        <v>156</v>
      </c>
      <c r="P8" s="2182"/>
      <c r="Q8" s="2181" t="s">
        <v>279</v>
      </c>
      <c r="R8" s="2182"/>
      <c r="S8" s="2181" t="s">
        <v>17</v>
      </c>
      <c r="T8" s="2182"/>
    </row>
    <row r="9" spans="1:22" ht="45.75" customHeight="1">
      <c r="A9" s="2185"/>
      <c r="B9" s="2185"/>
      <c r="C9" s="167" t="s">
        <v>273</v>
      </c>
      <c r="D9" s="146" t="s">
        <v>274</v>
      </c>
      <c r="E9" s="166" t="s">
        <v>273</v>
      </c>
      <c r="F9" s="146" t="s">
        <v>274</v>
      </c>
      <c r="G9" s="167" t="s">
        <v>273</v>
      </c>
      <c r="H9" s="146" t="s">
        <v>274</v>
      </c>
      <c r="I9" s="166" t="s">
        <v>273</v>
      </c>
      <c r="J9" s="146" t="s">
        <v>274</v>
      </c>
      <c r="K9" s="166" t="s">
        <v>273</v>
      </c>
      <c r="L9" s="146" t="s">
        <v>274</v>
      </c>
      <c r="M9" s="166" t="s">
        <v>273</v>
      </c>
      <c r="N9" s="146" t="s">
        <v>274</v>
      </c>
      <c r="O9" s="166" t="s">
        <v>273</v>
      </c>
      <c r="P9" s="146" t="s">
        <v>274</v>
      </c>
      <c r="Q9" s="166" t="s">
        <v>273</v>
      </c>
      <c r="R9" s="146" t="s">
        <v>274</v>
      </c>
      <c r="S9" s="166" t="s">
        <v>273</v>
      </c>
      <c r="T9" s="146" t="s">
        <v>274</v>
      </c>
    </row>
    <row r="10" spans="1:22" s="106" customFormat="1" ht="14.25" customHeight="1">
      <c r="A10" s="2094" t="s">
        <v>293</v>
      </c>
      <c r="B10" s="162" t="s">
        <v>308</v>
      </c>
      <c r="C10" s="144">
        <v>131.18472546322442</v>
      </c>
      <c r="D10" s="145">
        <v>62167.393961901296</v>
      </c>
      <c r="E10" s="144">
        <v>158.02555960555964</v>
      </c>
      <c r="F10" s="145">
        <v>93334.477022961568</v>
      </c>
      <c r="G10" s="144">
        <v>166.94523331146155</v>
      </c>
      <c r="H10" s="145">
        <v>14960.530911540323</v>
      </c>
      <c r="I10" s="144">
        <v>149.19061327061468</v>
      </c>
      <c r="J10" s="145">
        <v>9549.4466910139217</v>
      </c>
      <c r="K10" s="144">
        <v>143.3652761377864</v>
      </c>
      <c r="L10" s="145">
        <v>7075.6034572836961</v>
      </c>
      <c r="M10" s="163">
        <v>145.96923306245077</v>
      </c>
      <c r="N10" s="145">
        <v>5678.3480028307322</v>
      </c>
      <c r="O10" s="144">
        <v>129.73154763491033</v>
      </c>
      <c r="P10" s="145">
        <v>9748.4871515211908</v>
      </c>
      <c r="Q10" s="144">
        <v>160.04160302150507</v>
      </c>
      <c r="R10" s="145">
        <v>8840.4789159644315</v>
      </c>
      <c r="S10" s="144">
        <v>177.09066491904647</v>
      </c>
      <c r="T10" s="145">
        <v>8068.5171025311784</v>
      </c>
    </row>
    <row r="11" spans="1:22" s="106" customFormat="1" ht="14.25">
      <c r="A11" s="2096"/>
      <c r="B11" s="162" t="s">
        <v>309</v>
      </c>
      <c r="C11" s="144">
        <v>19.306118930309367</v>
      </c>
      <c r="D11" s="145">
        <v>8095.5607355678167</v>
      </c>
      <c r="E11" s="144">
        <v>22.141168899045237</v>
      </c>
      <c r="F11" s="145">
        <v>12852.809679108541</v>
      </c>
      <c r="G11" s="144">
        <v>16.068709427794069</v>
      </c>
      <c r="H11" s="145">
        <v>1254.5165392653137</v>
      </c>
      <c r="I11" s="144">
        <v>23.505810942622578</v>
      </c>
      <c r="J11" s="145">
        <v>1456.5133547321959</v>
      </c>
      <c r="K11" s="144">
        <v>17.50908698314527</v>
      </c>
      <c r="L11" s="145">
        <v>770.47243661230027</v>
      </c>
      <c r="M11" s="163">
        <v>24.960907585254965</v>
      </c>
      <c r="N11" s="145">
        <v>911.87153116863942</v>
      </c>
      <c r="O11" s="144">
        <v>18.671493897719323</v>
      </c>
      <c r="P11" s="145">
        <v>1314.1814503205931</v>
      </c>
      <c r="Q11" s="144">
        <v>20.86666446097372</v>
      </c>
      <c r="R11" s="145">
        <v>1113.4444105889556</v>
      </c>
      <c r="S11" s="144">
        <v>15.071663131240662</v>
      </c>
      <c r="T11" s="145">
        <v>594.65207512113807</v>
      </c>
    </row>
    <row r="12" spans="1:22" s="106" customFormat="1" ht="14.25">
      <c r="A12" s="2095"/>
      <c r="B12" s="845" t="s">
        <v>310</v>
      </c>
      <c r="C12" s="144">
        <v>17.158601073700325</v>
      </c>
      <c r="D12" s="145">
        <v>1573.1323760348828</v>
      </c>
      <c r="E12" s="144">
        <v>15.772252916495065</v>
      </c>
      <c r="F12" s="145">
        <v>2122.8977444417073</v>
      </c>
      <c r="G12" s="144">
        <v>12.378696968524496</v>
      </c>
      <c r="H12" s="145">
        <v>206.72545997618928</v>
      </c>
      <c r="I12" s="144">
        <v>16.394356583111893</v>
      </c>
      <c r="J12" s="145">
        <v>243.35353954064476</v>
      </c>
      <c r="K12" s="144">
        <v>11.915232730970816</v>
      </c>
      <c r="L12" s="145">
        <v>126.78269640213455</v>
      </c>
      <c r="M12" s="163">
        <v>22.19467088013926</v>
      </c>
      <c r="N12" s="145">
        <v>198.11068955995751</v>
      </c>
      <c r="O12" s="144">
        <v>14.355950094393826</v>
      </c>
      <c r="P12" s="145">
        <v>206.01943244839129</v>
      </c>
      <c r="Q12" s="144">
        <v>18.155245835289705</v>
      </c>
      <c r="R12" s="145">
        <v>266.16115078122914</v>
      </c>
      <c r="S12" s="144">
        <v>12.93827263078478</v>
      </c>
      <c r="T12" s="145">
        <v>115.02375851276814</v>
      </c>
    </row>
    <row r="13" spans="1:22" s="106" customFormat="1" ht="14.25" customHeight="1">
      <c r="A13" s="2094" t="s">
        <v>294</v>
      </c>
      <c r="B13" s="162" t="s">
        <v>311</v>
      </c>
      <c r="C13" s="144">
        <v>11.686879104477619</v>
      </c>
      <c r="D13" s="145">
        <v>1026.5032131956289</v>
      </c>
      <c r="E13" s="144">
        <v>13.066031645514718</v>
      </c>
      <c r="F13" s="145">
        <v>826.65651790174752</v>
      </c>
      <c r="G13" s="144">
        <v>9.6337371111071555</v>
      </c>
      <c r="H13" s="145">
        <v>174.77199995547448</v>
      </c>
      <c r="I13" s="144">
        <v>9.4890110674664285</v>
      </c>
      <c r="J13" s="145">
        <v>64.15957977471912</v>
      </c>
      <c r="K13" s="144">
        <v>9.55167597171633</v>
      </c>
      <c r="L13" s="145">
        <v>82.291463674698321</v>
      </c>
      <c r="M13" s="163">
        <v>15.13561608168475</v>
      </c>
      <c r="N13" s="145">
        <v>79.52180378710267</v>
      </c>
      <c r="O13" s="144">
        <v>9.7570656563431619</v>
      </c>
      <c r="P13" s="145">
        <v>97.831614861853353</v>
      </c>
      <c r="Q13" s="144">
        <v>10.082409719835129</v>
      </c>
      <c r="R13" s="145">
        <v>45.867158360444456</v>
      </c>
      <c r="S13" s="144">
        <v>8.0726688622769416</v>
      </c>
      <c r="T13" s="145">
        <v>73.676845866233819</v>
      </c>
    </row>
    <row r="14" spans="1:22" s="106" customFormat="1" ht="14.25">
      <c r="A14" s="2095"/>
      <c r="B14" s="162" t="s">
        <v>312</v>
      </c>
      <c r="C14" s="144" t="s">
        <v>4</v>
      </c>
      <c r="D14" s="165" t="s">
        <v>4</v>
      </c>
      <c r="E14" s="144">
        <v>17.16</v>
      </c>
      <c r="F14" s="145">
        <v>4.3510891527160362</v>
      </c>
      <c r="G14" s="164" t="s">
        <v>4</v>
      </c>
      <c r="H14" s="165" t="s">
        <v>4</v>
      </c>
      <c r="I14" s="164" t="s">
        <v>4</v>
      </c>
      <c r="J14" s="165" t="s">
        <v>4</v>
      </c>
      <c r="K14" s="164" t="s">
        <v>4</v>
      </c>
      <c r="L14" s="165" t="s">
        <v>4</v>
      </c>
      <c r="M14" s="164" t="s">
        <v>4</v>
      </c>
      <c r="N14" s="165" t="s">
        <v>4</v>
      </c>
      <c r="O14" s="164" t="s">
        <v>4</v>
      </c>
      <c r="P14" s="165" t="s">
        <v>4</v>
      </c>
      <c r="Q14" s="164" t="s">
        <v>4</v>
      </c>
      <c r="R14" s="165" t="s">
        <v>4</v>
      </c>
      <c r="S14" s="164" t="s">
        <v>4</v>
      </c>
      <c r="T14" s="165" t="s">
        <v>4</v>
      </c>
    </row>
    <row r="15" spans="1:22" s="106" customFormat="1" ht="14.25" customHeight="1">
      <c r="A15" s="2179" t="s">
        <v>295</v>
      </c>
      <c r="B15" s="162" t="s">
        <v>313</v>
      </c>
      <c r="C15" s="144">
        <v>48.507682898757842</v>
      </c>
      <c r="D15" s="145">
        <v>21729.962213160605</v>
      </c>
      <c r="E15" s="144">
        <v>39.350690504388041</v>
      </c>
      <c r="F15" s="145">
        <v>22620.065823024503</v>
      </c>
      <c r="G15" s="144">
        <v>56.790748197121346</v>
      </c>
      <c r="H15" s="145">
        <v>4921.7987421820508</v>
      </c>
      <c r="I15" s="144">
        <v>39.171989007914959</v>
      </c>
      <c r="J15" s="145">
        <v>2439.8636754938516</v>
      </c>
      <c r="K15" s="144">
        <v>48.472204272510119</v>
      </c>
      <c r="L15" s="145">
        <v>2271.6814341925206</v>
      </c>
      <c r="M15" s="163">
        <v>39.93053818433993</v>
      </c>
      <c r="N15" s="145">
        <v>1493.8476501547007</v>
      </c>
      <c r="O15" s="144">
        <v>36.13994240776826</v>
      </c>
      <c r="P15" s="145">
        <v>2654.5517067042733</v>
      </c>
      <c r="Q15" s="144">
        <v>35.449939582377489</v>
      </c>
      <c r="R15" s="145">
        <v>1902.8897288755577</v>
      </c>
      <c r="S15" s="144">
        <v>51.612208360315336</v>
      </c>
      <c r="T15" s="145">
        <v>2257.9670691472243</v>
      </c>
    </row>
    <row r="16" spans="1:22" s="106" customFormat="1" ht="14.25">
      <c r="A16" s="2180"/>
      <c r="B16" s="162" t="s">
        <v>314</v>
      </c>
      <c r="C16" s="144">
        <v>24.089524942267694</v>
      </c>
      <c r="D16" s="145">
        <v>10245.234785581872</v>
      </c>
      <c r="E16" s="144">
        <v>17.920332014882913</v>
      </c>
      <c r="F16" s="145">
        <v>9858.7301656969885</v>
      </c>
      <c r="G16" s="144">
        <v>24.334889243938072</v>
      </c>
      <c r="H16" s="145">
        <v>1975.6872040828844</v>
      </c>
      <c r="I16" s="144">
        <v>17.861182529768847</v>
      </c>
      <c r="J16" s="145">
        <v>1058.9795751958829</v>
      </c>
      <c r="K16" s="144">
        <v>22.359117231167975</v>
      </c>
      <c r="L16" s="145">
        <v>1017.7966939934109</v>
      </c>
      <c r="M16" s="163">
        <v>17.422712656556921</v>
      </c>
      <c r="N16" s="145">
        <v>625.34016378468095</v>
      </c>
      <c r="O16" s="144">
        <v>18.308263795423979</v>
      </c>
      <c r="P16" s="145">
        <v>1277.8758689736683</v>
      </c>
      <c r="Q16" s="144">
        <v>15.760815931947876</v>
      </c>
      <c r="R16" s="145">
        <v>796.5184685981834</v>
      </c>
      <c r="S16" s="144">
        <v>22.484394811264298</v>
      </c>
      <c r="T16" s="145">
        <v>952.11090959378134</v>
      </c>
    </row>
    <row r="17" spans="1:20" s="106" customFormat="1" ht="30.75" customHeight="1">
      <c r="A17" s="2094" t="s">
        <v>296</v>
      </c>
      <c r="B17" s="162" t="s">
        <v>315</v>
      </c>
      <c r="C17" s="144">
        <v>122.70241223724166</v>
      </c>
      <c r="D17" s="145">
        <v>22654.312548509206</v>
      </c>
      <c r="E17" s="144">
        <v>152.49942821878835</v>
      </c>
      <c r="F17" s="145">
        <v>18607.624852479483</v>
      </c>
      <c r="G17" s="144">
        <v>137.58698437608649</v>
      </c>
      <c r="H17" s="145">
        <v>4475.2813814543333</v>
      </c>
      <c r="I17" s="144">
        <v>88.300211451034656</v>
      </c>
      <c r="J17" s="145">
        <v>1154.0519673216666</v>
      </c>
      <c r="K17" s="144">
        <v>102.58899958965704</v>
      </c>
      <c r="L17" s="145">
        <v>1742.1202651647577</v>
      </c>
      <c r="M17" s="163">
        <v>96.724606518537456</v>
      </c>
      <c r="N17" s="145">
        <v>607.76117200357612</v>
      </c>
      <c r="O17" s="144">
        <v>84.946122081700096</v>
      </c>
      <c r="P17" s="145">
        <v>2029.3905400688338</v>
      </c>
      <c r="Q17" s="144">
        <v>89.945128287457408</v>
      </c>
      <c r="R17" s="145">
        <v>900.6731229957702</v>
      </c>
      <c r="S17" s="144">
        <v>109.55341064435332</v>
      </c>
      <c r="T17" s="145">
        <v>1401.2087885552664</v>
      </c>
    </row>
    <row r="18" spans="1:20" s="106" customFormat="1" ht="28.5">
      <c r="A18" s="2096"/>
      <c r="B18" s="162" t="s">
        <v>316</v>
      </c>
      <c r="C18" s="144">
        <v>19.115855251198674</v>
      </c>
      <c r="D18" s="145">
        <v>2109.0272102608469</v>
      </c>
      <c r="E18" s="144">
        <v>12.692830931423323</v>
      </c>
      <c r="F18" s="145">
        <v>1854.9247959213001</v>
      </c>
      <c r="G18" s="144">
        <v>15.515513012417076</v>
      </c>
      <c r="H18" s="145">
        <v>294.69563386803446</v>
      </c>
      <c r="I18" s="144">
        <v>12.308195402109073</v>
      </c>
      <c r="J18" s="145">
        <v>173.90857539392724</v>
      </c>
      <c r="K18" s="144">
        <v>17.883454440695687</v>
      </c>
      <c r="L18" s="145">
        <v>179.00547844938933</v>
      </c>
      <c r="M18" s="163">
        <v>19.211134097256103</v>
      </c>
      <c r="N18" s="145">
        <v>175.02825855033075</v>
      </c>
      <c r="O18" s="144">
        <v>16.564089269395403</v>
      </c>
      <c r="P18" s="145">
        <v>253.53910938849941</v>
      </c>
      <c r="Q18" s="144">
        <v>12.548371754983682</v>
      </c>
      <c r="R18" s="145">
        <v>156.31748010965401</v>
      </c>
      <c r="S18" s="144">
        <v>14.877879956531341</v>
      </c>
      <c r="T18" s="145">
        <v>117.9757993878337</v>
      </c>
    </row>
    <row r="19" spans="1:20" s="106" customFormat="1" ht="42.75">
      <c r="A19" s="2095"/>
      <c r="B19" s="162" t="s">
        <v>317</v>
      </c>
      <c r="C19" s="144">
        <v>17.73326152035143</v>
      </c>
      <c r="D19" s="145">
        <v>7828.8453609165172</v>
      </c>
      <c r="E19" s="144">
        <v>15.878598697759301</v>
      </c>
      <c r="F19" s="145">
        <v>8217.8457079005184</v>
      </c>
      <c r="G19" s="144">
        <v>14.702702258196085</v>
      </c>
      <c r="H19" s="145">
        <v>1194.2541731954625</v>
      </c>
      <c r="I19" s="144">
        <v>12.961539283048429</v>
      </c>
      <c r="J19" s="145">
        <v>578.03487180001582</v>
      </c>
      <c r="K19" s="144">
        <v>11.724659095185066</v>
      </c>
      <c r="L19" s="145">
        <v>529.84179945928236</v>
      </c>
      <c r="M19" s="163">
        <v>11.268800066381537</v>
      </c>
      <c r="N19" s="145">
        <v>333.70046146844732</v>
      </c>
      <c r="O19" s="144">
        <v>8.9293058586924268</v>
      </c>
      <c r="P19" s="145">
        <v>398.78282316426657</v>
      </c>
      <c r="Q19" s="144">
        <v>15.208146500536099</v>
      </c>
      <c r="R19" s="145">
        <v>682.1852833063657</v>
      </c>
      <c r="S19" s="144">
        <v>10.965783321608622</v>
      </c>
      <c r="T19" s="145">
        <v>411.47938680373636</v>
      </c>
    </row>
    <row r="20" spans="1:20" s="106" customFormat="1" ht="14.25" customHeight="1">
      <c r="A20" s="2094" t="s">
        <v>297</v>
      </c>
      <c r="B20" s="162" t="s">
        <v>318</v>
      </c>
      <c r="C20" s="144">
        <v>17.98586644541858</v>
      </c>
      <c r="D20" s="145">
        <v>8569.1538060291132</v>
      </c>
      <c r="E20" s="144">
        <v>19.877548197060136</v>
      </c>
      <c r="F20" s="145">
        <v>11746.559721535024</v>
      </c>
      <c r="G20" s="144">
        <v>22.924803166018282</v>
      </c>
      <c r="H20" s="145">
        <v>2078.7516973706925</v>
      </c>
      <c r="I20" s="144">
        <v>19.579085538902344</v>
      </c>
      <c r="J20" s="145">
        <v>1246.0828552753535</v>
      </c>
      <c r="K20" s="144">
        <v>18.915841223080701</v>
      </c>
      <c r="L20" s="145">
        <v>928.00710041014577</v>
      </c>
      <c r="M20" s="163">
        <v>17.786027055776387</v>
      </c>
      <c r="N20" s="145">
        <v>688.27872891869879</v>
      </c>
      <c r="O20" s="144">
        <v>15.588351215789542</v>
      </c>
      <c r="P20" s="145">
        <v>1160.9502204957014</v>
      </c>
      <c r="Q20" s="144">
        <v>20.114949557275068</v>
      </c>
      <c r="R20" s="145">
        <v>1111.0425928151183</v>
      </c>
      <c r="S20" s="144">
        <v>16.778660295244517</v>
      </c>
      <c r="T20" s="145">
        <v>760.26038819620419</v>
      </c>
    </row>
    <row r="21" spans="1:20" s="106" customFormat="1" ht="42.75">
      <c r="A21" s="2096"/>
      <c r="B21" s="162" t="s">
        <v>319</v>
      </c>
      <c r="C21" s="144">
        <v>33.204754234057113</v>
      </c>
      <c r="D21" s="145">
        <v>3885.2540365455757</v>
      </c>
      <c r="E21" s="144">
        <v>23.313109606072086</v>
      </c>
      <c r="F21" s="145">
        <v>3136.8328358448116</v>
      </c>
      <c r="G21" s="144">
        <v>37.724507600888444</v>
      </c>
      <c r="H21" s="145">
        <v>845.03352184014966</v>
      </c>
      <c r="I21" s="144">
        <v>29.876397844763137</v>
      </c>
      <c r="J21" s="145">
        <v>466.18203241308294</v>
      </c>
      <c r="K21" s="144">
        <v>31.111086201785231</v>
      </c>
      <c r="L21" s="145">
        <v>431.77555919850829</v>
      </c>
      <c r="M21" s="163">
        <v>34.621331333184003</v>
      </c>
      <c r="N21" s="145">
        <v>281.3370639219786</v>
      </c>
      <c r="O21" s="144">
        <v>24.805713181077554</v>
      </c>
      <c r="P21" s="145">
        <v>396.77610175353215</v>
      </c>
      <c r="Q21" s="144">
        <v>22.378411815437708</v>
      </c>
      <c r="R21" s="145">
        <v>265.45012520836178</v>
      </c>
      <c r="S21" s="144">
        <v>40.067591735573416</v>
      </c>
      <c r="T21" s="145">
        <v>415.35587215482059</v>
      </c>
    </row>
    <row r="22" spans="1:20" s="106" customFormat="1" ht="28.5">
      <c r="A22" s="2096"/>
      <c r="B22" s="162" t="s">
        <v>320</v>
      </c>
      <c r="C22" s="144">
        <v>6.3694939792703096</v>
      </c>
      <c r="D22" s="145">
        <v>1306.7838156787723</v>
      </c>
      <c r="E22" s="144">
        <v>4.6946313022693422</v>
      </c>
      <c r="F22" s="145">
        <v>1453.9237925216385</v>
      </c>
      <c r="G22" s="144">
        <v>7.0933061570150242</v>
      </c>
      <c r="H22" s="145">
        <v>319.3149572898709</v>
      </c>
      <c r="I22" s="144">
        <v>4.3383105017152968</v>
      </c>
      <c r="J22" s="145">
        <v>150.25551865862604</v>
      </c>
      <c r="K22" s="144">
        <v>6.658513496645198</v>
      </c>
      <c r="L22" s="145">
        <v>168.72601948588138</v>
      </c>
      <c r="M22" s="163">
        <v>4.9787291154618449</v>
      </c>
      <c r="N22" s="145">
        <v>88.254327992394863</v>
      </c>
      <c r="O22" s="144">
        <v>4.5025703624472362</v>
      </c>
      <c r="P22" s="145">
        <v>162.3913437091401</v>
      </c>
      <c r="Q22" s="144">
        <v>4.3795641307192668</v>
      </c>
      <c r="R22" s="145">
        <v>126.43070844123946</v>
      </c>
      <c r="S22" s="144">
        <v>6.1141038504705447</v>
      </c>
      <c r="T22" s="145">
        <v>140.21111487975941</v>
      </c>
    </row>
    <row r="23" spans="1:20" s="106" customFormat="1" ht="14.25">
      <c r="A23" s="2096"/>
      <c r="B23" s="162" t="s">
        <v>321</v>
      </c>
      <c r="C23" s="144">
        <v>20.989165839924944</v>
      </c>
      <c r="D23" s="145">
        <v>3446.1998951532214</v>
      </c>
      <c r="E23" s="144">
        <v>19.340636515912891</v>
      </c>
      <c r="F23" s="145">
        <v>4288.8826849870929</v>
      </c>
      <c r="G23" s="144">
        <v>22.275299113440607</v>
      </c>
      <c r="H23" s="145">
        <v>627.47915719851983</v>
      </c>
      <c r="I23" s="144">
        <v>21.178726979956217</v>
      </c>
      <c r="J23" s="145">
        <v>498.72507705175769</v>
      </c>
      <c r="K23" s="144">
        <v>21.680352906787654</v>
      </c>
      <c r="L23" s="145">
        <v>352.79071484053821</v>
      </c>
      <c r="M23" s="163">
        <v>23.540577074240655</v>
      </c>
      <c r="N23" s="145">
        <v>353.16137084673676</v>
      </c>
      <c r="O23" s="144">
        <v>20.146598675257291</v>
      </c>
      <c r="P23" s="145">
        <v>558.02062530273042</v>
      </c>
      <c r="Q23" s="144">
        <v>21.052202525846582</v>
      </c>
      <c r="R23" s="145">
        <v>417.72800736187719</v>
      </c>
      <c r="S23" s="144">
        <v>20.068683100278502</v>
      </c>
      <c r="T23" s="145">
        <v>280.01180679305384</v>
      </c>
    </row>
    <row r="24" spans="1:20" s="106" customFormat="1" ht="42.75">
      <c r="A24" s="2096"/>
      <c r="B24" s="162" t="s">
        <v>322</v>
      </c>
      <c r="C24" s="144">
        <v>3.4586552820462195</v>
      </c>
      <c r="D24" s="145">
        <v>650.80201696713493</v>
      </c>
      <c r="E24" s="144">
        <v>2.2364768896570588</v>
      </c>
      <c r="F24" s="145">
        <v>612.73767232493708</v>
      </c>
      <c r="G24" s="144">
        <v>3.171646801704195</v>
      </c>
      <c r="H24" s="145">
        <v>139.01444802249469</v>
      </c>
      <c r="I24" s="144">
        <v>2.1820858831196603</v>
      </c>
      <c r="J24" s="145">
        <v>71.502000614776847</v>
      </c>
      <c r="K24" s="144">
        <v>3.6883683013791027</v>
      </c>
      <c r="L24" s="145">
        <v>84.89079276239508</v>
      </c>
      <c r="M24" s="163">
        <v>2.8148875302568523</v>
      </c>
      <c r="N24" s="145">
        <v>45.107007932722084</v>
      </c>
      <c r="O24" s="144">
        <v>1.9581900108577659</v>
      </c>
      <c r="P24" s="145">
        <v>61.07652398461142</v>
      </c>
      <c r="Q24" s="144">
        <v>1.7612119632599772</v>
      </c>
      <c r="R24" s="145">
        <v>44.343848975902667</v>
      </c>
      <c r="S24" s="144">
        <v>3.856653227128509</v>
      </c>
      <c r="T24" s="145">
        <v>90.931447497543175</v>
      </c>
    </row>
    <row r="25" spans="1:20" s="106" customFormat="1" ht="28.5">
      <c r="A25" s="2096"/>
      <c r="B25" s="162" t="s">
        <v>323</v>
      </c>
      <c r="C25" s="144">
        <v>1.5231056615738605</v>
      </c>
      <c r="D25" s="145">
        <v>467.60257709724306</v>
      </c>
      <c r="E25" s="144">
        <v>1.1255415901079597</v>
      </c>
      <c r="F25" s="145">
        <v>535.15910922298826</v>
      </c>
      <c r="G25" s="144">
        <v>2.002351123391271</v>
      </c>
      <c r="H25" s="145">
        <v>124.55748077727537</v>
      </c>
      <c r="I25" s="144">
        <v>1.5394828361462838</v>
      </c>
      <c r="J25" s="145">
        <v>81.039975099037221</v>
      </c>
      <c r="K25" s="144">
        <v>1.4884151532403007</v>
      </c>
      <c r="L25" s="145">
        <v>56.458155803676121</v>
      </c>
      <c r="M25" s="163">
        <v>1.3622785437511098</v>
      </c>
      <c r="N25" s="145">
        <v>32.254491115559318</v>
      </c>
      <c r="O25" s="144">
        <v>1.7003497265779541</v>
      </c>
      <c r="P25" s="145">
        <v>82.913489532601474</v>
      </c>
      <c r="Q25" s="144">
        <v>1.2049359201291245</v>
      </c>
      <c r="R25" s="145">
        <v>53.970647715153703</v>
      </c>
      <c r="S25" s="144">
        <v>1.4364965065833477</v>
      </c>
      <c r="T25" s="145">
        <v>47.354644779604648</v>
      </c>
    </row>
    <row r="26" spans="1:20" s="106" customFormat="1" ht="42.75">
      <c r="A26" s="2095"/>
      <c r="B26" s="162" t="s">
        <v>324</v>
      </c>
      <c r="C26" s="144">
        <v>30.101738299240168</v>
      </c>
      <c r="D26" s="145">
        <v>14233.618854624259</v>
      </c>
      <c r="E26" s="144">
        <v>25.575864640160596</v>
      </c>
      <c r="F26" s="145">
        <v>15467.410639611935</v>
      </c>
      <c r="G26" s="144">
        <v>30.472378915875311</v>
      </c>
      <c r="H26" s="145">
        <v>2750.8910458523947</v>
      </c>
      <c r="I26" s="144">
        <v>23.392842581581753</v>
      </c>
      <c r="J26" s="145">
        <v>1503.4555925562761</v>
      </c>
      <c r="K26" s="144">
        <v>32.297225480282442</v>
      </c>
      <c r="L26" s="145">
        <v>1570.1347847043187</v>
      </c>
      <c r="M26" s="163">
        <v>21.797697661473457</v>
      </c>
      <c r="N26" s="145">
        <v>855.66795532636263</v>
      </c>
      <c r="O26" s="144">
        <v>18.621608031959173</v>
      </c>
      <c r="P26" s="145">
        <v>1404.2672426301524</v>
      </c>
      <c r="Q26" s="144">
        <v>24.131314036827803</v>
      </c>
      <c r="R26" s="145">
        <v>1354.635946541131</v>
      </c>
      <c r="S26" s="144">
        <v>22.969007614924369</v>
      </c>
      <c r="T26" s="145">
        <v>1040.2408680274339</v>
      </c>
    </row>
    <row r="27" spans="1:20" s="106" customFormat="1" ht="28.5">
      <c r="A27" s="2094" t="s">
        <v>298</v>
      </c>
      <c r="B27" s="162" t="s">
        <v>325</v>
      </c>
      <c r="C27" s="144">
        <v>36.546197654616428</v>
      </c>
      <c r="D27" s="145">
        <v>15490.146058521683</v>
      </c>
      <c r="E27" s="144">
        <v>34.329294042731867</v>
      </c>
      <c r="F27" s="145">
        <v>19587.162993398284</v>
      </c>
      <c r="G27" s="144">
        <v>42.243844139919148</v>
      </c>
      <c r="H27" s="145">
        <v>3461.3734860249547</v>
      </c>
      <c r="I27" s="144">
        <v>33.738149555562977</v>
      </c>
      <c r="J27" s="145">
        <v>2042.7256524730647</v>
      </c>
      <c r="K27" s="144">
        <v>39.900035947559999</v>
      </c>
      <c r="L27" s="145">
        <v>1760.5719050791554</v>
      </c>
      <c r="M27" s="163">
        <v>31.226194912287653</v>
      </c>
      <c r="N27" s="145">
        <v>1123.6446623735089</v>
      </c>
      <c r="O27" s="144">
        <v>28.991555953143987</v>
      </c>
      <c r="P27" s="145">
        <v>2044.7402511470391</v>
      </c>
      <c r="Q27" s="144">
        <v>31.044521930969037</v>
      </c>
      <c r="R27" s="145">
        <v>1649.9571873093935</v>
      </c>
      <c r="S27" s="144">
        <v>37.775299111797665</v>
      </c>
      <c r="T27" s="145">
        <v>1553.5766622326389</v>
      </c>
    </row>
    <row r="28" spans="1:20" s="106" customFormat="1" ht="28.5">
      <c r="A28" s="2096"/>
      <c r="B28" s="162" t="s">
        <v>326</v>
      </c>
      <c r="C28" s="144">
        <v>34.191860302484322</v>
      </c>
      <c r="D28" s="145">
        <v>10198.063924143195</v>
      </c>
      <c r="E28" s="144">
        <v>20.644887647888076</v>
      </c>
      <c r="F28" s="145">
        <v>6965.7157732691603</v>
      </c>
      <c r="G28" s="144">
        <v>38.811072099359386</v>
      </c>
      <c r="H28" s="145">
        <v>2430.0655891812758</v>
      </c>
      <c r="I28" s="144">
        <v>22.137321066428186</v>
      </c>
      <c r="J28" s="145">
        <v>857.01281612775824</v>
      </c>
      <c r="K28" s="144">
        <v>33.94927088736825</v>
      </c>
      <c r="L28" s="145">
        <v>1167.3554176206842</v>
      </c>
      <c r="M28" s="163">
        <v>22.278125642334739</v>
      </c>
      <c r="N28" s="145">
        <v>483.63286521292019</v>
      </c>
      <c r="O28" s="144">
        <v>23.53575570497711</v>
      </c>
      <c r="P28" s="145">
        <v>1133.3386743487263</v>
      </c>
      <c r="Q28" s="144">
        <v>19.642972271961973</v>
      </c>
      <c r="R28" s="145">
        <v>675.58512994910438</v>
      </c>
      <c r="S28" s="144">
        <v>32.729448259643981</v>
      </c>
      <c r="T28" s="145">
        <v>936.68296489177078</v>
      </c>
    </row>
    <row r="29" spans="1:20" s="106" customFormat="1" ht="14.25">
      <c r="A29" s="2095"/>
      <c r="B29" s="162" t="s">
        <v>327</v>
      </c>
      <c r="C29" s="144">
        <v>141.4377611783907</v>
      </c>
      <c r="D29" s="145">
        <v>4357.8532269505031</v>
      </c>
      <c r="E29" s="144">
        <v>91.343188648990093</v>
      </c>
      <c r="F29" s="145">
        <v>3095.0985501443674</v>
      </c>
      <c r="G29" s="144">
        <v>184.0810453602133</v>
      </c>
      <c r="H29" s="145">
        <v>1504.4951011676749</v>
      </c>
      <c r="I29" s="144">
        <v>121.6833020391078</v>
      </c>
      <c r="J29" s="145">
        <v>511.24129662022483</v>
      </c>
      <c r="K29" s="144">
        <v>198.83314539858117</v>
      </c>
      <c r="L29" s="145">
        <v>906.40481684186761</v>
      </c>
      <c r="M29" s="163">
        <v>121.31448311813298</v>
      </c>
      <c r="N29" s="145">
        <v>202.87166396007507</v>
      </c>
      <c r="O29" s="144">
        <v>93.197842915179194</v>
      </c>
      <c r="P29" s="145">
        <v>557.34528761232025</v>
      </c>
      <c r="Q29" s="144">
        <v>75.904221376002326</v>
      </c>
      <c r="R29" s="145">
        <v>212.07352339179445</v>
      </c>
      <c r="S29" s="144">
        <v>175.06706938379435</v>
      </c>
      <c r="T29" s="145">
        <v>574.26115329262188</v>
      </c>
    </row>
    <row r="30" spans="1:20" s="106" customFormat="1" ht="14.25">
      <c r="A30" s="2094" t="s">
        <v>299</v>
      </c>
      <c r="B30" s="162" t="s">
        <v>328</v>
      </c>
      <c r="C30" s="144">
        <v>569.03384102963275</v>
      </c>
      <c r="D30" s="145">
        <v>29399.874003085559</v>
      </c>
      <c r="E30" s="144">
        <v>258.54753846018406</v>
      </c>
      <c r="F30" s="145">
        <v>12892.965445302705</v>
      </c>
      <c r="G30" s="144">
        <v>621.40658933307316</v>
      </c>
      <c r="H30" s="145">
        <v>8251.08783972315</v>
      </c>
      <c r="I30" s="144">
        <v>303.19124153122237</v>
      </c>
      <c r="J30" s="145">
        <v>2282.3523788135171</v>
      </c>
      <c r="K30" s="144">
        <v>739.17515982827638</v>
      </c>
      <c r="L30" s="145">
        <v>4629.1739410671689</v>
      </c>
      <c r="M30" s="163">
        <v>274.82213682525071</v>
      </c>
      <c r="N30" s="145">
        <v>840.19085232474924</v>
      </c>
      <c r="O30" s="144">
        <v>284.90937978137782</v>
      </c>
      <c r="P30" s="145">
        <v>2659.545776050245</v>
      </c>
      <c r="Q30" s="144">
        <v>238.2681984077139</v>
      </c>
      <c r="R30" s="145">
        <v>1435.9213454240764</v>
      </c>
      <c r="S30" s="144">
        <v>687.69037600891647</v>
      </c>
      <c r="T30" s="145">
        <v>3591.5892950759066</v>
      </c>
    </row>
    <row r="31" spans="1:20" s="106" customFormat="1" ht="28.5">
      <c r="A31" s="2096"/>
      <c r="B31" s="162" t="s">
        <v>329</v>
      </c>
      <c r="C31" s="144">
        <v>106.76317341032653</v>
      </c>
      <c r="D31" s="145">
        <v>16221.312714258183</v>
      </c>
      <c r="E31" s="144">
        <v>91.748451694476216</v>
      </c>
      <c r="F31" s="145">
        <v>15101.779474363273</v>
      </c>
      <c r="G31" s="144">
        <v>103.55464243768516</v>
      </c>
      <c r="H31" s="145">
        <v>4344.0741851067651</v>
      </c>
      <c r="I31" s="144">
        <v>69.837657542225855</v>
      </c>
      <c r="J31" s="145">
        <v>1400.6735687946416</v>
      </c>
      <c r="K31" s="144">
        <v>93.922184039492294</v>
      </c>
      <c r="L31" s="145">
        <v>1803.8231522927147</v>
      </c>
      <c r="M31" s="163">
        <v>87.962169041792876</v>
      </c>
      <c r="N31" s="145">
        <v>658.76608267909717</v>
      </c>
      <c r="O31" s="144">
        <v>71.567947305311534</v>
      </c>
      <c r="P31" s="145">
        <v>1625.8268114253256</v>
      </c>
      <c r="Q31" s="144">
        <v>70.908376809684938</v>
      </c>
      <c r="R31" s="145">
        <v>1321.5747078950069</v>
      </c>
      <c r="S31" s="144">
        <v>99.576085208557942</v>
      </c>
      <c r="T31" s="145">
        <v>1389.8530767305467</v>
      </c>
    </row>
    <row r="32" spans="1:20" s="106" customFormat="1" ht="14.25">
      <c r="A32" s="2095"/>
      <c r="B32" s="162" t="s">
        <v>330</v>
      </c>
      <c r="C32" s="144">
        <v>52.130109286587604</v>
      </c>
      <c r="D32" s="145">
        <v>23363.979948997181</v>
      </c>
      <c r="E32" s="144">
        <v>45.767680288313905</v>
      </c>
      <c r="F32" s="145">
        <v>24908.789589606538</v>
      </c>
      <c r="G32" s="144">
        <v>44.192368416225769</v>
      </c>
      <c r="H32" s="145">
        <v>3502.6712878355547</v>
      </c>
      <c r="I32" s="144">
        <v>38.134660800575951</v>
      </c>
      <c r="J32" s="145">
        <v>2236.4594606133801</v>
      </c>
      <c r="K32" s="144">
        <v>42.332129435086742</v>
      </c>
      <c r="L32" s="145">
        <v>1908.5254271424551</v>
      </c>
      <c r="M32" s="163">
        <v>46.40352731125283</v>
      </c>
      <c r="N32" s="145">
        <v>1678.3413661909187</v>
      </c>
      <c r="O32" s="144">
        <v>38.322655921559033</v>
      </c>
      <c r="P32" s="145">
        <v>2617.3082667744716</v>
      </c>
      <c r="Q32" s="144">
        <v>37.527052178348896</v>
      </c>
      <c r="R32" s="145">
        <v>1867.4571965109885</v>
      </c>
      <c r="S32" s="144">
        <v>49.60148258502992</v>
      </c>
      <c r="T32" s="145">
        <v>2128.6966884941021</v>
      </c>
    </row>
    <row r="33" spans="1:20" s="106" customFormat="1" ht="15.75" customHeight="1">
      <c r="A33" s="2094" t="s">
        <v>300</v>
      </c>
      <c r="B33" s="162" t="s">
        <v>331</v>
      </c>
      <c r="C33" s="144">
        <v>6.3981469828977087</v>
      </c>
      <c r="D33" s="145">
        <v>108.62904878696189</v>
      </c>
      <c r="E33" s="144">
        <v>3.8126648281169824</v>
      </c>
      <c r="F33" s="145">
        <v>45.676962180855938</v>
      </c>
      <c r="G33" s="144">
        <v>9.5542603989026471</v>
      </c>
      <c r="H33" s="145">
        <v>41.630970247779679</v>
      </c>
      <c r="I33" s="144">
        <v>3.6144948243184141</v>
      </c>
      <c r="J33" s="145">
        <v>8.0081764001770441</v>
      </c>
      <c r="K33" s="144">
        <v>5.811083773814504</v>
      </c>
      <c r="L33" s="145">
        <v>12.720026274143938</v>
      </c>
      <c r="M33" s="163">
        <v>3.4010178882380884</v>
      </c>
      <c r="N33" s="145">
        <v>4.3220338739524262</v>
      </c>
      <c r="O33" s="144">
        <v>3.9130801030495488</v>
      </c>
      <c r="P33" s="145">
        <v>9.6168559467226391</v>
      </c>
      <c r="Q33" s="144">
        <v>2.701665316701765</v>
      </c>
      <c r="R33" s="145">
        <v>3.4122491952611846</v>
      </c>
      <c r="S33" s="144">
        <v>3.4688923621614962</v>
      </c>
      <c r="T33" s="145">
        <v>14.079025247877096</v>
      </c>
    </row>
    <row r="34" spans="1:20" s="106" customFormat="1" ht="12.75" customHeight="1">
      <c r="A34" s="2096"/>
      <c r="B34" s="162" t="s">
        <v>332</v>
      </c>
      <c r="C34" s="144">
        <v>15.782667000694877</v>
      </c>
      <c r="D34" s="145">
        <v>2015.4215823259256</v>
      </c>
      <c r="E34" s="144">
        <v>11.192853583871344</v>
      </c>
      <c r="F34" s="145">
        <v>1476.5122113388186</v>
      </c>
      <c r="G34" s="144">
        <v>14.950497191183791</v>
      </c>
      <c r="H34" s="145">
        <v>353.81501515625615</v>
      </c>
      <c r="I34" s="144">
        <v>9.8045611441305205</v>
      </c>
      <c r="J34" s="145">
        <v>171.965102868407</v>
      </c>
      <c r="K34" s="144">
        <v>12.450568204476323</v>
      </c>
      <c r="L34" s="145">
        <v>166.32456729227863</v>
      </c>
      <c r="M34" s="163">
        <v>12.256499802548987</v>
      </c>
      <c r="N34" s="145">
        <v>103.17053277252414</v>
      </c>
      <c r="O34" s="144">
        <v>11.858218597442832</v>
      </c>
      <c r="P34" s="145">
        <v>225.32505002343584</v>
      </c>
      <c r="Q34" s="144">
        <v>9.6620209275676991</v>
      </c>
      <c r="R34" s="145">
        <v>117.0667542324412</v>
      </c>
      <c r="S34" s="144">
        <v>12.255481384304682</v>
      </c>
      <c r="T34" s="145">
        <v>131.902961367106</v>
      </c>
    </row>
    <row r="35" spans="1:20" s="106" customFormat="1" ht="12.75" customHeight="1">
      <c r="A35" s="2096"/>
      <c r="B35" s="162" t="s">
        <v>333</v>
      </c>
      <c r="C35" s="144">
        <v>46.935440032296583</v>
      </c>
      <c r="D35" s="145">
        <v>21349.05509538162</v>
      </c>
      <c r="E35" s="144">
        <v>41.384169590217532</v>
      </c>
      <c r="F35" s="145">
        <v>22825.176167439808</v>
      </c>
      <c r="G35" s="144">
        <v>43.96115235964605</v>
      </c>
      <c r="H35" s="145">
        <v>3821.7817867593335</v>
      </c>
      <c r="I35" s="144">
        <v>39.272808232569915</v>
      </c>
      <c r="J35" s="145">
        <v>2288.9256029616054</v>
      </c>
      <c r="K35" s="144">
        <v>40.906374798448063</v>
      </c>
      <c r="L35" s="145">
        <v>1886.0776506651189</v>
      </c>
      <c r="M35" s="163">
        <v>41.582437150337775</v>
      </c>
      <c r="N35" s="145">
        <v>1417.5537498876647</v>
      </c>
      <c r="O35" s="144">
        <v>34.648798938316517</v>
      </c>
      <c r="P35" s="145">
        <v>2379.6097780569526</v>
      </c>
      <c r="Q35" s="144">
        <v>36.243914171439897</v>
      </c>
      <c r="R35" s="145">
        <v>1819.7917104774494</v>
      </c>
      <c r="S35" s="144">
        <v>40.525648812032038</v>
      </c>
      <c r="T35" s="145">
        <v>1692.5006007464963</v>
      </c>
    </row>
    <row r="36" spans="1:20" s="106" customFormat="1" ht="42.75">
      <c r="A36" s="2095"/>
      <c r="B36" s="162" t="s">
        <v>334</v>
      </c>
      <c r="C36" s="144">
        <v>26.576933622348101</v>
      </c>
      <c r="D36" s="145">
        <v>7559.3455867277007</v>
      </c>
      <c r="E36" s="144">
        <v>18.31206475337904</v>
      </c>
      <c r="F36" s="145">
        <v>6133.3785130786428</v>
      </c>
      <c r="G36" s="144">
        <v>26.016394529024435</v>
      </c>
      <c r="H36" s="145">
        <v>1320.3278394837757</v>
      </c>
      <c r="I36" s="144">
        <v>20.937018686109447</v>
      </c>
      <c r="J36" s="145">
        <v>738.25097744092591</v>
      </c>
      <c r="K36" s="144">
        <v>22.930967868670063</v>
      </c>
      <c r="L36" s="145">
        <v>670.45462311962251</v>
      </c>
      <c r="M36" s="163">
        <v>24.571996831664435</v>
      </c>
      <c r="N36" s="145">
        <v>488.71113167458731</v>
      </c>
      <c r="O36" s="144">
        <v>18.689997871545909</v>
      </c>
      <c r="P36" s="145">
        <v>736.97344579735932</v>
      </c>
      <c r="Q36" s="144">
        <v>21.30385364309921</v>
      </c>
      <c r="R36" s="145">
        <v>594.22873060597362</v>
      </c>
      <c r="S36" s="144">
        <v>23.013281735059543</v>
      </c>
      <c r="T36" s="145">
        <v>567.34410073436231</v>
      </c>
    </row>
    <row r="37" spans="1:20" s="106" customFormat="1" ht="42.75">
      <c r="A37" s="2094" t="s">
        <v>301</v>
      </c>
      <c r="B37" s="162" t="s">
        <v>335</v>
      </c>
      <c r="C37" s="144">
        <v>3.543250947799935</v>
      </c>
      <c r="D37" s="145">
        <v>145.10565371269502</v>
      </c>
      <c r="E37" s="144">
        <v>3.3004594697257459</v>
      </c>
      <c r="F37" s="145">
        <v>71.530170925271577</v>
      </c>
      <c r="G37" s="144">
        <v>7.6694259174161319</v>
      </c>
      <c r="H37" s="145">
        <v>37.744389068983942</v>
      </c>
      <c r="I37" s="144">
        <v>3.8793474677854358</v>
      </c>
      <c r="J37" s="145">
        <v>13.009350958758972</v>
      </c>
      <c r="K37" s="144">
        <v>6.0659267739273997</v>
      </c>
      <c r="L37" s="145">
        <v>24.478479633443232</v>
      </c>
      <c r="M37" s="163">
        <v>13.833896485983947</v>
      </c>
      <c r="N37" s="145">
        <v>16.891605174719338</v>
      </c>
      <c r="O37" s="144">
        <v>5.9388702889298743</v>
      </c>
      <c r="P37" s="145">
        <v>18.492031328131947</v>
      </c>
      <c r="Q37" s="144">
        <v>3.869152838427949</v>
      </c>
      <c r="R37" s="145">
        <v>4.5321501758256408</v>
      </c>
      <c r="S37" s="144">
        <v>14.357195260879474</v>
      </c>
      <c r="T37" s="145">
        <v>30.087314644534978</v>
      </c>
    </row>
    <row r="38" spans="1:20" s="106" customFormat="1" ht="42.75">
      <c r="A38" s="2096"/>
      <c r="B38" s="162" t="s">
        <v>336</v>
      </c>
      <c r="C38" s="144">
        <v>15.372836929741702</v>
      </c>
      <c r="D38" s="145">
        <v>3723.020498723592</v>
      </c>
      <c r="E38" s="144">
        <v>11.21951768417803</v>
      </c>
      <c r="F38" s="145">
        <v>2958.2673777552864</v>
      </c>
      <c r="G38" s="144">
        <v>10.834862311464217</v>
      </c>
      <c r="H38" s="145">
        <v>526.13252126115901</v>
      </c>
      <c r="I38" s="144">
        <v>8.9752912427203615</v>
      </c>
      <c r="J38" s="145">
        <v>242.02388863873907</v>
      </c>
      <c r="K38" s="144">
        <v>12.321176642896152</v>
      </c>
      <c r="L38" s="145">
        <v>349.62449237283909</v>
      </c>
      <c r="M38" s="163">
        <v>9.6768637289051842</v>
      </c>
      <c r="N38" s="145">
        <v>135.77874568276877</v>
      </c>
      <c r="O38" s="144">
        <v>9.1137273181852922</v>
      </c>
      <c r="P38" s="145">
        <v>316.67000085635379</v>
      </c>
      <c r="Q38" s="144">
        <v>8.4204624048586592</v>
      </c>
      <c r="R38" s="145">
        <v>188.03614245210505</v>
      </c>
      <c r="S38" s="144">
        <v>8.6195390488861889</v>
      </c>
      <c r="T38" s="145">
        <v>197.37887787058835</v>
      </c>
    </row>
    <row r="39" spans="1:20" s="106" customFormat="1" ht="28.5">
      <c r="A39" s="2096"/>
      <c r="B39" s="162" t="s">
        <v>337</v>
      </c>
      <c r="C39" s="144">
        <v>27.469770612459918</v>
      </c>
      <c r="D39" s="145">
        <v>4551.0716732190185</v>
      </c>
      <c r="E39" s="144">
        <v>17.848670764573686</v>
      </c>
      <c r="F39" s="145">
        <v>4017.8946131054713</v>
      </c>
      <c r="G39" s="144">
        <v>22.209206228831182</v>
      </c>
      <c r="H39" s="145">
        <v>700.15029486784545</v>
      </c>
      <c r="I39" s="144">
        <v>18.048151974157502</v>
      </c>
      <c r="J39" s="145">
        <v>392.12886563833018</v>
      </c>
      <c r="K39" s="144">
        <v>19.455299246599335</v>
      </c>
      <c r="L39" s="145">
        <v>384.72903392202471</v>
      </c>
      <c r="M39" s="163">
        <v>18.126217689854702</v>
      </c>
      <c r="N39" s="145">
        <v>194.61480142666235</v>
      </c>
      <c r="O39" s="144">
        <v>15.464490511355356</v>
      </c>
      <c r="P39" s="145">
        <v>359.8403992939792</v>
      </c>
      <c r="Q39" s="144">
        <v>14.77884931602188</v>
      </c>
      <c r="R39" s="145">
        <v>310.33185278696232</v>
      </c>
      <c r="S39" s="144">
        <v>19.665542909528931</v>
      </c>
      <c r="T39" s="145">
        <v>295.07746774712456</v>
      </c>
    </row>
    <row r="40" spans="1:20" s="106" customFormat="1" ht="28.5">
      <c r="A40" s="2096"/>
      <c r="B40" s="162" t="s">
        <v>338</v>
      </c>
      <c r="C40" s="144">
        <v>16.644522470648802</v>
      </c>
      <c r="D40" s="145">
        <v>6201.2930980609908</v>
      </c>
      <c r="E40" s="144">
        <v>14.643619821074521</v>
      </c>
      <c r="F40" s="145">
        <v>6846.494147881258</v>
      </c>
      <c r="G40" s="144">
        <v>13.837836303953708</v>
      </c>
      <c r="H40" s="145">
        <v>994.90439571937247</v>
      </c>
      <c r="I40" s="144">
        <v>11.667798998234451</v>
      </c>
      <c r="J40" s="145">
        <v>603.63267356789504</v>
      </c>
      <c r="K40" s="144">
        <v>16.827622779989699</v>
      </c>
      <c r="L40" s="145">
        <v>657.87426262195788</v>
      </c>
      <c r="M40" s="163">
        <v>12.532501126604833</v>
      </c>
      <c r="N40" s="145">
        <v>394.29108396982775</v>
      </c>
      <c r="O40" s="144">
        <v>12.636917561826744</v>
      </c>
      <c r="P40" s="145">
        <v>743.27534454422346</v>
      </c>
      <c r="Q40" s="144">
        <v>11.801946189684589</v>
      </c>
      <c r="R40" s="145">
        <v>524.917933222182</v>
      </c>
      <c r="S40" s="144">
        <v>15.471496490469098</v>
      </c>
      <c r="T40" s="145">
        <v>578.94776532204696</v>
      </c>
    </row>
    <row r="41" spans="1:20" s="106" customFormat="1" ht="14.25">
      <c r="A41" s="2095"/>
      <c r="B41" s="162" t="s">
        <v>339</v>
      </c>
      <c r="C41" s="144">
        <v>95.918963294408158</v>
      </c>
      <c r="D41" s="145">
        <v>1413.5168700503873</v>
      </c>
      <c r="E41" s="144">
        <v>60.84119015214609</v>
      </c>
      <c r="F41" s="145">
        <v>328.76640554627539</v>
      </c>
      <c r="G41" s="144">
        <v>110.09307251998672</v>
      </c>
      <c r="H41" s="145">
        <v>375.93999981911645</v>
      </c>
      <c r="I41" s="144">
        <v>149.5242857142857</v>
      </c>
      <c r="J41" s="145">
        <v>43.388483610289228</v>
      </c>
      <c r="K41" s="144">
        <v>127.55164303823258</v>
      </c>
      <c r="L41" s="145">
        <v>282.97767020630107</v>
      </c>
      <c r="M41" s="163">
        <v>120.35172517827765</v>
      </c>
      <c r="N41" s="145">
        <v>58.849950050223967</v>
      </c>
      <c r="O41" s="144">
        <v>94.785294117647041</v>
      </c>
      <c r="P41" s="145">
        <v>65.246105278252543</v>
      </c>
      <c r="Q41" s="144">
        <v>70.930939226519357</v>
      </c>
      <c r="R41" s="145">
        <v>45.969020471669594</v>
      </c>
      <c r="S41" s="144">
        <v>82.469717577108867</v>
      </c>
      <c r="T41" s="145">
        <v>70.642357791719505</v>
      </c>
    </row>
    <row r="42" spans="1:20" s="106" customFormat="1" ht="28.5">
      <c r="A42" s="2094" t="s">
        <v>302</v>
      </c>
      <c r="B42" s="162" t="s">
        <v>340</v>
      </c>
      <c r="C42" s="144">
        <v>99.646398880822687</v>
      </c>
      <c r="D42" s="145">
        <v>7511.9659639287729</v>
      </c>
      <c r="E42" s="144">
        <v>66.109046139962473</v>
      </c>
      <c r="F42" s="145">
        <v>6915.2651779598145</v>
      </c>
      <c r="G42" s="144">
        <v>87.159202600871907</v>
      </c>
      <c r="H42" s="145">
        <v>1117.3212747801745</v>
      </c>
      <c r="I42" s="144">
        <v>63.410494524045696</v>
      </c>
      <c r="J42" s="145">
        <v>431.40123825542702</v>
      </c>
      <c r="K42" s="144">
        <v>60.937954871639938</v>
      </c>
      <c r="L42" s="145">
        <v>470.05320371645047</v>
      </c>
      <c r="M42" s="163">
        <v>39.559929858951563</v>
      </c>
      <c r="N42" s="145">
        <v>187.91520228580285</v>
      </c>
      <c r="O42" s="144">
        <v>51.418564641051802</v>
      </c>
      <c r="P42" s="145">
        <v>348.96907301249456</v>
      </c>
      <c r="Q42" s="144">
        <v>46.363506906536365</v>
      </c>
      <c r="R42" s="145">
        <v>399.68871357244348</v>
      </c>
      <c r="S42" s="144">
        <v>73.093662657582811</v>
      </c>
      <c r="T42" s="145">
        <v>476.16508699909372</v>
      </c>
    </row>
    <row r="43" spans="1:20" s="106" customFormat="1" ht="14.25">
      <c r="A43" s="2096"/>
      <c r="B43" s="162" t="s">
        <v>341</v>
      </c>
      <c r="C43" s="144">
        <v>103.08974207576159</v>
      </c>
      <c r="D43" s="145">
        <v>5055.9640997391261</v>
      </c>
      <c r="E43" s="144">
        <v>96.039027093188736</v>
      </c>
      <c r="F43" s="145">
        <v>6373.3863617107118</v>
      </c>
      <c r="G43" s="144">
        <v>88.540090337690856</v>
      </c>
      <c r="H43" s="145">
        <v>1196.9248304395751</v>
      </c>
      <c r="I43" s="144">
        <v>105.53563124489416</v>
      </c>
      <c r="J43" s="145">
        <v>602.74537472569193</v>
      </c>
      <c r="K43" s="144">
        <v>69.400835628166462</v>
      </c>
      <c r="L43" s="145">
        <v>374.00168611235455</v>
      </c>
      <c r="M43" s="163">
        <v>49.202051020082422</v>
      </c>
      <c r="N43" s="145">
        <v>221.44157622944857</v>
      </c>
      <c r="O43" s="144">
        <v>42.897168552728644</v>
      </c>
      <c r="P43" s="145">
        <v>402.42846993359177</v>
      </c>
      <c r="Q43" s="144">
        <v>74.124302640171678</v>
      </c>
      <c r="R43" s="145">
        <v>406.41320998923442</v>
      </c>
      <c r="S43" s="144">
        <v>81.439172683838024</v>
      </c>
      <c r="T43" s="145">
        <v>360.81349118629424</v>
      </c>
    </row>
    <row r="44" spans="1:20" s="106" customFormat="1" ht="28.5">
      <c r="A44" s="2096"/>
      <c r="B44" s="162" t="s">
        <v>342</v>
      </c>
      <c r="C44" s="144">
        <v>69.689683377308711</v>
      </c>
      <c r="D44" s="145">
        <v>217.05467687748907</v>
      </c>
      <c r="E44" s="144">
        <v>56.891891891891895</v>
      </c>
      <c r="F44" s="145">
        <v>106.74874902642487</v>
      </c>
      <c r="G44" s="144">
        <v>84.285714285714278</v>
      </c>
      <c r="H44" s="145">
        <v>18.870843270975769</v>
      </c>
      <c r="I44" s="144">
        <v>102.98004987531175</v>
      </c>
      <c r="J44" s="145">
        <v>31.124291683267273</v>
      </c>
      <c r="K44" s="144">
        <v>85</v>
      </c>
      <c r="L44" s="145">
        <v>2.8018106211534382</v>
      </c>
      <c r="M44" s="163">
        <v>30</v>
      </c>
      <c r="N44" s="145">
        <v>1.3277377671010799</v>
      </c>
      <c r="O44" s="164" t="s">
        <v>4</v>
      </c>
      <c r="P44" s="165" t="s">
        <v>4</v>
      </c>
      <c r="Q44" s="144">
        <v>25</v>
      </c>
      <c r="R44" s="145">
        <v>0.84398915959535514</v>
      </c>
      <c r="S44" s="144">
        <v>66.332857142857151</v>
      </c>
      <c r="T44" s="145">
        <v>12.193760859567135</v>
      </c>
    </row>
    <row r="45" spans="1:20" s="106" customFormat="1" ht="28.5">
      <c r="A45" s="2096"/>
      <c r="B45" s="162" t="s">
        <v>343</v>
      </c>
      <c r="C45" s="144">
        <v>204.47037202990077</v>
      </c>
      <c r="D45" s="145">
        <v>10067.233430896864</v>
      </c>
      <c r="E45" s="144">
        <v>141.68728111981591</v>
      </c>
      <c r="F45" s="145">
        <v>4095.4183798115105</v>
      </c>
      <c r="G45" s="144">
        <v>96.372415126829509</v>
      </c>
      <c r="H45" s="145">
        <v>1175.2899917807802</v>
      </c>
      <c r="I45" s="144">
        <v>99.695833839918976</v>
      </c>
      <c r="J45" s="145">
        <v>185.41129091195441</v>
      </c>
      <c r="K45" s="144">
        <v>133.87222816849649</v>
      </c>
      <c r="L45" s="145">
        <v>485.15848645358165</v>
      </c>
      <c r="M45" s="163">
        <v>117.13609892185639</v>
      </c>
      <c r="N45" s="145">
        <v>231.67991159391133</v>
      </c>
      <c r="O45" s="144">
        <v>110.69260451370235</v>
      </c>
      <c r="P45" s="145">
        <v>606.63433905325485</v>
      </c>
      <c r="Q45" s="144">
        <v>77.380913327120226</v>
      </c>
      <c r="R45" s="145">
        <v>76.446745750077497</v>
      </c>
      <c r="S45" s="144">
        <v>153.40221536128266</v>
      </c>
      <c r="T45" s="145">
        <v>579.53788683175287</v>
      </c>
    </row>
    <row r="46" spans="1:20" s="106" customFormat="1" ht="28.5">
      <c r="A46" s="2096"/>
      <c r="B46" s="162" t="s">
        <v>344</v>
      </c>
      <c r="C46" s="144">
        <v>101.46618793870522</v>
      </c>
      <c r="D46" s="145">
        <v>3746.2153781023499</v>
      </c>
      <c r="E46" s="144">
        <v>52.351639495377825</v>
      </c>
      <c r="F46" s="145">
        <v>2618.2397426108082</v>
      </c>
      <c r="G46" s="144">
        <v>76.788585858585819</v>
      </c>
      <c r="H46" s="145">
        <v>491.20859957194608</v>
      </c>
      <c r="I46" s="144">
        <v>58.272775371247825</v>
      </c>
      <c r="J46" s="145">
        <v>164.64138721818108</v>
      </c>
      <c r="K46" s="144">
        <v>69.924404650728448</v>
      </c>
      <c r="L46" s="145">
        <v>249.29972353407149</v>
      </c>
      <c r="M46" s="163">
        <v>61.751296634553718</v>
      </c>
      <c r="N46" s="145">
        <v>96.833419357780187</v>
      </c>
      <c r="O46" s="144">
        <v>74.483141570785406</v>
      </c>
      <c r="P46" s="145">
        <v>219.23141934331784</v>
      </c>
      <c r="Q46" s="144">
        <v>48.568537147012513</v>
      </c>
      <c r="R46" s="145">
        <v>122.98886248257578</v>
      </c>
      <c r="S46" s="144">
        <v>55.121200025197368</v>
      </c>
      <c r="T46" s="145">
        <v>238.74455199788844</v>
      </c>
    </row>
    <row r="47" spans="1:20" s="106" customFormat="1" ht="14.25">
      <c r="A47" s="2095"/>
      <c r="B47" s="162" t="s">
        <v>345</v>
      </c>
      <c r="C47" s="144">
        <v>31.037237899555631</v>
      </c>
      <c r="D47" s="145">
        <v>5237.4219724642417</v>
      </c>
      <c r="E47" s="144">
        <v>12.505482977616646</v>
      </c>
      <c r="F47" s="145">
        <v>2435.6813570642262</v>
      </c>
      <c r="G47" s="144">
        <v>24.573036122480346</v>
      </c>
      <c r="H47" s="145">
        <v>878.67475118471702</v>
      </c>
      <c r="I47" s="144">
        <v>11.508791543458409</v>
      </c>
      <c r="J47" s="145">
        <v>165.74067540038385</v>
      </c>
      <c r="K47" s="144">
        <v>16.572578674451833</v>
      </c>
      <c r="L47" s="145">
        <v>274.12532065308977</v>
      </c>
      <c r="M47" s="163">
        <v>15.150766512141425</v>
      </c>
      <c r="N47" s="145">
        <v>165.6222982774475</v>
      </c>
      <c r="O47" s="144">
        <v>12.626969389147449</v>
      </c>
      <c r="P47" s="145">
        <v>245.25735060797106</v>
      </c>
      <c r="Q47" s="144">
        <v>9.2673061443187095</v>
      </c>
      <c r="R47" s="145">
        <v>141.80505362771748</v>
      </c>
      <c r="S47" s="144">
        <v>25.835795000595887</v>
      </c>
      <c r="T47" s="145">
        <v>399.23659726287008</v>
      </c>
    </row>
    <row r="48" spans="1:20" s="106" customFormat="1" ht="28.5">
      <c r="A48" s="2094" t="s">
        <v>303</v>
      </c>
      <c r="B48" s="162" t="s">
        <v>346</v>
      </c>
      <c r="C48" s="144">
        <v>82.615609936915263</v>
      </c>
      <c r="D48" s="145">
        <v>34418.597924806054</v>
      </c>
      <c r="E48" s="144">
        <v>75.065504695540184</v>
      </c>
      <c r="F48" s="145">
        <v>40103.827300572069</v>
      </c>
      <c r="G48" s="144">
        <v>64.387303292105329</v>
      </c>
      <c r="H48" s="145">
        <v>4842.0523257421928</v>
      </c>
      <c r="I48" s="144">
        <v>73.457058563485617</v>
      </c>
      <c r="J48" s="145">
        <v>4138.8497332361185</v>
      </c>
      <c r="K48" s="144">
        <v>73.100294353887705</v>
      </c>
      <c r="L48" s="145">
        <v>3254.2112846039417</v>
      </c>
      <c r="M48" s="163">
        <v>72.411379697879511</v>
      </c>
      <c r="N48" s="145">
        <v>2267.0887046579714</v>
      </c>
      <c r="O48" s="144">
        <v>65.265646191854586</v>
      </c>
      <c r="P48" s="145">
        <v>4080.3715977412721</v>
      </c>
      <c r="Q48" s="144">
        <v>54.731110447381283</v>
      </c>
      <c r="R48" s="145">
        <v>2552.1620264063254</v>
      </c>
      <c r="S48" s="144">
        <v>63.174059987373106</v>
      </c>
      <c r="T48" s="145">
        <v>2459.3994686626543</v>
      </c>
    </row>
    <row r="49" spans="1:20" s="106" customFormat="1" ht="14.25">
      <c r="A49" s="2095"/>
      <c r="B49" s="162" t="s">
        <v>347</v>
      </c>
      <c r="C49" s="144">
        <v>35.490919574410995</v>
      </c>
      <c r="D49" s="145">
        <v>1319.3885878516849</v>
      </c>
      <c r="E49" s="144">
        <v>32.676525452280806</v>
      </c>
      <c r="F49" s="145">
        <v>702.63561250749478</v>
      </c>
      <c r="G49" s="144">
        <v>22.922052706314741</v>
      </c>
      <c r="H49" s="145">
        <v>177.31860749340817</v>
      </c>
      <c r="I49" s="144">
        <v>24.506381311069568</v>
      </c>
      <c r="J49" s="145">
        <v>83.489347333843369</v>
      </c>
      <c r="K49" s="144">
        <v>25.045622717202576</v>
      </c>
      <c r="L49" s="145">
        <v>89.531001160490732</v>
      </c>
      <c r="M49" s="163">
        <v>23.051973211911726</v>
      </c>
      <c r="N49" s="145">
        <v>39.86591675447692</v>
      </c>
      <c r="O49" s="144">
        <v>24.031331907138902</v>
      </c>
      <c r="P49" s="145">
        <v>89.316895513699848</v>
      </c>
      <c r="Q49" s="144">
        <v>30.213077477174636</v>
      </c>
      <c r="R49" s="145">
        <v>73.558248459652447</v>
      </c>
      <c r="S49" s="144">
        <v>22.01051650359852</v>
      </c>
      <c r="T49" s="145">
        <v>66.545104907780626</v>
      </c>
    </row>
    <row r="50" spans="1:20" s="106" customFormat="1" ht="14.25" customHeight="1">
      <c r="A50" s="2094" t="s">
        <v>304</v>
      </c>
      <c r="B50" s="162" t="s">
        <v>348</v>
      </c>
      <c r="C50" s="144">
        <v>45.308135239434669</v>
      </c>
      <c r="D50" s="145">
        <v>21560.595628164003</v>
      </c>
      <c r="E50" s="144">
        <v>45.436109823230552</v>
      </c>
      <c r="F50" s="145">
        <v>27557.318917371838</v>
      </c>
      <c r="G50" s="144">
        <v>46.846417564796226</v>
      </c>
      <c r="H50" s="145">
        <v>4228.3520195797782</v>
      </c>
      <c r="I50" s="144">
        <v>43.863604806434267</v>
      </c>
      <c r="J50" s="145">
        <v>2877.2403458070985</v>
      </c>
      <c r="K50" s="144">
        <v>43.169744652979439</v>
      </c>
      <c r="L50" s="145">
        <v>2131.7929898796156</v>
      </c>
      <c r="M50" s="163">
        <v>44.990019494787134</v>
      </c>
      <c r="N50" s="145">
        <v>1784.9888560085769</v>
      </c>
      <c r="O50" s="144">
        <v>37.879527475705764</v>
      </c>
      <c r="P50" s="145">
        <v>2892.6945455887753</v>
      </c>
      <c r="Q50" s="144">
        <v>43.463450026060329</v>
      </c>
      <c r="R50" s="145">
        <v>2461.7858150973557</v>
      </c>
      <c r="S50" s="144">
        <v>41.892638641258593</v>
      </c>
      <c r="T50" s="145">
        <v>1921.633305732533</v>
      </c>
    </row>
    <row r="51" spans="1:20" s="106" customFormat="1" ht="14.25">
      <c r="A51" s="2096"/>
      <c r="B51" s="162" t="s">
        <v>349</v>
      </c>
      <c r="C51" s="144">
        <v>21.717391304347824</v>
      </c>
      <c r="D51" s="145">
        <v>22.576656677100463</v>
      </c>
      <c r="E51" s="144">
        <v>29.622834099524152</v>
      </c>
      <c r="F51" s="145">
        <v>241.89853339613271</v>
      </c>
      <c r="G51" s="144">
        <v>17.644382022471909</v>
      </c>
      <c r="H51" s="145">
        <v>7.610125508622704</v>
      </c>
      <c r="I51" s="144">
        <v>26.495820499657764</v>
      </c>
      <c r="J51" s="145">
        <v>77.803355450563075</v>
      </c>
      <c r="K51" s="144">
        <v>27.2</v>
      </c>
      <c r="L51" s="145">
        <v>3.735747494871255</v>
      </c>
      <c r="M51" s="163">
        <v>46.15654135338346</v>
      </c>
      <c r="N51" s="145">
        <v>12.349610847629465</v>
      </c>
      <c r="O51" s="144">
        <v>29.095620052770446</v>
      </c>
      <c r="P51" s="145">
        <v>19.484088257159172</v>
      </c>
      <c r="Q51" s="144">
        <v>21.969755134281197</v>
      </c>
      <c r="R51" s="145">
        <v>34.144683240914809</v>
      </c>
      <c r="S51" s="144">
        <v>18.336555645816407</v>
      </c>
      <c r="T51" s="145">
        <v>10.777649447998666</v>
      </c>
    </row>
    <row r="52" spans="1:20" s="106" customFormat="1" ht="14.25">
      <c r="A52" s="2096"/>
      <c r="B52" s="162" t="s">
        <v>350</v>
      </c>
      <c r="C52" s="144">
        <v>8.2672277565977286</v>
      </c>
      <c r="D52" s="145">
        <v>1754.2658447568142</v>
      </c>
      <c r="E52" s="144">
        <v>7.0491044689568962</v>
      </c>
      <c r="F52" s="145">
        <v>2561.8779508285829</v>
      </c>
      <c r="G52" s="144">
        <v>7.9642621189652623</v>
      </c>
      <c r="H52" s="145">
        <v>390.39728852450878</v>
      </c>
      <c r="I52" s="144">
        <v>7.0297746719602365</v>
      </c>
      <c r="J52" s="145">
        <v>281.65400693920253</v>
      </c>
      <c r="K52" s="144">
        <v>8.1170473103798582</v>
      </c>
      <c r="L52" s="145">
        <v>216.30181525525109</v>
      </c>
      <c r="M52" s="163">
        <v>7.1080261022860336</v>
      </c>
      <c r="N52" s="145">
        <v>114.56245824749445</v>
      </c>
      <c r="O52" s="144">
        <v>6.0670421120566296</v>
      </c>
      <c r="P52" s="145">
        <v>209.01192060546191</v>
      </c>
      <c r="Q52" s="144">
        <v>6.2426583220720566</v>
      </c>
      <c r="R52" s="145">
        <v>198.55507412323075</v>
      </c>
      <c r="S52" s="144">
        <v>8.7910994297155263</v>
      </c>
      <c r="T52" s="145">
        <v>224.42131236828476</v>
      </c>
    </row>
    <row r="53" spans="1:20" s="106" customFormat="1" ht="14.25">
      <c r="A53" s="2096"/>
      <c r="B53" s="162" t="s">
        <v>351</v>
      </c>
      <c r="C53" s="144">
        <v>68.927955797153331</v>
      </c>
      <c r="D53" s="145">
        <v>1319.9085155299158</v>
      </c>
      <c r="E53" s="144">
        <v>54.239382239382252</v>
      </c>
      <c r="F53" s="145">
        <v>161.90956881053961</v>
      </c>
      <c r="G53" s="144">
        <v>82.864728263955911</v>
      </c>
      <c r="H53" s="145">
        <v>235.71027239764905</v>
      </c>
      <c r="I53" s="144">
        <v>96.405990016638924</v>
      </c>
      <c r="J53" s="145">
        <v>45.749239931995824</v>
      </c>
      <c r="K53" s="144">
        <v>61.954906991661318</v>
      </c>
      <c r="L53" s="145">
        <v>80.398230461313773</v>
      </c>
      <c r="M53" s="163">
        <v>52.679248572549362</v>
      </c>
      <c r="N53" s="145">
        <v>34.73442467692005</v>
      </c>
      <c r="O53" s="144">
        <v>66.206549118387898</v>
      </c>
      <c r="P53" s="145">
        <v>69.662006415635958</v>
      </c>
      <c r="Q53" s="144">
        <v>54.55555555555555</v>
      </c>
      <c r="R53" s="145">
        <v>16.575947094452776</v>
      </c>
      <c r="S53" s="144">
        <v>61.59362254356693</v>
      </c>
      <c r="T53" s="145">
        <v>79.316754207707802</v>
      </c>
    </row>
    <row r="54" spans="1:20" s="106" customFormat="1" ht="14.25">
      <c r="A54" s="2096"/>
      <c r="B54" s="162" t="s">
        <v>352</v>
      </c>
      <c r="C54" s="144">
        <v>46.35787814119729</v>
      </c>
      <c r="D54" s="145">
        <v>7593.3657376475649</v>
      </c>
      <c r="E54" s="144">
        <v>33.237967171312157</v>
      </c>
      <c r="F54" s="145">
        <v>4890.3709649032699</v>
      </c>
      <c r="G54" s="144">
        <v>28.083167051713524</v>
      </c>
      <c r="H54" s="145">
        <v>1083.913205834155</v>
      </c>
      <c r="I54" s="144">
        <v>22.362001490128982</v>
      </c>
      <c r="J54" s="145">
        <v>364.0962562874102</v>
      </c>
      <c r="K54" s="144">
        <v>37.865171175099256</v>
      </c>
      <c r="L54" s="145">
        <v>679.49144565831057</v>
      </c>
      <c r="M54" s="163">
        <v>26.473909588307365</v>
      </c>
      <c r="N54" s="145">
        <v>182.76665969872604</v>
      </c>
      <c r="O54" s="144">
        <v>18.899525994466487</v>
      </c>
      <c r="P54" s="145">
        <v>365.10692690201597</v>
      </c>
      <c r="Q54" s="144">
        <v>17.678606160316274</v>
      </c>
      <c r="R54" s="145">
        <v>254.0901531515417</v>
      </c>
      <c r="S54" s="144">
        <v>27.653529143545835</v>
      </c>
      <c r="T54" s="145">
        <v>390.2363027667534</v>
      </c>
    </row>
    <row r="55" spans="1:20" s="106" customFormat="1" ht="14.25">
      <c r="A55" s="2096"/>
      <c r="B55" s="162" t="s">
        <v>353</v>
      </c>
      <c r="C55" s="144">
        <v>6.7354276334083494</v>
      </c>
      <c r="D55" s="145">
        <v>710.91167540778042</v>
      </c>
      <c r="E55" s="144">
        <v>7.0466075605737943</v>
      </c>
      <c r="F55" s="145">
        <v>679.83278403495854</v>
      </c>
      <c r="G55" s="144">
        <v>10.830729004806777</v>
      </c>
      <c r="H55" s="145">
        <v>120.47727072504239</v>
      </c>
      <c r="I55" s="144">
        <v>9.2104538168416941</v>
      </c>
      <c r="J55" s="145">
        <v>92.389420901005849</v>
      </c>
      <c r="K55" s="144">
        <v>7.6865452759278545</v>
      </c>
      <c r="L55" s="145">
        <v>56.010230332537411</v>
      </c>
      <c r="M55" s="163">
        <v>4.9280954780083643</v>
      </c>
      <c r="N55" s="145">
        <v>20.614726143012529</v>
      </c>
      <c r="O55" s="144">
        <v>4.7093508771929855</v>
      </c>
      <c r="P55" s="145">
        <v>37.153161378443762</v>
      </c>
      <c r="Q55" s="144">
        <v>7.6311053434670839</v>
      </c>
      <c r="R55" s="145">
        <v>76.743715356332643</v>
      </c>
      <c r="S55" s="144">
        <v>7.2254956593044195</v>
      </c>
      <c r="T55" s="145">
        <v>18.431735168779582</v>
      </c>
    </row>
    <row r="56" spans="1:20" s="106" customFormat="1" ht="14.25">
      <c r="A56" s="2095"/>
      <c r="B56" s="162" t="s">
        <v>354</v>
      </c>
      <c r="C56" s="144">
        <v>25.621369042693221</v>
      </c>
      <c r="D56" s="145">
        <v>8087.3768767998954</v>
      </c>
      <c r="E56" s="144">
        <v>18.936771623847168</v>
      </c>
      <c r="F56" s="145">
        <v>7892.4643093460381</v>
      </c>
      <c r="G56" s="144">
        <v>26.703145126052167</v>
      </c>
      <c r="H56" s="145">
        <v>1589.3724872929297</v>
      </c>
      <c r="I56" s="144">
        <v>21.500021283900683</v>
      </c>
      <c r="J56" s="145">
        <v>958.58765204514941</v>
      </c>
      <c r="K56" s="144">
        <v>21.873098026299179</v>
      </c>
      <c r="L56" s="145">
        <v>799.94216135851104</v>
      </c>
      <c r="M56" s="163">
        <v>22.662155447006015</v>
      </c>
      <c r="N56" s="145">
        <v>577.14507902095704</v>
      </c>
      <c r="O56" s="144">
        <v>22.906976427146539</v>
      </c>
      <c r="P56" s="145">
        <v>1180.1474693544608</v>
      </c>
      <c r="Q56" s="144">
        <v>16.552165062969891</v>
      </c>
      <c r="R56" s="145">
        <v>618.47044446332654</v>
      </c>
      <c r="S56" s="144">
        <v>23.392145549101965</v>
      </c>
      <c r="T56" s="145">
        <v>783.38227210045011</v>
      </c>
    </row>
    <row r="57" spans="1:20" s="106" customFormat="1" ht="18.75" customHeight="1">
      <c r="A57" s="172" t="s">
        <v>305</v>
      </c>
      <c r="B57" s="173"/>
      <c r="C57" s="170">
        <v>878.59247493770886</v>
      </c>
      <c r="D57" s="169">
        <v>424709.91935982252</v>
      </c>
      <c r="E57" s="170">
        <v>721.64560227188258</v>
      </c>
      <c r="F57" s="169">
        <v>442133.97395993024</v>
      </c>
      <c r="G57" s="170">
        <v>931.45576705425265</v>
      </c>
      <c r="H57" s="169">
        <v>85562.992949420674</v>
      </c>
      <c r="I57" s="170">
        <v>682.53799628049876</v>
      </c>
      <c r="J57" s="169">
        <v>45068.276793590565</v>
      </c>
      <c r="K57" s="170">
        <v>861.55276934523431</v>
      </c>
      <c r="L57" s="169">
        <v>43166.349455885291</v>
      </c>
      <c r="M57" s="168">
        <v>655.27885567109468</v>
      </c>
      <c r="N57" s="169">
        <v>26188.158388184231</v>
      </c>
      <c r="O57" s="170">
        <v>624.10815342701585</v>
      </c>
      <c r="P57" s="169">
        <v>48065.678587051014</v>
      </c>
      <c r="Q57" s="170">
        <v>636.76040993810932</v>
      </c>
      <c r="R57" s="169">
        <v>36283.265912714378</v>
      </c>
      <c r="S57" s="170">
        <v>832.44692295641835</v>
      </c>
      <c r="T57" s="169">
        <v>38540.433470536926</v>
      </c>
    </row>
    <row r="58" spans="1:20">
      <c r="A58" s="171" t="s">
        <v>1320</v>
      </c>
    </row>
    <row r="59" spans="1:20" ht="12" customHeight="1">
      <c r="A59" s="103" t="s">
        <v>1321</v>
      </c>
    </row>
    <row r="60" spans="1:20" ht="12" customHeight="1">
      <c r="A60" s="110"/>
      <c r="B60" s="140"/>
    </row>
    <row r="61" spans="1:20" ht="12" customHeight="1">
      <c r="A61" s="110"/>
      <c r="B61" s="140"/>
    </row>
    <row r="62" spans="1:20" ht="12" customHeight="1">
      <c r="A62" s="110"/>
      <c r="B62" s="140"/>
    </row>
    <row r="63" spans="1:20" ht="12" customHeight="1">
      <c r="A63" s="110"/>
      <c r="B63" s="140"/>
    </row>
    <row r="64" spans="1:20" ht="12" customHeight="1">
      <c r="A64" s="110"/>
      <c r="B64" s="140"/>
    </row>
    <row r="65" spans="1:28" ht="12" customHeight="1">
      <c r="A65" s="110"/>
      <c r="B65" s="140"/>
    </row>
    <row r="66" spans="1:28" ht="12" customHeight="1">
      <c r="A66" s="110"/>
      <c r="B66" s="140"/>
    </row>
    <row r="67" spans="1:28" ht="12" customHeight="1">
      <c r="A67" s="110"/>
      <c r="B67" s="140"/>
    </row>
    <row r="68" spans="1:28" ht="12" customHeight="1">
      <c r="A68" s="110"/>
      <c r="B68" s="140"/>
    </row>
    <row r="69" spans="1:28" ht="12" customHeight="1">
      <c r="A69" s="110"/>
      <c r="B69" s="140"/>
    </row>
    <row r="70" spans="1:28" s="138" customFormat="1" ht="12" customHeight="1">
      <c r="A70" s="110"/>
      <c r="B70" s="141"/>
      <c r="D70" s="76"/>
      <c r="E70" s="139"/>
      <c r="F70" s="76"/>
      <c r="G70" s="139"/>
      <c r="H70" s="76"/>
      <c r="I70" s="139"/>
      <c r="J70" s="76"/>
      <c r="K70" s="139"/>
      <c r="L70" s="76"/>
      <c r="M70" s="139"/>
      <c r="N70" s="76"/>
      <c r="O70" s="139"/>
      <c r="P70" s="76"/>
      <c r="Q70" s="139"/>
      <c r="R70" s="76"/>
      <c r="S70" s="139"/>
      <c r="T70" s="76"/>
      <c r="U70" s="76"/>
      <c r="V70" s="76"/>
      <c r="W70" s="76"/>
      <c r="X70" s="76"/>
      <c r="Y70" s="76"/>
      <c r="Z70" s="76"/>
      <c r="AA70" s="76"/>
      <c r="AB70" s="76"/>
    </row>
    <row r="71" spans="1:28" s="138" customFormat="1" ht="12" customHeight="1">
      <c r="A71" s="110"/>
      <c r="B71" s="141"/>
      <c r="D71" s="76"/>
      <c r="E71" s="139"/>
      <c r="F71" s="76"/>
      <c r="G71" s="139"/>
      <c r="H71" s="76"/>
      <c r="I71" s="139"/>
      <c r="J71" s="76"/>
      <c r="K71" s="139"/>
      <c r="L71" s="76"/>
      <c r="M71" s="139"/>
      <c r="N71" s="76"/>
      <c r="O71" s="139"/>
      <c r="P71" s="76"/>
      <c r="Q71" s="139"/>
      <c r="R71" s="76"/>
      <c r="S71" s="139"/>
      <c r="T71" s="76"/>
      <c r="U71" s="76"/>
      <c r="V71" s="76"/>
      <c r="W71" s="76"/>
      <c r="X71" s="76"/>
      <c r="Y71" s="76"/>
      <c r="Z71" s="76"/>
      <c r="AA71" s="76"/>
      <c r="AB71" s="76"/>
    </row>
    <row r="72" spans="1:28" s="138" customFormat="1" ht="12" customHeight="1">
      <c r="A72" s="110"/>
      <c r="B72"/>
      <c r="D72" s="76"/>
      <c r="E72" s="139"/>
      <c r="F72" s="76"/>
      <c r="G72" s="139"/>
      <c r="H72" s="76"/>
      <c r="I72" s="139"/>
      <c r="J72" s="76"/>
      <c r="K72" s="139"/>
      <c r="L72" s="76"/>
      <c r="M72" s="139"/>
      <c r="N72" s="76"/>
      <c r="O72" s="139"/>
      <c r="P72" s="76"/>
      <c r="Q72" s="139"/>
      <c r="R72" s="76"/>
      <c r="S72" s="139"/>
      <c r="T72" s="76"/>
      <c r="U72" s="76"/>
      <c r="V72" s="76"/>
      <c r="W72" s="76"/>
      <c r="X72" s="76"/>
      <c r="Y72" s="76"/>
      <c r="Z72" s="76"/>
      <c r="AA72" s="76"/>
      <c r="AB72" s="76"/>
    </row>
    <row r="73" spans="1:28" s="138" customFormat="1" ht="12" customHeight="1">
      <c r="A73" s="76"/>
      <c r="B73"/>
      <c r="D73" s="76"/>
      <c r="E73" s="139"/>
      <c r="F73" s="76"/>
      <c r="G73" s="139"/>
      <c r="H73" s="76"/>
      <c r="I73" s="139"/>
      <c r="J73" s="76"/>
      <c r="K73" s="139"/>
      <c r="L73" s="76"/>
      <c r="M73" s="139"/>
      <c r="N73" s="76"/>
      <c r="O73" s="139"/>
      <c r="P73" s="76"/>
      <c r="Q73" s="139"/>
      <c r="R73" s="76"/>
      <c r="S73" s="139"/>
      <c r="T73" s="76"/>
      <c r="U73" s="76"/>
      <c r="V73" s="76"/>
      <c r="W73" s="76"/>
      <c r="X73" s="76"/>
      <c r="Y73" s="76"/>
      <c r="Z73" s="76"/>
      <c r="AA73" s="76"/>
      <c r="AB73" s="76"/>
    </row>
    <row r="74" spans="1:28" s="138" customFormat="1" ht="12" customHeight="1">
      <c r="A74" s="76"/>
      <c r="B74"/>
      <c r="D74" s="76"/>
      <c r="E74" s="139"/>
      <c r="F74" s="76"/>
      <c r="G74" s="139"/>
      <c r="H74" s="76"/>
      <c r="I74" s="139"/>
      <c r="J74" s="76"/>
      <c r="K74" s="139"/>
      <c r="L74" s="76"/>
      <c r="M74" s="139"/>
      <c r="N74" s="76"/>
      <c r="O74" s="139"/>
      <c r="P74" s="76"/>
      <c r="Q74" s="139"/>
      <c r="R74" s="76"/>
      <c r="S74" s="139"/>
      <c r="T74" s="76"/>
      <c r="U74" s="76"/>
      <c r="V74" s="76"/>
      <c r="W74" s="76"/>
      <c r="X74" s="76"/>
      <c r="Y74" s="76"/>
      <c r="Z74" s="76"/>
      <c r="AA74" s="76"/>
      <c r="AB74" s="76"/>
    </row>
    <row r="75" spans="1:28" s="138" customFormat="1" ht="12" customHeight="1">
      <c r="A75" s="76"/>
      <c r="B75"/>
      <c r="D75" s="76"/>
      <c r="E75" s="139"/>
      <c r="F75" s="76"/>
      <c r="G75" s="139"/>
      <c r="H75" s="76"/>
      <c r="I75" s="139"/>
      <c r="J75" s="76"/>
      <c r="K75" s="139"/>
      <c r="L75" s="76"/>
      <c r="M75" s="139"/>
      <c r="N75" s="76"/>
      <c r="O75" s="139"/>
      <c r="P75" s="76"/>
      <c r="Q75" s="139"/>
      <c r="R75" s="76"/>
      <c r="S75" s="139"/>
      <c r="T75" s="76"/>
      <c r="U75" s="76"/>
      <c r="V75" s="76"/>
      <c r="W75" s="76"/>
      <c r="X75" s="76"/>
      <c r="Y75" s="76"/>
      <c r="Z75" s="76"/>
      <c r="AA75" s="76"/>
      <c r="AB75" s="76"/>
    </row>
    <row r="76" spans="1:28" s="138" customFormat="1" ht="12" customHeight="1">
      <c r="A76" s="76"/>
      <c r="B76"/>
      <c r="D76" s="76"/>
      <c r="E76" s="139"/>
      <c r="F76" s="76"/>
      <c r="G76" s="139"/>
      <c r="H76" s="76"/>
      <c r="I76" s="139"/>
      <c r="J76" s="76"/>
      <c r="K76" s="139"/>
      <c r="L76" s="76"/>
      <c r="M76" s="139"/>
      <c r="N76" s="76"/>
      <c r="O76" s="139"/>
      <c r="P76" s="76"/>
      <c r="Q76" s="139"/>
      <c r="R76" s="76"/>
      <c r="S76" s="139"/>
      <c r="T76" s="76"/>
      <c r="U76" s="76"/>
      <c r="V76" s="76"/>
      <c r="W76" s="76"/>
      <c r="X76" s="76"/>
      <c r="Y76" s="76"/>
      <c r="Z76" s="76"/>
      <c r="AA76" s="76"/>
      <c r="AB76" s="76"/>
    </row>
    <row r="77" spans="1:28" s="138" customFormat="1" ht="12" customHeight="1">
      <c r="A77" s="76"/>
      <c r="B77"/>
      <c r="D77" s="76"/>
      <c r="E77" s="139"/>
      <c r="F77" s="76"/>
      <c r="G77" s="139"/>
      <c r="H77" s="76"/>
      <c r="I77" s="139"/>
      <c r="J77" s="76"/>
      <c r="K77" s="139"/>
      <c r="L77" s="76"/>
      <c r="M77" s="139"/>
      <c r="N77" s="76"/>
      <c r="O77" s="139"/>
      <c r="P77" s="76"/>
      <c r="Q77" s="139"/>
      <c r="R77" s="76"/>
      <c r="S77" s="139"/>
      <c r="T77" s="76"/>
      <c r="U77" s="76"/>
      <c r="V77" s="76"/>
      <c r="W77" s="76"/>
      <c r="X77" s="76"/>
      <c r="Y77" s="76"/>
      <c r="Z77" s="76"/>
      <c r="AA77" s="76"/>
      <c r="AB77" s="76"/>
    </row>
    <row r="78" spans="1:28" s="138" customFormat="1" ht="12" customHeight="1">
      <c r="A78" s="76"/>
      <c r="B78"/>
      <c r="D78" s="76"/>
      <c r="E78" s="139"/>
      <c r="F78" s="76"/>
      <c r="G78" s="139"/>
      <c r="H78" s="76"/>
      <c r="I78" s="139"/>
      <c r="J78" s="76"/>
      <c r="K78" s="139"/>
      <c r="L78" s="76"/>
      <c r="M78" s="139"/>
      <c r="N78" s="76"/>
      <c r="O78" s="139"/>
      <c r="P78" s="76"/>
      <c r="Q78" s="139"/>
      <c r="R78" s="76"/>
      <c r="S78" s="139"/>
      <c r="T78" s="76"/>
      <c r="U78" s="76"/>
      <c r="V78" s="76"/>
      <c r="W78" s="76"/>
      <c r="X78" s="76"/>
      <c r="Y78" s="76"/>
      <c r="Z78" s="76"/>
      <c r="AA78" s="76"/>
      <c r="AB78" s="76"/>
    </row>
    <row r="79" spans="1:28" s="138" customFormat="1" ht="12" customHeight="1">
      <c r="A79" s="76"/>
      <c r="B79"/>
      <c r="D79" s="76"/>
      <c r="E79" s="139"/>
      <c r="F79" s="76"/>
      <c r="G79" s="139"/>
      <c r="H79" s="76"/>
      <c r="I79" s="139"/>
      <c r="J79" s="76"/>
      <c r="K79" s="139"/>
      <c r="L79" s="76"/>
      <c r="M79" s="139"/>
      <c r="N79" s="76"/>
      <c r="O79" s="139"/>
      <c r="P79" s="76"/>
      <c r="Q79" s="139"/>
      <c r="R79" s="76"/>
      <c r="S79" s="139"/>
      <c r="T79" s="76"/>
      <c r="U79" s="76"/>
      <c r="V79" s="76"/>
      <c r="W79" s="76"/>
      <c r="X79" s="76"/>
      <c r="Y79" s="76"/>
      <c r="Z79" s="76"/>
      <c r="AA79" s="76"/>
      <c r="AB79" s="76"/>
    </row>
    <row r="80" spans="1:28" s="138" customFormat="1" ht="12" customHeight="1">
      <c r="A80" s="76"/>
      <c r="B80"/>
      <c r="D80" s="76"/>
      <c r="E80" s="139"/>
      <c r="F80" s="76"/>
      <c r="G80" s="139"/>
      <c r="H80" s="76"/>
      <c r="I80" s="139"/>
      <c r="J80" s="76"/>
      <c r="K80" s="139"/>
      <c r="L80" s="76"/>
      <c r="M80" s="139"/>
      <c r="N80" s="76"/>
      <c r="O80" s="139"/>
      <c r="P80" s="76"/>
      <c r="Q80" s="139"/>
      <c r="R80" s="76"/>
      <c r="S80" s="139"/>
      <c r="T80" s="76"/>
      <c r="U80" s="76"/>
      <c r="V80" s="76"/>
      <c r="W80" s="76"/>
      <c r="X80" s="76"/>
      <c r="Y80" s="76"/>
      <c r="Z80" s="76"/>
      <c r="AA80" s="76"/>
      <c r="AB80" s="76"/>
    </row>
    <row r="81" spans="1:28" s="138" customFormat="1" ht="12" customHeight="1">
      <c r="A81" s="76"/>
      <c r="B81"/>
      <c r="D81" s="76"/>
      <c r="E81" s="139"/>
      <c r="F81" s="76"/>
      <c r="G81" s="139"/>
      <c r="H81" s="76"/>
      <c r="I81" s="139"/>
      <c r="J81" s="76"/>
      <c r="K81" s="139"/>
      <c r="L81" s="76"/>
      <c r="M81" s="139"/>
      <c r="N81" s="76"/>
      <c r="O81" s="139"/>
      <c r="P81" s="76"/>
      <c r="Q81" s="139"/>
      <c r="R81" s="76"/>
      <c r="S81" s="139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s="138" customFormat="1" ht="12" customHeight="1">
      <c r="A82" s="76"/>
      <c r="B82" s="128"/>
      <c r="D82" s="76"/>
      <c r="E82" s="139"/>
      <c r="F82" s="76"/>
      <c r="G82" s="139"/>
      <c r="H82" s="76"/>
      <c r="I82" s="139"/>
      <c r="J82" s="76"/>
      <c r="K82" s="139"/>
      <c r="L82" s="76"/>
      <c r="M82" s="139"/>
      <c r="N82" s="76"/>
      <c r="O82" s="139"/>
      <c r="P82" s="76"/>
      <c r="Q82" s="139"/>
      <c r="R82" s="76"/>
      <c r="S82" s="139"/>
      <c r="T82" s="76"/>
      <c r="U82" s="76"/>
      <c r="V82" s="76"/>
      <c r="W82" s="76"/>
      <c r="X82" s="76"/>
      <c r="Y82" s="76"/>
      <c r="Z82" s="76"/>
      <c r="AA82" s="76"/>
      <c r="AB82" s="76"/>
    </row>
    <row r="83" spans="1:28" s="138" customFormat="1" ht="12" customHeight="1">
      <c r="A83" s="76"/>
      <c r="B83" s="106"/>
      <c r="D83" s="76"/>
      <c r="E83" s="139"/>
      <c r="F83" s="76"/>
      <c r="G83" s="139"/>
      <c r="H83" s="76"/>
      <c r="I83" s="139"/>
      <c r="J83" s="76"/>
      <c r="K83" s="139"/>
      <c r="L83" s="76"/>
      <c r="M83" s="139"/>
      <c r="N83" s="76"/>
      <c r="O83" s="139"/>
      <c r="P83" s="76"/>
      <c r="Q83" s="139"/>
      <c r="R83" s="76"/>
      <c r="S83" s="139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s="138" customFormat="1" ht="12" customHeight="1">
      <c r="A84" s="76"/>
      <c r="B84" s="106"/>
      <c r="D84" s="76"/>
      <c r="E84" s="139"/>
      <c r="F84" s="76"/>
      <c r="G84" s="139"/>
      <c r="H84" s="76"/>
      <c r="I84" s="139"/>
      <c r="J84" s="76"/>
      <c r="K84" s="139"/>
      <c r="L84" s="76"/>
      <c r="M84" s="139"/>
      <c r="N84" s="76"/>
      <c r="O84" s="139"/>
      <c r="P84" s="76"/>
      <c r="Q84" s="139"/>
      <c r="R84" s="76"/>
      <c r="S84" s="139"/>
      <c r="T84" s="76"/>
      <c r="U84" s="76"/>
      <c r="V84" s="76"/>
      <c r="W84" s="76"/>
      <c r="X84" s="76"/>
      <c r="Y84" s="76"/>
      <c r="Z84" s="76"/>
      <c r="AA84" s="76"/>
      <c r="AB84" s="76"/>
    </row>
    <row r="85" spans="1:28" s="138" customFormat="1" ht="12" customHeight="1">
      <c r="A85" s="76"/>
      <c r="B85" s="106"/>
      <c r="D85" s="76"/>
      <c r="E85" s="139"/>
      <c r="F85" s="76"/>
      <c r="G85" s="139"/>
      <c r="H85" s="76"/>
      <c r="I85" s="139"/>
      <c r="J85" s="76"/>
      <c r="K85" s="139"/>
      <c r="L85" s="76"/>
      <c r="M85" s="139"/>
      <c r="N85" s="76"/>
      <c r="O85" s="139"/>
      <c r="P85" s="76"/>
      <c r="Q85" s="139"/>
      <c r="R85" s="76"/>
      <c r="S85" s="139"/>
      <c r="T85" s="76"/>
      <c r="U85" s="76"/>
      <c r="V85" s="76"/>
      <c r="W85" s="76"/>
      <c r="X85" s="76"/>
      <c r="Y85" s="76"/>
      <c r="Z85" s="76"/>
      <c r="AA85" s="76"/>
      <c r="AB85" s="76"/>
    </row>
    <row r="86" spans="1:28" s="138" customFormat="1" ht="12" customHeight="1">
      <c r="A86" s="76"/>
      <c r="B86" s="106"/>
      <c r="D86" s="76"/>
      <c r="E86" s="139"/>
      <c r="F86" s="76"/>
      <c r="G86" s="139"/>
      <c r="H86" s="76"/>
      <c r="I86" s="139"/>
      <c r="J86" s="76"/>
      <c r="K86" s="139"/>
      <c r="L86" s="76"/>
      <c r="M86" s="139"/>
      <c r="N86" s="76"/>
      <c r="O86" s="139"/>
      <c r="P86" s="76"/>
      <c r="Q86" s="139"/>
      <c r="R86" s="76"/>
      <c r="S86" s="139"/>
      <c r="T86" s="76"/>
      <c r="U86" s="76"/>
      <c r="V86" s="76"/>
      <c r="W86" s="76"/>
      <c r="X86" s="76"/>
      <c r="Y86" s="76"/>
      <c r="Z86" s="76"/>
      <c r="AA86" s="76"/>
      <c r="AB86" s="76"/>
    </row>
    <row r="87" spans="1:28" s="138" customFormat="1" ht="12" customHeight="1">
      <c r="A87" s="76"/>
      <c r="B87" s="106"/>
      <c r="D87" s="76"/>
      <c r="E87" s="139"/>
      <c r="F87" s="76"/>
      <c r="G87" s="139"/>
      <c r="H87" s="76"/>
      <c r="I87" s="139"/>
      <c r="J87" s="76"/>
      <c r="K87" s="139"/>
      <c r="L87" s="76"/>
      <c r="M87" s="139"/>
      <c r="N87" s="76"/>
      <c r="O87" s="139"/>
      <c r="P87" s="76"/>
      <c r="Q87" s="139"/>
      <c r="R87" s="76"/>
      <c r="S87" s="139"/>
      <c r="T87" s="76"/>
      <c r="U87" s="76"/>
      <c r="V87" s="76"/>
      <c r="W87" s="76"/>
      <c r="X87" s="76"/>
      <c r="Y87" s="76"/>
      <c r="Z87" s="76"/>
      <c r="AA87" s="76"/>
      <c r="AB87" s="76"/>
    </row>
    <row r="88" spans="1:28" s="138" customFormat="1" ht="12" customHeight="1">
      <c r="A88" s="76"/>
      <c r="B88" s="106"/>
      <c r="D88" s="76"/>
      <c r="E88" s="139"/>
      <c r="F88" s="76"/>
      <c r="G88" s="139"/>
      <c r="H88" s="76"/>
      <c r="I88" s="139"/>
      <c r="J88" s="76"/>
      <c r="K88" s="139"/>
      <c r="L88" s="76"/>
      <c r="M88" s="139"/>
      <c r="N88" s="76"/>
      <c r="O88" s="139"/>
      <c r="P88" s="76"/>
      <c r="Q88" s="139"/>
      <c r="R88" s="76"/>
      <c r="S88" s="139"/>
      <c r="T88" s="76"/>
      <c r="U88" s="76"/>
      <c r="V88" s="76"/>
      <c r="W88" s="76"/>
      <c r="X88" s="76"/>
      <c r="Y88" s="76"/>
      <c r="Z88" s="76"/>
      <c r="AA88" s="76"/>
      <c r="AB88" s="76"/>
    </row>
    <row r="89" spans="1:28" s="138" customFormat="1" ht="12" customHeight="1">
      <c r="A89" s="76"/>
      <c r="B89" s="106"/>
      <c r="D89" s="76"/>
      <c r="E89" s="139"/>
      <c r="F89" s="76"/>
      <c r="G89" s="139"/>
      <c r="H89" s="76"/>
      <c r="I89" s="139"/>
      <c r="J89" s="76"/>
      <c r="K89" s="139"/>
      <c r="L89" s="76"/>
      <c r="M89" s="139"/>
      <c r="N89" s="76"/>
      <c r="O89" s="139"/>
      <c r="P89" s="76"/>
      <c r="Q89" s="139"/>
      <c r="R89" s="76"/>
      <c r="S89" s="139"/>
      <c r="T89" s="76"/>
      <c r="U89" s="76"/>
      <c r="V89" s="76"/>
      <c r="W89" s="76"/>
      <c r="X89" s="76"/>
      <c r="Y89" s="76"/>
      <c r="Z89" s="76"/>
      <c r="AA89" s="76"/>
      <c r="AB89" s="76"/>
    </row>
    <row r="90" spans="1:28" s="138" customFormat="1" ht="12" customHeight="1">
      <c r="A90" s="76"/>
      <c r="B90" s="106"/>
      <c r="D90" s="76"/>
      <c r="E90" s="139"/>
      <c r="F90" s="76"/>
      <c r="G90" s="139"/>
      <c r="H90" s="76"/>
      <c r="I90" s="139"/>
      <c r="J90" s="76"/>
      <c r="K90" s="139"/>
      <c r="L90" s="76"/>
      <c r="M90" s="139"/>
      <c r="N90" s="76"/>
      <c r="O90" s="139"/>
      <c r="P90" s="76"/>
      <c r="Q90" s="139"/>
      <c r="R90" s="76"/>
      <c r="S90" s="139"/>
      <c r="T90" s="76"/>
      <c r="U90" s="76"/>
      <c r="V90" s="76"/>
      <c r="W90" s="76"/>
      <c r="X90" s="76"/>
      <c r="Y90" s="76"/>
      <c r="Z90" s="76"/>
      <c r="AA90" s="76"/>
      <c r="AB90" s="76"/>
    </row>
    <row r="91" spans="1:28" s="138" customFormat="1" ht="12" customHeight="1">
      <c r="A91" s="76"/>
      <c r="B91" s="106"/>
      <c r="D91" s="76"/>
      <c r="E91" s="139"/>
      <c r="F91" s="76"/>
      <c r="G91" s="139"/>
      <c r="H91" s="76"/>
      <c r="I91" s="139"/>
      <c r="J91" s="76"/>
      <c r="K91" s="139"/>
      <c r="L91" s="76"/>
      <c r="M91" s="139"/>
      <c r="N91" s="76"/>
      <c r="O91" s="139"/>
      <c r="P91" s="76"/>
      <c r="Q91" s="139"/>
      <c r="R91" s="76"/>
      <c r="S91" s="139"/>
      <c r="T91" s="76"/>
      <c r="U91" s="76"/>
      <c r="V91" s="76"/>
      <c r="W91" s="76"/>
      <c r="X91" s="76"/>
      <c r="Y91" s="76"/>
      <c r="Z91" s="76"/>
      <c r="AA91" s="76"/>
      <c r="AB91" s="76"/>
    </row>
    <row r="92" spans="1:28" s="138" customFormat="1" ht="12" customHeight="1">
      <c r="A92" s="76"/>
      <c r="B92" s="106"/>
      <c r="D92" s="76"/>
      <c r="E92" s="139"/>
      <c r="F92" s="76"/>
      <c r="G92" s="139"/>
      <c r="H92" s="76"/>
      <c r="I92" s="139"/>
      <c r="J92" s="76"/>
      <c r="K92" s="139"/>
      <c r="L92" s="76"/>
      <c r="M92" s="139"/>
      <c r="N92" s="76"/>
      <c r="O92" s="139"/>
      <c r="P92" s="76"/>
      <c r="Q92" s="139"/>
      <c r="R92" s="76"/>
      <c r="S92" s="139"/>
      <c r="T92" s="76"/>
      <c r="U92" s="76"/>
      <c r="V92" s="76"/>
      <c r="W92" s="76"/>
      <c r="X92" s="76"/>
      <c r="Y92" s="76"/>
      <c r="Z92" s="76"/>
      <c r="AA92" s="76"/>
      <c r="AB92" s="76"/>
    </row>
    <row r="93" spans="1:28" s="138" customFormat="1" ht="12" customHeight="1">
      <c r="A93" s="76"/>
      <c r="B93" s="106"/>
      <c r="D93" s="76"/>
      <c r="E93" s="139"/>
      <c r="F93" s="76"/>
      <c r="G93" s="139"/>
      <c r="H93" s="76"/>
      <c r="I93" s="139"/>
      <c r="J93" s="76"/>
      <c r="K93" s="139"/>
      <c r="L93" s="76"/>
      <c r="M93" s="139"/>
      <c r="N93" s="76"/>
      <c r="O93" s="139"/>
      <c r="P93" s="76"/>
      <c r="Q93" s="139"/>
      <c r="R93" s="76"/>
      <c r="S93" s="139"/>
      <c r="T93" s="76"/>
      <c r="U93" s="76"/>
      <c r="V93" s="76"/>
      <c r="W93" s="76"/>
      <c r="X93" s="76"/>
      <c r="Y93" s="76"/>
      <c r="Z93" s="76"/>
      <c r="AA93" s="76"/>
      <c r="AB93" s="76"/>
    </row>
    <row r="94" spans="1:28" s="138" customFormat="1" ht="12" customHeight="1">
      <c r="A94" s="76"/>
      <c r="B94" s="106"/>
      <c r="D94" s="76"/>
      <c r="E94" s="139"/>
      <c r="F94" s="76"/>
      <c r="G94" s="139"/>
      <c r="H94" s="76"/>
      <c r="I94" s="139"/>
      <c r="J94" s="76"/>
      <c r="K94" s="139"/>
      <c r="L94" s="76"/>
      <c r="M94" s="139"/>
      <c r="N94" s="76"/>
      <c r="O94" s="139"/>
      <c r="P94" s="76"/>
      <c r="Q94" s="139"/>
      <c r="R94" s="76"/>
      <c r="S94" s="139"/>
      <c r="T94" s="76"/>
      <c r="U94" s="76"/>
      <c r="V94" s="76"/>
      <c r="W94" s="76"/>
      <c r="X94" s="76"/>
      <c r="Y94" s="76"/>
      <c r="Z94" s="76"/>
      <c r="AA94" s="76"/>
      <c r="AB94" s="76"/>
    </row>
    <row r="95" spans="1:28" s="138" customFormat="1" ht="12" customHeight="1">
      <c r="A95" s="76"/>
      <c r="B95" s="106"/>
      <c r="D95" s="76"/>
      <c r="E95" s="139"/>
      <c r="F95" s="76"/>
      <c r="G95" s="139"/>
      <c r="H95" s="76"/>
      <c r="I95" s="139"/>
      <c r="J95" s="76"/>
      <c r="K95" s="139"/>
      <c r="L95" s="76"/>
      <c r="M95" s="139"/>
      <c r="N95" s="76"/>
      <c r="O95" s="139"/>
      <c r="P95" s="76"/>
      <c r="Q95" s="139"/>
      <c r="R95" s="76"/>
      <c r="S95" s="139"/>
      <c r="T95" s="76"/>
      <c r="U95" s="76"/>
      <c r="V95" s="76"/>
      <c r="W95" s="76"/>
      <c r="X95" s="76"/>
      <c r="Y95" s="76"/>
      <c r="Z95" s="76"/>
      <c r="AA95" s="76"/>
      <c r="AB95" s="76"/>
    </row>
    <row r="96" spans="1:28" s="138" customFormat="1" ht="12" customHeight="1">
      <c r="A96" s="76"/>
      <c r="B96" s="106"/>
      <c r="D96" s="76"/>
      <c r="E96" s="139"/>
      <c r="F96" s="76"/>
      <c r="G96" s="139"/>
      <c r="H96" s="76"/>
      <c r="I96" s="139"/>
      <c r="J96" s="76"/>
      <c r="K96" s="139"/>
      <c r="L96" s="76"/>
      <c r="M96" s="139"/>
      <c r="N96" s="76"/>
      <c r="O96" s="139"/>
      <c r="P96" s="76"/>
      <c r="Q96" s="139"/>
      <c r="R96" s="76"/>
      <c r="S96" s="139"/>
      <c r="T96" s="76"/>
      <c r="U96" s="76"/>
      <c r="V96" s="76"/>
      <c r="W96" s="76"/>
      <c r="X96" s="76"/>
      <c r="Y96" s="76"/>
      <c r="Z96" s="76"/>
      <c r="AA96" s="76"/>
      <c r="AB96" s="76"/>
    </row>
    <row r="97" spans="1:28" s="138" customFormat="1" ht="12" customHeight="1">
      <c r="A97" s="76"/>
      <c r="B97" s="106"/>
      <c r="D97" s="76"/>
      <c r="E97" s="139"/>
      <c r="F97" s="76"/>
      <c r="G97" s="139"/>
      <c r="H97" s="76"/>
      <c r="I97" s="139"/>
      <c r="J97" s="76"/>
      <c r="K97" s="139"/>
      <c r="L97" s="76"/>
      <c r="M97" s="139"/>
      <c r="N97" s="76"/>
      <c r="O97" s="139"/>
      <c r="P97" s="76"/>
      <c r="Q97" s="139"/>
      <c r="R97" s="76"/>
      <c r="S97" s="139"/>
      <c r="T97" s="76"/>
      <c r="U97" s="76"/>
      <c r="V97" s="76"/>
      <c r="W97" s="76"/>
      <c r="X97" s="76"/>
      <c r="Y97" s="76"/>
      <c r="Z97" s="76"/>
      <c r="AA97" s="76"/>
      <c r="AB97" s="76"/>
    </row>
    <row r="98" spans="1:28" s="138" customFormat="1" ht="12" customHeight="1">
      <c r="A98" s="76"/>
      <c r="B98" s="106"/>
      <c r="D98" s="76"/>
      <c r="E98" s="139"/>
      <c r="F98" s="76"/>
      <c r="G98" s="139"/>
      <c r="H98" s="76"/>
      <c r="I98" s="139"/>
      <c r="J98" s="76"/>
      <c r="K98" s="139"/>
      <c r="L98" s="76"/>
      <c r="M98" s="139"/>
      <c r="N98" s="76"/>
      <c r="O98" s="139"/>
      <c r="P98" s="76"/>
      <c r="Q98" s="139"/>
      <c r="R98" s="76"/>
      <c r="S98" s="139"/>
      <c r="T98" s="76"/>
      <c r="U98" s="76"/>
      <c r="V98" s="76"/>
      <c r="W98" s="76"/>
      <c r="X98" s="76"/>
      <c r="Y98" s="76"/>
      <c r="Z98" s="76"/>
      <c r="AA98" s="76"/>
      <c r="AB98" s="76"/>
    </row>
    <row r="99" spans="1:28" s="138" customFormat="1" ht="12" customHeight="1">
      <c r="A99" s="76"/>
      <c r="B99" s="106"/>
      <c r="D99" s="76"/>
      <c r="E99" s="139"/>
      <c r="F99" s="76"/>
      <c r="G99" s="139"/>
      <c r="H99" s="76"/>
      <c r="I99" s="139"/>
      <c r="J99" s="76"/>
      <c r="K99" s="139"/>
      <c r="L99" s="76"/>
      <c r="M99" s="139"/>
      <c r="N99" s="76"/>
      <c r="O99" s="139"/>
      <c r="P99" s="76"/>
      <c r="Q99" s="139"/>
      <c r="R99" s="76"/>
      <c r="S99" s="139"/>
      <c r="T99" s="76"/>
      <c r="U99" s="76"/>
      <c r="V99" s="76"/>
      <c r="W99" s="76"/>
      <c r="X99" s="76"/>
      <c r="Y99" s="76"/>
      <c r="Z99" s="76"/>
      <c r="AA99" s="76"/>
      <c r="AB99" s="76"/>
    </row>
    <row r="100" spans="1:28" s="138" customFormat="1" ht="12" customHeight="1">
      <c r="A100" s="76"/>
      <c r="B100" s="106"/>
      <c r="D100" s="76"/>
      <c r="E100" s="139"/>
      <c r="F100" s="76"/>
      <c r="G100" s="139"/>
      <c r="H100" s="76"/>
      <c r="I100" s="139"/>
      <c r="J100" s="76"/>
      <c r="K100" s="139"/>
      <c r="L100" s="76"/>
      <c r="M100" s="139"/>
      <c r="N100" s="76"/>
      <c r="O100" s="139"/>
      <c r="P100" s="76"/>
      <c r="Q100" s="139"/>
      <c r="R100" s="76"/>
      <c r="S100" s="139"/>
      <c r="T100" s="76"/>
      <c r="U100" s="76"/>
      <c r="V100" s="76"/>
      <c r="W100" s="76"/>
      <c r="X100" s="76"/>
      <c r="Y100" s="76"/>
      <c r="Z100" s="76"/>
      <c r="AA100" s="76"/>
      <c r="AB100" s="76"/>
    </row>
    <row r="101" spans="1:28" s="138" customFormat="1" ht="12" customHeight="1">
      <c r="A101" s="76"/>
      <c r="B101" s="106"/>
      <c r="D101" s="76"/>
      <c r="E101" s="139"/>
      <c r="F101" s="76"/>
      <c r="G101" s="139"/>
      <c r="H101" s="76"/>
      <c r="I101" s="139"/>
      <c r="J101" s="76"/>
      <c r="K101" s="139"/>
      <c r="L101" s="76"/>
      <c r="M101" s="139"/>
      <c r="N101" s="76"/>
      <c r="O101" s="139"/>
      <c r="P101" s="76"/>
      <c r="Q101" s="139"/>
      <c r="R101" s="76"/>
      <c r="S101" s="139"/>
      <c r="T101" s="76"/>
      <c r="U101" s="76"/>
      <c r="V101" s="76"/>
      <c r="W101" s="76"/>
      <c r="X101" s="76"/>
      <c r="Y101" s="76"/>
      <c r="Z101" s="76"/>
      <c r="AA101" s="76"/>
      <c r="AB101" s="76"/>
    </row>
    <row r="102" spans="1:28" ht="12" customHeight="1"/>
    <row r="103" spans="1:28" ht="12" customHeight="1"/>
    <row r="104" spans="1:28" ht="12" customHeight="1"/>
    <row r="105" spans="1:28" ht="12" customHeight="1"/>
    <row r="106" spans="1:28" ht="12" customHeight="1"/>
    <row r="107" spans="1:28" ht="12" customHeight="1"/>
    <row r="108" spans="1:28" ht="12" customHeight="1"/>
    <row r="109" spans="1:28" ht="12" customHeight="1"/>
    <row r="110" spans="1:28" ht="12" customHeight="1"/>
    <row r="111" spans="1:28" ht="12" customHeight="1"/>
    <row r="112" spans="1:28" ht="12" customHeight="1"/>
    <row r="113" spans="1:28" ht="12" customHeight="1"/>
    <row r="114" spans="1:28" ht="12" customHeight="1">
      <c r="I114" s="142"/>
      <c r="J114" s="106"/>
      <c r="K114" s="142"/>
      <c r="L114" s="106"/>
      <c r="M114" s="142"/>
      <c r="N114" s="106"/>
      <c r="O114" s="142"/>
      <c r="P114" s="106"/>
      <c r="Q114" s="142"/>
      <c r="R114" s="106"/>
      <c r="S114" s="142"/>
      <c r="T114" s="106"/>
      <c r="U114" s="106"/>
      <c r="V114" s="106"/>
      <c r="W114" s="106"/>
      <c r="X114" s="106"/>
      <c r="Y114" s="106"/>
      <c r="Z114" s="106"/>
      <c r="AA114" s="106"/>
    </row>
    <row r="115" spans="1:28">
      <c r="I115" s="142"/>
      <c r="J115" s="106"/>
      <c r="K115" s="142"/>
      <c r="L115" s="106"/>
      <c r="M115" s="142"/>
      <c r="N115" s="106"/>
      <c r="O115" s="142"/>
      <c r="P115" s="106"/>
      <c r="Q115" s="142"/>
      <c r="R115" s="106"/>
      <c r="S115" s="142"/>
      <c r="T115" s="106"/>
      <c r="U115" s="106"/>
      <c r="V115" s="106"/>
      <c r="W115" s="106"/>
      <c r="X115" s="106"/>
      <c r="Y115" s="106"/>
      <c r="Z115" s="106"/>
      <c r="AA115" s="106"/>
    </row>
    <row r="116" spans="1:28">
      <c r="I116" s="142"/>
      <c r="J116" s="106"/>
      <c r="K116" s="142"/>
      <c r="L116" s="106"/>
      <c r="M116" s="142"/>
      <c r="N116" s="106"/>
      <c r="O116" s="142"/>
      <c r="P116" s="106"/>
      <c r="Q116" s="142"/>
      <c r="R116" s="106"/>
      <c r="S116" s="142"/>
      <c r="T116" s="106"/>
      <c r="U116" s="106"/>
      <c r="V116" s="106"/>
      <c r="W116" s="106"/>
      <c r="X116" s="106"/>
      <c r="Y116" s="106"/>
      <c r="Z116" s="106"/>
      <c r="AA116" s="106"/>
    </row>
    <row r="117" spans="1:28">
      <c r="B117" s="106"/>
      <c r="C117" s="143"/>
      <c r="D117" s="106"/>
      <c r="E117" s="142"/>
      <c r="F117" s="106"/>
      <c r="G117" s="142"/>
      <c r="H117" s="106"/>
      <c r="I117" s="142"/>
      <c r="J117" s="106"/>
      <c r="K117" s="142"/>
      <c r="L117" s="106"/>
      <c r="M117" s="142"/>
      <c r="N117" s="106"/>
      <c r="O117" s="142"/>
      <c r="P117" s="106"/>
      <c r="Q117" s="142"/>
      <c r="R117" s="106"/>
      <c r="S117" s="142"/>
      <c r="T117" s="106"/>
      <c r="U117" s="106"/>
      <c r="V117" s="106"/>
      <c r="W117" s="106"/>
      <c r="X117" s="106"/>
      <c r="Y117" s="106"/>
      <c r="Z117" s="106"/>
      <c r="AA117" s="106"/>
    </row>
    <row r="118" spans="1:28" s="139" customFormat="1">
      <c r="A118" s="76"/>
      <c r="B118" s="106"/>
      <c r="C118" s="143"/>
      <c r="D118" s="106"/>
      <c r="E118" s="142"/>
      <c r="F118" s="106"/>
      <c r="G118" s="142"/>
      <c r="H118" s="106"/>
      <c r="J118" s="76"/>
      <c r="L118" s="76"/>
      <c r="N118" s="76"/>
      <c r="P118" s="76"/>
      <c r="R118" s="76"/>
      <c r="T118" s="76"/>
      <c r="U118" s="76"/>
      <c r="V118" s="76"/>
      <c r="W118" s="76"/>
      <c r="X118" s="76"/>
      <c r="Y118" s="76"/>
      <c r="Z118" s="76"/>
      <c r="AA118" s="76"/>
      <c r="AB118" s="76"/>
    </row>
  </sheetData>
  <mergeCells count="27">
    <mergeCell ref="A4:T4"/>
    <mergeCell ref="A3:T3"/>
    <mergeCell ref="A5:T5"/>
    <mergeCell ref="K8:L8"/>
    <mergeCell ref="M8:N8"/>
    <mergeCell ref="A7:A9"/>
    <mergeCell ref="S8:T8"/>
    <mergeCell ref="C8:D8"/>
    <mergeCell ref="E8:F8"/>
    <mergeCell ref="G8:H8"/>
    <mergeCell ref="O8:P8"/>
    <mergeCell ref="I8:J8"/>
    <mergeCell ref="Q8:R8"/>
    <mergeCell ref="C7:T7"/>
    <mergeCell ref="B7:B9"/>
    <mergeCell ref="A42:A47"/>
    <mergeCell ref="A48:A49"/>
    <mergeCell ref="A50:A56"/>
    <mergeCell ref="A10:A12"/>
    <mergeCell ref="A33:A36"/>
    <mergeCell ref="A30:A32"/>
    <mergeCell ref="A15:A16"/>
    <mergeCell ref="A17:A19"/>
    <mergeCell ref="A20:A26"/>
    <mergeCell ref="A27:A29"/>
    <mergeCell ref="A37:A41"/>
    <mergeCell ref="A13:A14"/>
  </mergeCells>
  <hyperlinks>
    <hyperlink ref="V7" location="ÍNDICE!A132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56" orientation="landscape" r:id="rId1"/>
  <headerFooter scaleWithDoc="0" alignWithMargins="0">
    <oddHeader>&amp;R&amp;"Arial,Negrita"&amp;10Compendio estadístico 2013 - Ingresos y gastos de los hogares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AE181"/>
  <sheetViews>
    <sheetView showGridLines="0" zoomScale="85" zoomScaleNormal="85" workbookViewId="0">
      <selection activeCell="H7" sqref="H7"/>
    </sheetView>
  </sheetViews>
  <sheetFormatPr baseColWidth="10" defaultColWidth="13.140625" defaultRowHeight="12.75"/>
  <cols>
    <col min="1" max="1" width="29" style="76" customWidth="1"/>
    <col min="2" max="2" width="58.5703125" style="76" customWidth="1"/>
    <col min="3" max="6" width="15.140625" style="76" customWidth="1"/>
    <col min="7" max="253" width="9.140625" style="76" customWidth="1"/>
    <col min="254" max="254" width="22.7109375" style="76" customWidth="1"/>
    <col min="255" max="255" width="9.42578125" style="76" customWidth="1"/>
    <col min="256" max="16384" width="13.140625" style="76"/>
  </cols>
  <sheetData>
    <row r="1" spans="1:20" ht="6" customHeight="1"/>
    <row r="2" spans="1:20" ht="14.25">
      <c r="A2" s="1312" t="s">
        <v>272</v>
      </c>
    </row>
    <row r="3" spans="1:20" s="460" customFormat="1" ht="15.75" customHeight="1">
      <c r="A3" s="2177" t="s">
        <v>1322</v>
      </c>
      <c r="B3" s="2177"/>
      <c r="C3" s="2177"/>
      <c r="D3" s="2177"/>
      <c r="E3" s="2177"/>
      <c r="F3" s="2177"/>
      <c r="G3" s="1158"/>
      <c r="H3" s="1158"/>
      <c r="I3" s="1158"/>
      <c r="J3" s="1158"/>
      <c r="K3" s="1158"/>
      <c r="L3" s="1158"/>
    </row>
    <row r="4" spans="1:20" ht="15.75" customHeight="1">
      <c r="A4" s="2125" t="s">
        <v>1779</v>
      </c>
      <c r="B4" s="2125"/>
      <c r="C4" s="2125"/>
      <c r="D4" s="2125"/>
      <c r="E4" s="2125"/>
      <c r="F4" s="2125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</row>
    <row r="5" spans="1:20" ht="15.75" customHeight="1">
      <c r="A5" s="2178" t="s">
        <v>456</v>
      </c>
      <c r="B5" s="2178"/>
      <c r="C5" s="2178"/>
      <c r="D5" s="2178"/>
      <c r="E5" s="2178"/>
      <c r="F5" s="2178"/>
      <c r="G5" s="257"/>
      <c r="H5" s="257"/>
      <c r="I5" s="257"/>
      <c r="J5" s="257"/>
      <c r="K5" s="257"/>
      <c r="L5" s="257"/>
    </row>
    <row r="6" spans="1:20" s="107" customFormat="1" ht="15.75">
      <c r="A6" s="35"/>
    </row>
    <row r="7" spans="1:20" ht="26.25" customHeight="1">
      <c r="A7" s="2191" t="s">
        <v>306</v>
      </c>
      <c r="B7" s="2183" t="s">
        <v>458</v>
      </c>
      <c r="C7" s="2181" t="s">
        <v>154</v>
      </c>
      <c r="D7" s="2182"/>
      <c r="E7" s="2181" t="s">
        <v>155</v>
      </c>
      <c r="F7" s="2182"/>
      <c r="H7" s="1113" t="s">
        <v>675</v>
      </c>
    </row>
    <row r="8" spans="1:20" ht="31.5" customHeight="1">
      <c r="A8" s="2191"/>
      <c r="B8" s="2185"/>
      <c r="C8" s="167" t="s">
        <v>273</v>
      </c>
      <c r="D8" s="146" t="s">
        <v>274</v>
      </c>
      <c r="E8" s="167" t="s">
        <v>273</v>
      </c>
      <c r="F8" s="146" t="s">
        <v>274</v>
      </c>
    </row>
    <row r="9" spans="1:20" s="106" customFormat="1" ht="14.25">
      <c r="A9" s="2100" t="s">
        <v>293</v>
      </c>
      <c r="B9" s="162" t="s">
        <v>308</v>
      </c>
      <c r="C9" s="144">
        <v>148.42039774833725</v>
      </c>
      <c r="D9" s="145">
        <v>384594.81431812851</v>
      </c>
      <c r="E9" s="144">
        <v>115.46743203868203</v>
      </c>
      <c r="F9" s="145">
        <v>138973.80808757321</v>
      </c>
    </row>
    <row r="10" spans="1:20" s="106" customFormat="1" ht="14.25">
      <c r="A10" s="2100"/>
      <c r="B10" s="162" t="s">
        <v>309</v>
      </c>
      <c r="C10" s="144">
        <v>20.0413095290867</v>
      </c>
      <c r="D10" s="145">
        <v>48349.243716885459</v>
      </c>
      <c r="E10" s="144">
        <v>12.880379119242196</v>
      </c>
      <c r="F10" s="145">
        <v>12578.474554219576</v>
      </c>
    </row>
    <row r="11" spans="1:20" s="106" customFormat="1" ht="14.25">
      <c r="A11" s="2100"/>
      <c r="B11" s="162" t="s">
        <v>310</v>
      </c>
      <c r="C11" s="144">
        <v>16.51822285975253</v>
      </c>
      <c r="D11" s="145">
        <v>8910.3782447600861</v>
      </c>
      <c r="E11" s="144">
        <v>14.955894020796192</v>
      </c>
      <c r="F11" s="145">
        <v>3486.7310354287824</v>
      </c>
    </row>
    <row r="12" spans="1:20" s="106" customFormat="1" ht="12.75" customHeight="1">
      <c r="A12" s="2100" t="s">
        <v>294</v>
      </c>
      <c r="B12" s="162" t="s">
        <v>311</v>
      </c>
      <c r="C12" s="144">
        <v>10.989881202510889</v>
      </c>
      <c r="D12" s="145">
        <v>3737.7814712292256</v>
      </c>
      <c r="E12" s="144">
        <v>8.9725387333491824</v>
      </c>
      <c r="F12" s="145">
        <v>1154.397212726363</v>
      </c>
    </row>
    <row r="13" spans="1:20" s="106" customFormat="1" ht="14.25">
      <c r="A13" s="2100"/>
      <c r="B13" s="162" t="s">
        <v>312</v>
      </c>
      <c r="C13" s="144">
        <v>15.275046042854937</v>
      </c>
      <c r="D13" s="145">
        <v>6.9087125526927959</v>
      </c>
      <c r="E13" s="144">
        <v>64.349999999999994</v>
      </c>
      <c r="F13" s="145">
        <v>7.6376005388272796</v>
      </c>
    </row>
    <row r="14" spans="1:20" s="106" customFormat="1" ht="14.25">
      <c r="A14" s="2192" t="s">
        <v>295</v>
      </c>
      <c r="B14" s="162" t="s">
        <v>313</v>
      </c>
      <c r="C14" s="144">
        <v>41.375454400412337</v>
      </c>
      <c r="D14" s="145">
        <v>103484.08128362168</v>
      </c>
      <c r="E14" s="144">
        <v>24.756208483277952</v>
      </c>
      <c r="F14" s="145">
        <v>27963.586049651836</v>
      </c>
    </row>
    <row r="15" spans="1:20" s="106" customFormat="1" ht="14.25">
      <c r="A15" s="2192"/>
      <c r="B15" s="162" t="s">
        <v>314</v>
      </c>
      <c r="C15" s="144">
        <v>19.18503305107744</v>
      </c>
      <c r="D15" s="145">
        <v>45760.367239154344</v>
      </c>
      <c r="E15" s="144">
        <v>11.870907074478579</v>
      </c>
      <c r="F15" s="145">
        <v>13057.781874214686</v>
      </c>
    </row>
    <row r="16" spans="1:20" s="106" customFormat="1" ht="12.75" customHeight="1">
      <c r="A16" s="2100" t="s">
        <v>296</v>
      </c>
      <c r="B16" s="162" t="s">
        <v>315</v>
      </c>
      <c r="C16" s="144">
        <v>114.51674958077021</v>
      </c>
      <c r="D16" s="145">
        <v>71964.957113424491</v>
      </c>
      <c r="E16" s="144">
        <v>45.864795420869598</v>
      </c>
      <c r="F16" s="145">
        <v>2597.7242030289481</v>
      </c>
    </row>
    <row r="17" spans="1:6" s="106" customFormat="1" ht="14.25">
      <c r="A17" s="2100"/>
      <c r="B17" s="162" t="s">
        <v>316</v>
      </c>
      <c r="C17" s="144">
        <v>15.181320410447237</v>
      </c>
      <c r="D17" s="145">
        <v>8659.4201133631814</v>
      </c>
      <c r="E17" s="144">
        <v>13.424294330847657</v>
      </c>
      <c r="F17" s="145">
        <v>2063.6601150789866</v>
      </c>
    </row>
    <row r="18" spans="1:6" s="106" customFormat="1" ht="28.5">
      <c r="A18" s="2100"/>
      <c r="B18" s="162" t="s">
        <v>317</v>
      </c>
      <c r="C18" s="144">
        <v>13.829854832381963</v>
      </c>
      <c r="D18" s="145">
        <v>29324.338571042372</v>
      </c>
      <c r="E18" s="144">
        <v>4.846074836364763</v>
      </c>
      <c r="F18" s="145">
        <v>3342.8316108958065</v>
      </c>
    </row>
    <row r="19" spans="1:6" s="106" customFormat="1" ht="12.75" customHeight="1">
      <c r="A19" s="2100" t="s">
        <v>297</v>
      </c>
      <c r="B19" s="162" t="s">
        <v>318</v>
      </c>
      <c r="C19" s="144">
        <v>18.143918453172237</v>
      </c>
      <c r="D19" s="145">
        <v>46899.221588320062</v>
      </c>
      <c r="E19" s="144">
        <v>10.498485025524428</v>
      </c>
      <c r="F19" s="145">
        <v>12490.086105354254</v>
      </c>
    </row>
    <row r="20" spans="1:6" s="106" customFormat="1" ht="28.5">
      <c r="A20" s="2100"/>
      <c r="B20" s="162" t="s">
        <v>319</v>
      </c>
      <c r="C20" s="144">
        <v>27.410383303150727</v>
      </c>
      <c r="D20" s="145">
        <v>16325.962059312495</v>
      </c>
      <c r="E20" s="144">
        <v>19.605585755285375</v>
      </c>
      <c r="F20" s="145">
        <v>3879.0256261452109</v>
      </c>
    </row>
    <row r="21" spans="1:6" s="106" customFormat="1" ht="14.25">
      <c r="A21" s="2100"/>
      <c r="B21" s="162" t="s">
        <v>320</v>
      </c>
      <c r="C21" s="144">
        <v>5.2465662385389606</v>
      </c>
      <c r="D21" s="145">
        <v>6683.7066158924099</v>
      </c>
      <c r="E21" s="144">
        <v>3.5059641652936739</v>
      </c>
      <c r="F21" s="145">
        <v>1791.744392774817</v>
      </c>
    </row>
    <row r="22" spans="1:6" s="106" customFormat="1" ht="14.25">
      <c r="A22" s="2100"/>
      <c r="B22" s="162" t="s">
        <v>321</v>
      </c>
      <c r="C22" s="144">
        <v>20.346672457932652</v>
      </c>
      <c r="D22" s="145">
        <v>18537.598383414905</v>
      </c>
      <c r="E22" s="144">
        <v>18.309777713779525</v>
      </c>
      <c r="F22" s="145">
        <v>5181.0473505114633</v>
      </c>
    </row>
    <row r="23" spans="1:6" s="106" customFormat="1" ht="28.5">
      <c r="A23" s="2100"/>
      <c r="B23" s="162" t="s">
        <v>322</v>
      </c>
      <c r="C23" s="144">
        <v>2.5704784073392348</v>
      </c>
      <c r="D23" s="145">
        <v>2947.7653909081978</v>
      </c>
      <c r="E23" s="144">
        <v>1.8346161642673948</v>
      </c>
      <c r="F23" s="145">
        <v>941.39831751375448</v>
      </c>
    </row>
    <row r="24" spans="1:6" s="106" customFormat="1" ht="28.5">
      <c r="A24" s="2100"/>
      <c r="B24" s="162" t="s">
        <v>323</v>
      </c>
      <c r="C24" s="144">
        <v>1.4120888375842484</v>
      </c>
      <c r="D24" s="145">
        <v>2676.5709665301365</v>
      </c>
      <c r="E24" s="144">
        <v>1.1933303469965304</v>
      </c>
      <c r="F24" s="145">
        <v>1038.1684141330779</v>
      </c>
    </row>
    <row r="25" spans="1:6" s="106" customFormat="1" ht="28.5">
      <c r="A25" s="2100"/>
      <c r="B25" s="162" t="s">
        <v>324</v>
      </c>
      <c r="C25" s="144">
        <v>25.082781971259127</v>
      </c>
      <c r="D25" s="145">
        <v>65554.637424684552</v>
      </c>
      <c r="E25" s="144">
        <v>13.401903636376948</v>
      </c>
      <c r="F25" s="145">
        <v>16507.893144295816</v>
      </c>
    </row>
    <row r="26" spans="1:6" s="106" customFormat="1" ht="14.25">
      <c r="A26" s="2100" t="s">
        <v>298</v>
      </c>
      <c r="B26" s="162" t="s">
        <v>325</v>
      </c>
      <c r="C26" s="144">
        <v>33.587271695112769</v>
      </c>
      <c r="D26" s="145">
        <v>81002.095885619274</v>
      </c>
      <c r="E26" s="144">
        <v>21.833446243235457</v>
      </c>
      <c r="F26" s="145">
        <v>22649.079568853027</v>
      </c>
    </row>
    <row r="27" spans="1:6" s="106" customFormat="1" ht="14.25">
      <c r="A27" s="2100"/>
      <c r="B27" s="162" t="s">
        <v>326</v>
      </c>
      <c r="C27" s="144">
        <v>26.268677328539663</v>
      </c>
      <c r="D27" s="145">
        <v>40752.701238151189</v>
      </c>
      <c r="E27" s="144">
        <v>15.90870393447635</v>
      </c>
      <c r="F27" s="145">
        <v>9165.8793862319835</v>
      </c>
    </row>
    <row r="28" spans="1:6" s="106" customFormat="1" ht="14.25">
      <c r="A28" s="2100"/>
      <c r="B28" s="162" t="s">
        <v>327</v>
      </c>
      <c r="C28" s="144">
        <v>117.0131086347658</v>
      </c>
      <c r="D28" s="145">
        <v>18914.211798291653</v>
      </c>
      <c r="E28" s="144">
        <v>118.71677670090189</v>
      </c>
      <c r="F28" s="145">
        <v>6606.651683756133</v>
      </c>
    </row>
    <row r="29" spans="1:6" s="106" customFormat="1" ht="14.25">
      <c r="A29" s="2100" t="s">
        <v>299</v>
      </c>
      <c r="B29" s="162" t="s">
        <v>328</v>
      </c>
      <c r="C29" s="144">
        <v>394.08699606746211</v>
      </c>
      <c r="D29" s="145">
        <v>111823.85085690094</v>
      </c>
      <c r="E29" s="144">
        <v>239.13635553615987</v>
      </c>
      <c r="F29" s="145">
        <v>24388.595498169441</v>
      </c>
    </row>
    <row r="30" spans="1:6" s="106" customFormat="1" ht="14.25">
      <c r="A30" s="2100"/>
      <c r="B30" s="162" t="s">
        <v>329</v>
      </c>
      <c r="C30" s="144">
        <v>85.552978279464739</v>
      </c>
      <c r="D30" s="145">
        <v>70459.693247828909</v>
      </c>
      <c r="E30" s="144">
        <v>53.296742156394359</v>
      </c>
      <c r="F30" s="145">
        <v>15030.312472328071</v>
      </c>
    </row>
    <row r="31" spans="1:6" s="106" customFormat="1" ht="14.25">
      <c r="A31" s="2100"/>
      <c r="B31" s="162" t="s">
        <v>330</v>
      </c>
      <c r="C31" s="144">
        <v>42.562374466165181</v>
      </c>
      <c r="D31" s="145">
        <v>98566.230244853679</v>
      </c>
      <c r="E31" s="144">
        <v>27.573209853874566</v>
      </c>
      <c r="F31" s="145">
        <v>29228.759774788068</v>
      </c>
    </row>
    <row r="32" spans="1:6" s="106" customFormat="1" ht="14.25">
      <c r="A32" s="2100" t="s">
        <v>300</v>
      </c>
      <c r="B32" s="162" t="s">
        <v>331</v>
      </c>
      <c r="C32" s="144">
        <v>4.8778102493587454</v>
      </c>
      <c r="D32" s="145">
        <v>366.39922019286371</v>
      </c>
      <c r="E32" s="144">
        <v>6.7227668504153515</v>
      </c>
      <c r="F32" s="145">
        <v>120.74008672750321</v>
      </c>
    </row>
    <row r="33" spans="1:6" s="106" customFormat="1" ht="14.25">
      <c r="A33" s="2100"/>
      <c r="B33" s="162" t="s">
        <v>332</v>
      </c>
      <c r="C33" s="144">
        <v>12.360548154051376</v>
      </c>
      <c r="D33" s="145">
        <v>7453.8927177673277</v>
      </c>
      <c r="E33" s="144">
        <v>8.7172615590027736</v>
      </c>
      <c r="F33" s="145">
        <v>1748.2774650152217</v>
      </c>
    </row>
    <row r="34" spans="1:6" s="106" customFormat="1" ht="14.25">
      <c r="A34" s="2100"/>
      <c r="B34" s="162" t="s">
        <v>333</v>
      </c>
      <c r="C34" s="144">
        <v>39.607374196151632</v>
      </c>
      <c r="D34" s="145">
        <v>93546.735020715641</v>
      </c>
      <c r="E34" s="144">
        <v>19.203712392477005</v>
      </c>
      <c r="F34" s="145">
        <v>15498.647588480198</v>
      </c>
    </row>
    <row r="35" spans="1:6" s="106" customFormat="1" ht="28.5">
      <c r="A35" s="2100"/>
      <c r="B35" s="162" t="s">
        <v>334</v>
      </c>
      <c r="C35" s="144">
        <v>21.057148924584155</v>
      </c>
      <c r="D35" s="145">
        <v>29287.408680766977</v>
      </c>
      <c r="E35" s="144">
        <v>14.752763609681805</v>
      </c>
      <c r="F35" s="145">
        <v>6497.4243062171954</v>
      </c>
    </row>
    <row r="36" spans="1:6" s="106" customFormat="1" ht="28.5">
      <c r="A36" s="2100" t="s">
        <v>301</v>
      </c>
      <c r="B36" s="162" t="s">
        <v>335</v>
      </c>
      <c r="C36" s="144">
        <v>4.4784350228320458</v>
      </c>
      <c r="D36" s="145">
        <v>602.55443432927757</v>
      </c>
      <c r="E36" s="144">
        <v>4.7905350619670921</v>
      </c>
      <c r="F36" s="145">
        <v>188.92025176472831</v>
      </c>
    </row>
    <row r="37" spans="1:6" s="106" customFormat="1" ht="28.5">
      <c r="A37" s="2100"/>
      <c r="B37" s="162" t="s">
        <v>336</v>
      </c>
      <c r="C37" s="144">
        <v>11.277621418197556</v>
      </c>
      <c r="D37" s="145">
        <v>12900.319223520037</v>
      </c>
      <c r="E37" s="144">
        <v>5.2540217555835822</v>
      </c>
      <c r="F37" s="145">
        <v>1720.8514997415132</v>
      </c>
    </row>
    <row r="38" spans="1:6" s="106" customFormat="1" ht="14.25">
      <c r="A38" s="2100"/>
      <c r="B38" s="162" t="s">
        <v>337</v>
      </c>
      <c r="C38" s="144">
        <v>19.169984294317985</v>
      </c>
      <c r="D38" s="145">
        <v>16874.643900744584</v>
      </c>
      <c r="E38" s="144">
        <v>9.7444318032425024</v>
      </c>
      <c r="F38" s="145">
        <v>1809.294751491173</v>
      </c>
    </row>
    <row r="39" spans="1:6" s="106" customFormat="1" ht="14.25">
      <c r="A39" s="2100"/>
      <c r="B39" s="162" t="s">
        <v>338</v>
      </c>
      <c r="C39" s="144">
        <v>13.659058392967946</v>
      </c>
      <c r="D39" s="145">
        <v>27762.21284553604</v>
      </c>
      <c r="E39" s="144">
        <v>9.0371097307764217</v>
      </c>
      <c r="F39" s="145">
        <v>7455.9241960590489</v>
      </c>
    </row>
    <row r="40" spans="1:6" s="106" customFormat="1" ht="14.25">
      <c r="A40" s="2100"/>
      <c r="B40" s="162" t="s">
        <v>339</v>
      </c>
      <c r="C40" s="144">
        <v>86.869035944431616</v>
      </c>
      <c r="D40" s="145">
        <v>3922.1654217912278</v>
      </c>
      <c r="E40" s="144">
        <v>63.929068505461139</v>
      </c>
      <c r="F40" s="145">
        <v>263.25618246596923</v>
      </c>
    </row>
    <row r="41" spans="1:6" s="106" customFormat="1" ht="14.25">
      <c r="A41" s="2100" t="s">
        <v>302</v>
      </c>
      <c r="B41" s="162" t="s">
        <v>340</v>
      </c>
      <c r="C41" s="144">
        <v>68.681315519943311</v>
      </c>
      <c r="D41" s="145">
        <v>23978.901329241231</v>
      </c>
      <c r="E41" s="144">
        <v>50.352494956375665</v>
      </c>
      <c r="F41" s="145">
        <v>1718.9745985731799</v>
      </c>
    </row>
    <row r="42" spans="1:6" s="106" customFormat="1" ht="14.25">
      <c r="A42" s="2100"/>
      <c r="B42" s="162" t="s">
        <v>341</v>
      </c>
      <c r="C42" s="144">
        <v>78.414329850063979</v>
      </c>
      <c r="D42" s="145">
        <v>20398.818170707378</v>
      </c>
      <c r="E42" s="144">
        <v>37.229470284812209</v>
      </c>
      <c r="F42" s="145">
        <v>2076.6315705451698</v>
      </c>
    </row>
    <row r="43" spans="1:6" s="106" customFormat="1" ht="14.25">
      <c r="A43" s="2100"/>
      <c r="B43" s="162" t="s">
        <v>342</v>
      </c>
      <c r="C43" s="144">
        <v>72.976405177331003</v>
      </c>
      <c r="D43" s="145">
        <v>754.63072427312147</v>
      </c>
      <c r="E43" s="144">
        <v>68.422922555089684</v>
      </c>
      <c r="F43" s="145">
        <v>107.63535576636599</v>
      </c>
    </row>
    <row r="44" spans="1:6" s="106" customFormat="1" ht="14.25">
      <c r="A44" s="2100"/>
      <c r="B44" s="162" t="s">
        <v>343</v>
      </c>
      <c r="C44" s="144">
        <v>149.84645758562195</v>
      </c>
      <c r="D44" s="145">
        <v>24679.838758783404</v>
      </c>
      <c r="E44" s="144">
        <v>112.30553214776124</v>
      </c>
      <c r="F44" s="145">
        <v>2863.1500181213946</v>
      </c>
    </row>
    <row r="45" spans="1:6" s="106" customFormat="1" ht="14.25">
      <c r="A45" s="2100"/>
      <c r="B45" s="162" t="s">
        <v>344</v>
      </c>
      <c r="C45" s="144">
        <v>69.508037578070699</v>
      </c>
      <c r="D45" s="145">
        <v>11425.171219745975</v>
      </c>
      <c r="E45" s="144">
        <v>46.947659482650863</v>
      </c>
      <c r="F45" s="145">
        <v>1141.2849955232036</v>
      </c>
    </row>
    <row r="46" spans="1:6" s="106" customFormat="1" ht="14.25">
      <c r="A46" s="2100"/>
      <c r="B46" s="162" t="s">
        <v>345</v>
      </c>
      <c r="C46" s="144">
        <v>18.012282746615192</v>
      </c>
      <c r="D46" s="145">
        <v>13773.239079065055</v>
      </c>
      <c r="E46" s="144">
        <v>11.368885225538685</v>
      </c>
      <c r="F46" s="145">
        <v>1463.2023431663067</v>
      </c>
    </row>
    <row r="47" spans="1:6" s="106" customFormat="1" ht="13.5" customHeight="1">
      <c r="A47" s="2100" t="s">
        <v>303</v>
      </c>
      <c r="B47" s="162" t="s">
        <v>346</v>
      </c>
      <c r="C47" s="144">
        <v>68.466414399254347</v>
      </c>
      <c r="D47" s="145">
        <v>152419.29231985187</v>
      </c>
      <c r="E47" s="144">
        <v>33.63139686449113</v>
      </c>
      <c r="F47" s="145">
        <v>28108.103664540657</v>
      </c>
    </row>
    <row r="48" spans="1:6" s="106" customFormat="1" ht="14.25">
      <c r="A48" s="2100"/>
      <c r="B48" s="162" t="s">
        <v>347</v>
      </c>
      <c r="C48" s="144">
        <v>29.906938233298167</v>
      </c>
      <c r="D48" s="145">
        <v>3843.9630841174521</v>
      </c>
      <c r="E48" s="144">
        <v>17.40041225518392</v>
      </c>
      <c r="F48" s="145">
        <v>355.81805481975562</v>
      </c>
    </row>
    <row r="49" spans="1:6" s="106" customFormat="1" ht="14.25">
      <c r="A49" s="2100" t="s">
        <v>304</v>
      </c>
      <c r="B49" s="162" t="s">
        <v>348</v>
      </c>
      <c r="C49" s="144">
        <v>42.464519592625763</v>
      </c>
      <c r="D49" s="145">
        <v>111857.12441125038</v>
      </c>
      <c r="E49" s="144">
        <v>23.469900186081059</v>
      </c>
      <c r="F49" s="145">
        <v>28806.68507985054</v>
      </c>
    </row>
    <row r="50" spans="1:6" s="106" customFormat="1" ht="14.25">
      <c r="A50" s="2100"/>
      <c r="B50" s="162" t="s">
        <v>349</v>
      </c>
      <c r="C50" s="144">
        <v>26.571978852294912</v>
      </c>
      <c r="D50" s="145">
        <v>1217.7094155220029</v>
      </c>
      <c r="E50" s="144">
        <v>26.063138183190507</v>
      </c>
      <c r="F50" s="145">
        <v>806.53008724917299</v>
      </c>
    </row>
    <row r="51" spans="1:6" s="106" customFormat="1" ht="14.25">
      <c r="A51" s="2100"/>
      <c r="B51" s="162" t="s">
        <v>350</v>
      </c>
      <c r="C51" s="144">
        <v>7.127057509307873</v>
      </c>
      <c r="D51" s="145">
        <v>9841.3716510266677</v>
      </c>
      <c r="E51" s="144">
        <v>3.8256991998492538</v>
      </c>
      <c r="F51" s="145">
        <v>2102.9818568436044</v>
      </c>
    </row>
    <row r="52" spans="1:6" s="106" customFormat="1" ht="14.25">
      <c r="A52" s="2100"/>
      <c r="B52" s="162" t="s">
        <v>351</v>
      </c>
      <c r="C52" s="144">
        <v>64.032812228001518</v>
      </c>
      <c r="D52" s="145">
        <v>2941.4887303602081</v>
      </c>
      <c r="E52" s="144">
        <v>44.922039413491575</v>
      </c>
      <c r="F52" s="145">
        <v>325.99819432327865</v>
      </c>
    </row>
    <row r="53" spans="1:6" s="106" customFormat="1" ht="14.25">
      <c r="A53" s="2100"/>
      <c r="B53" s="162" t="s">
        <v>352</v>
      </c>
      <c r="C53" s="144">
        <v>30.999307886072351</v>
      </c>
      <c r="D53" s="145">
        <v>22710.247685735299</v>
      </c>
      <c r="E53" s="144">
        <v>8.461260122405788</v>
      </c>
      <c r="F53" s="145">
        <v>2707.1163938213936</v>
      </c>
    </row>
    <row r="54" spans="1:6" s="106" customFormat="1" ht="14.25">
      <c r="A54" s="2100"/>
      <c r="B54" s="162" t="s">
        <v>353</v>
      </c>
      <c r="C54" s="144">
        <v>6.9261858716497899</v>
      </c>
      <c r="D54" s="145">
        <v>2665.2495928257208</v>
      </c>
      <c r="E54" s="144">
        <v>4.8200093303612057</v>
      </c>
      <c r="F54" s="145">
        <v>206.897401289394</v>
      </c>
    </row>
    <row r="55" spans="1:6" s="106" customFormat="1" ht="14.25">
      <c r="A55" s="2100"/>
      <c r="B55" s="162" t="s">
        <v>354</v>
      </c>
      <c r="C55" s="144">
        <v>21.542180547335281</v>
      </c>
      <c r="D55" s="145">
        <v>38194.020693490274</v>
      </c>
      <c r="E55" s="144">
        <v>16.737464989503142</v>
      </c>
      <c r="F55" s="145">
        <v>11998.260853204612</v>
      </c>
    </row>
    <row r="56" spans="1:6" s="106" customFormat="1" ht="15">
      <c r="A56" s="2189" t="s">
        <v>305</v>
      </c>
      <c r="B56" s="2190"/>
      <c r="C56" s="170">
        <v>719.95791142504129</v>
      </c>
      <c r="D56" s="169">
        <v>1919353.9348162096</v>
      </c>
      <c r="E56" s="170">
        <v>377.89376602736553</v>
      </c>
      <c r="F56" s="169">
        <v>474217.88087381423</v>
      </c>
    </row>
    <row r="57" spans="1:6">
      <c r="A57" s="147" t="s">
        <v>1323</v>
      </c>
    </row>
    <row r="58" spans="1:6">
      <c r="A58" s="160" t="s">
        <v>1321</v>
      </c>
    </row>
    <row r="177" spans="2:31"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</row>
    <row r="178" spans="2:31"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</row>
    <row r="179" spans="2:31"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</row>
    <row r="180" spans="2:31"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</row>
    <row r="181" spans="2:31">
      <c r="B181" s="106"/>
      <c r="C181" s="106"/>
      <c r="D181" s="106"/>
      <c r="E181" s="106"/>
      <c r="F181" s="106"/>
    </row>
  </sheetData>
  <mergeCells count="20">
    <mergeCell ref="A56:B56"/>
    <mergeCell ref="A32:A35"/>
    <mergeCell ref="A7:A8"/>
    <mergeCell ref="B7:B8"/>
    <mergeCell ref="A9:A11"/>
    <mergeCell ref="A12:A13"/>
    <mergeCell ref="A14:A15"/>
    <mergeCell ref="A16:A18"/>
    <mergeCell ref="A26:A28"/>
    <mergeCell ref="A29:A31"/>
    <mergeCell ref="A3:F3"/>
    <mergeCell ref="A5:F5"/>
    <mergeCell ref="A36:A40"/>
    <mergeCell ref="A4:F4"/>
    <mergeCell ref="A49:A55"/>
    <mergeCell ref="A41:A46"/>
    <mergeCell ref="A47:A48"/>
    <mergeCell ref="C7:D7"/>
    <mergeCell ref="E7:F7"/>
    <mergeCell ref="A19:A25"/>
  </mergeCells>
  <hyperlinks>
    <hyperlink ref="H7" location="ÍNDICE!A133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70" orientation="landscape" r:id="rId1"/>
  <headerFooter scaleWithDoc="0" alignWithMargins="0">
    <oddHeader>&amp;R&amp;"Arial,Negrita"&amp;10Compendio estadístico 2013 - Ingresos y gastos de los hogares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showGridLines="0" topLeftCell="K1" zoomScale="85" zoomScaleNormal="85" zoomScaleSheetLayoutView="69" workbookViewId="0">
      <selection activeCell="AD6" sqref="AD6"/>
    </sheetView>
  </sheetViews>
  <sheetFormatPr baseColWidth="10" defaultColWidth="20.28515625" defaultRowHeight="0" customHeight="1" zeroHeight="1"/>
  <cols>
    <col min="1" max="1" width="13.140625" style="39" customWidth="1"/>
    <col min="2" max="19" width="10.7109375" style="39" customWidth="1"/>
    <col min="20" max="20" width="12.42578125" style="39" customWidth="1"/>
    <col min="21" max="28" width="10.7109375" style="39" customWidth="1"/>
    <col min="29" max="29" width="1.28515625" style="39" customWidth="1"/>
    <col min="30" max="30" width="16.5703125" style="39" customWidth="1"/>
    <col min="31" max="16384" width="20.28515625" style="39"/>
  </cols>
  <sheetData>
    <row r="1" spans="1:30" ht="6" customHeight="1"/>
    <row r="2" spans="1:30" s="36" customFormat="1" ht="15">
      <c r="A2" s="1312" t="s">
        <v>671</v>
      </c>
      <c r="D2" s="360"/>
      <c r="E2" s="361"/>
      <c r="F2" s="361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</row>
    <row r="3" spans="1:30" ht="15" customHeight="1">
      <c r="A3" s="2193" t="s">
        <v>1526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  <c r="W3" s="2193"/>
      <c r="X3" s="2193"/>
      <c r="Y3" s="2193"/>
      <c r="Z3" s="2193"/>
      <c r="AA3" s="2193"/>
      <c r="AB3" s="2193"/>
    </row>
    <row r="4" spans="1:30" ht="15" customHeight="1">
      <c r="A4" s="2193" t="s">
        <v>2506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  <c r="W4" s="2193"/>
      <c r="X4" s="2193"/>
      <c r="Y4" s="2193"/>
      <c r="Z4" s="2193"/>
      <c r="AA4" s="2193"/>
      <c r="AB4" s="2193"/>
    </row>
    <row r="5" spans="1:30" ht="15">
      <c r="A5" s="363"/>
      <c r="B5" s="360"/>
      <c r="C5" s="360"/>
      <c r="D5" s="360"/>
      <c r="E5" s="361"/>
      <c r="F5" s="361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</row>
    <row r="6" spans="1:30" ht="15.75" customHeight="1">
      <c r="A6" s="373"/>
      <c r="B6" s="2194"/>
      <c r="C6" s="2194"/>
      <c r="D6" s="2195"/>
      <c r="E6" s="2196" t="s">
        <v>672</v>
      </c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U6" s="2196"/>
      <c r="V6" s="2196"/>
      <c r="W6" s="2196"/>
      <c r="X6" s="2196"/>
      <c r="Y6" s="2196"/>
      <c r="Z6" s="2196"/>
      <c r="AA6" s="2196"/>
      <c r="AB6" s="2196"/>
      <c r="AD6" s="1113" t="s">
        <v>675</v>
      </c>
    </row>
    <row r="7" spans="1:30" ht="85.15" customHeight="1">
      <c r="A7" s="2197"/>
      <c r="B7" s="2199" t="s">
        <v>673</v>
      </c>
      <c r="C7" s="2199"/>
      <c r="D7" s="2200"/>
      <c r="E7" s="2196" t="s">
        <v>293</v>
      </c>
      <c r="F7" s="2196"/>
      <c r="G7" s="2196" t="s">
        <v>674</v>
      </c>
      <c r="H7" s="2196"/>
      <c r="I7" s="2196" t="s">
        <v>295</v>
      </c>
      <c r="J7" s="2196"/>
      <c r="K7" s="2196" t="s">
        <v>296</v>
      </c>
      <c r="L7" s="2196"/>
      <c r="M7" s="2196" t="s">
        <v>297</v>
      </c>
      <c r="N7" s="2196"/>
      <c r="O7" s="2196" t="s">
        <v>298</v>
      </c>
      <c r="P7" s="2196"/>
      <c r="Q7" s="2196" t="s">
        <v>299</v>
      </c>
      <c r="R7" s="2196"/>
      <c r="S7" s="2203" t="s">
        <v>300</v>
      </c>
      <c r="T7" s="2204"/>
      <c r="U7" s="2196" t="s">
        <v>301</v>
      </c>
      <c r="V7" s="2196"/>
      <c r="W7" s="2196" t="s">
        <v>302</v>
      </c>
      <c r="X7" s="2196"/>
      <c r="Y7" s="2196" t="s">
        <v>303</v>
      </c>
      <c r="Z7" s="2196"/>
      <c r="AA7" s="2196" t="s">
        <v>304</v>
      </c>
      <c r="AB7" s="2196"/>
    </row>
    <row r="8" spans="1:30" ht="39" customHeight="1">
      <c r="A8" s="2198"/>
      <c r="B8" s="2201"/>
      <c r="C8" s="2201"/>
      <c r="D8" s="2202"/>
      <c r="E8" s="2196"/>
      <c r="F8" s="2196"/>
      <c r="G8" s="2196"/>
      <c r="H8" s="2196"/>
      <c r="I8" s="2196"/>
      <c r="J8" s="2196"/>
      <c r="K8" s="2196"/>
      <c r="L8" s="2196"/>
      <c r="M8" s="2196"/>
      <c r="N8" s="2196"/>
      <c r="O8" s="2196"/>
      <c r="P8" s="2196"/>
      <c r="Q8" s="2196"/>
      <c r="R8" s="2196"/>
      <c r="S8" s="2205"/>
      <c r="T8" s="2200"/>
      <c r="U8" s="2196"/>
      <c r="V8" s="2196"/>
      <c r="W8" s="2196"/>
      <c r="X8" s="2196"/>
      <c r="Y8" s="2196"/>
      <c r="Z8" s="2196"/>
      <c r="AA8" s="2196"/>
      <c r="AB8" s="2196"/>
    </row>
    <row r="9" spans="1:30" ht="45">
      <c r="A9" s="1361" t="s">
        <v>183</v>
      </c>
      <c r="B9" s="1362" t="s">
        <v>675</v>
      </c>
      <c r="C9" s="1362" t="s">
        <v>676</v>
      </c>
      <c r="D9" s="1362" t="s">
        <v>677</v>
      </c>
      <c r="E9" s="1362" t="s">
        <v>675</v>
      </c>
      <c r="F9" s="1362" t="s">
        <v>676</v>
      </c>
      <c r="G9" s="1362" t="s">
        <v>675</v>
      </c>
      <c r="H9" s="1362" t="s">
        <v>676</v>
      </c>
      <c r="I9" s="1362" t="s">
        <v>675</v>
      </c>
      <c r="J9" s="1362" t="s">
        <v>676</v>
      </c>
      <c r="K9" s="1362" t="s">
        <v>675</v>
      </c>
      <c r="L9" s="1362" t="s">
        <v>676</v>
      </c>
      <c r="M9" s="1362" t="s">
        <v>675</v>
      </c>
      <c r="N9" s="1362" t="s">
        <v>676</v>
      </c>
      <c r="O9" s="1362" t="s">
        <v>675</v>
      </c>
      <c r="P9" s="1362" t="s">
        <v>676</v>
      </c>
      <c r="Q9" s="1362" t="s">
        <v>675</v>
      </c>
      <c r="R9" s="1362" t="s">
        <v>676</v>
      </c>
      <c r="S9" s="1362" t="s">
        <v>675</v>
      </c>
      <c r="T9" s="1362" t="s">
        <v>676</v>
      </c>
      <c r="U9" s="1362" t="s">
        <v>675</v>
      </c>
      <c r="V9" s="1362" t="s">
        <v>676</v>
      </c>
      <c r="W9" s="1362" t="s">
        <v>675</v>
      </c>
      <c r="X9" s="1362" t="s">
        <v>676</v>
      </c>
      <c r="Y9" s="1362" t="s">
        <v>675</v>
      </c>
      <c r="Z9" s="1362" t="s">
        <v>676</v>
      </c>
      <c r="AA9" s="1362" t="s">
        <v>675</v>
      </c>
      <c r="AB9" s="1362" t="s">
        <v>676</v>
      </c>
    </row>
    <row r="10" spans="1:30" ht="12" customHeight="1">
      <c r="A10" s="766" t="s">
        <v>1324</v>
      </c>
      <c r="B10" s="392">
        <v>109.96631108779314</v>
      </c>
      <c r="C10" s="392">
        <v>3.3197064259876896</v>
      </c>
      <c r="D10" s="392">
        <v>3.3197064259876896</v>
      </c>
      <c r="E10" s="392">
        <v>116.34089622130931</v>
      </c>
      <c r="F10" s="392">
        <v>5.7176842196226874</v>
      </c>
      <c r="G10" s="392">
        <v>116.71532420054874</v>
      </c>
      <c r="H10" s="392">
        <v>3.0139222838616142</v>
      </c>
      <c r="I10" s="392">
        <v>102.98025233062404</v>
      </c>
      <c r="J10" s="392">
        <v>2.0583864059777524</v>
      </c>
      <c r="K10" s="392">
        <v>112.44532978613012</v>
      </c>
      <c r="L10" s="392">
        <v>3.6003619039378654</v>
      </c>
      <c r="M10" s="392">
        <v>108.57064254858032</v>
      </c>
      <c r="N10" s="392">
        <v>5.8151852002731763</v>
      </c>
      <c r="O10" s="392">
        <v>105.78662533839962</v>
      </c>
      <c r="P10" s="392">
        <v>1.8304976234390313</v>
      </c>
      <c r="Q10" s="392">
        <v>108.43974640205273</v>
      </c>
      <c r="R10" s="392">
        <v>2.2508537475192325</v>
      </c>
      <c r="S10" s="392">
        <v>96.940271963260145</v>
      </c>
      <c r="T10" s="392">
        <v>-0.64085351035539917</v>
      </c>
      <c r="U10" s="392">
        <v>100.00312410969836</v>
      </c>
      <c r="V10" s="392">
        <v>-0.8512273106337731</v>
      </c>
      <c r="W10" s="392">
        <v>128.5358012261014</v>
      </c>
      <c r="X10" s="392">
        <v>4.7050265594530627</v>
      </c>
      <c r="Y10" s="392">
        <v>105.57489953333112</v>
      </c>
      <c r="Z10" s="392">
        <v>2.1368167789796555</v>
      </c>
      <c r="AA10" s="392">
        <v>99.658958462068838</v>
      </c>
      <c r="AB10" s="375">
        <v>1.4113740441110245</v>
      </c>
    </row>
    <row r="11" spans="1:30" ht="12" customHeight="1">
      <c r="A11" s="766" t="s">
        <v>1325</v>
      </c>
      <c r="B11" s="392">
        <v>119.6769316756606</v>
      </c>
      <c r="C11" s="392">
        <v>8.8305413647229223</v>
      </c>
      <c r="D11" s="392">
        <v>8.8305413647229223</v>
      </c>
      <c r="E11" s="392">
        <v>134.95462955362507</v>
      </c>
      <c r="F11" s="392">
        <v>15.999303715958835</v>
      </c>
      <c r="G11" s="392">
        <v>144.69685706013195</v>
      </c>
      <c r="H11" s="392">
        <v>23.974172244514612</v>
      </c>
      <c r="I11" s="392">
        <v>109.9391523697323</v>
      </c>
      <c r="J11" s="392">
        <v>6.7575092132871273</v>
      </c>
      <c r="K11" s="392">
        <v>116.25832049996345</v>
      </c>
      <c r="L11" s="392">
        <v>3.3909729475520178</v>
      </c>
      <c r="M11" s="392">
        <v>124.53402427426302</v>
      </c>
      <c r="N11" s="392">
        <v>14.703221194016436</v>
      </c>
      <c r="O11" s="392">
        <v>109.20183584790335</v>
      </c>
      <c r="P11" s="392">
        <v>3.228395365273129</v>
      </c>
      <c r="Q11" s="392">
        <v>112.29142615752176</v>
      </c>
      <c r="R11" s="392">
        <v>3.5519077490171247</v>
      </c>
      <c r="S11" s="392">
        <v>95.977555038329839</v>
      </c>
      <c r="T11" s="392">
        <v>-0.99310318140553022</v>
      </c>
      <c r="U11" s="392">
        <v>102.62302393870054</v>
      </c>
      <c r="V11" s="392">
        <v>2.6198179830144941</v>
      </c>
      <c r="W11" s="392">
        <v>134.37972642601471</v>
      </c>
      <c r="X11" s="392">
        <v>4.5465350074984423</v>
      </c>
      <c r="Y11" s="392">
        <v>118.17004960877348</v>
      </c>
      <c r="Z11" s="392">
        <v>11.930061151955851</v>
      </c>
      <c r="AA11" s="392">
        <v>113.11554552514882</v>
      </c>
      <c r="AB11" s="375">
        <v>13.502636662816103</v>
      </c>
    </row>
    <row r="12" spans="1:30" ht="12" customHeight="1">
      <c r="A12" s="766" t="s">
        <v>1326</v>
      </c>
      <c r="B12" s="392">
        <v>124.8370941649011</v>
      </c>
      <c r="C12" s="392">
        <v>4.3117436393048436</v>
      </c>
      <c r="D12" s="392">
        <v>4.3117436393048436</v>
      </c>
      <c r="E12" s="392">
        <v>141.0186655827502</v>
      </c>
      <c r="F12" s="392">
        <v>-9.7100000000000009</v>
      </c>
      <c r="G12" s="392">
        <v>157.6104388778937</v>
      </c>
      <c r="H12" s="392">
        <v>39.450000000000003</v>
      </c>
      <c r="I12" s="392">
        <v>115.8084772772349</v>
      </c>
      <c r="J12" s="392">
        <v>5.3387030743730746</v>
      </c>
      <c r="K12" s="392">
        <v>119.4658261098954</v>
      </c>
      <c r="L12" s="392">
        <v>2.758947141278334</v>
      </c>
      <c r="M12" s="392">
        <v>130.0311706168973</v>
      </c>
      <c r="N12" s="392">
        <v>4.4141722510531167</v>
      </c>
      <c r="O12" s="392">
        <v>113.23985585478989</v>
      </c>
      <c r="P12" s="392">
        <v>3.6977583531752289</v>
      </c>
      <c r="Q12" s="392">
        <v>113.9553158647313</v>
      </c>
      <c r="R12" s="392">
        <v>1.4817602413166098</v>
      </c>
      <c r="S12" s="392">
        <v>95.825424606196734</v>
      </c>
      <c r="T12" s="392">
        <v>-0.15850625916897787</v>
      </c>
      <c r="U12" s="392">
        <v>105.471416800166</v>
      </c>
      <c r="V12" s="392">
        <v>2.7755885103978972</v>
      </c>
      <c r="W12" s="392">
        <v>139.46277523550549</v>
      </c>
      <c r="X12" s="392">
        <v>3.7826009508133307</v>
      </c>
      <c r="Y12" s="392">
        <v>125.87527333265081</v>
      </c>
      <c r="Z12" s="392">
        <v>6.5204539977659959</v>
      </c>
      <c r="AA12" s="392">
        <v>128.9826120964436</v>
      </c>
      <c r="AB12" s="375">
        <v>14.027308534499427</v>
      </c>
    </row>
    <row r="13" spans="1:30" ht="12" customHeight="1">
      <c r="A13" s="766" t="s">
        <v>1327</v>
      </c>
      <c r="B13" s="392">
        <v>128.99171644463479</v>
      </c>
      <c r="C13" s="392">
        <v>3.3280350744512743</v>
      </c>
      <c r="D13" s="392">
        <v>3.3280350744512743</v>
      </c>
      <c r="E13" s="392">
        <v>148.63640618294619</v>
      </c>
      <c r="F13" s="392">
        <v>5.4019377993091755</v>
      </c>
      <c r="G13" s="392">
        <v>167.55285020896511</v>
      </c>
      <c r="H13" s="392">
        <v>6.3082187968362513</v>
      </c>
      <c r="I13" s="392">
        <v>121.1377737199513</v>
      </c>
      <c r="J13" s="392">
        <v>4.6018189410767851</v>
      </c>
      <c r="K13" s="392">
        <v>121.8064491478721</v>
      </c>
      <c r="L13" s="392">
        <v>1.9592406583482491</v>
      </c>
      <c r="M13" s="392">
        <v>132.85097785736991</v>
      </c>
      <c r="N13" s="392">
        <v>2.1685625278114573</v>
      </c>
      <c r="O13" s="392">
        <v>117.6105643953338</v>
      </c>
      <c r="P13" s="392">
        <v>3.8596910138675611</v>
      </c>
      <c r="Q13" s="392">
        <v>115.3311894716269</v>
      </c>
      <c r="R13" s="392">
        <v>1.207379924714358</v>
      </c>
      <c r="S13" s="392">
        <v>96.370731021050304</v>
      </c>
      <c r="T13" s="392">
        <v>0.56906235176579223</v>
      </c>
      <c r="U13" s="392">
        <v>104.4851107082613</v>
      </c>
      <c r="V13" s="392">
        <v>-0.93514064931300434</v>
      </c>
      <c r="W13" s="392">
        <v>143.9942656572633</v>
      </c>
      <c r="X13" s="392">
        <v>3.2492472734072964</v>
      </c>
      <c r="Y13" s="392">
        <v>131.6100524776395</v>
      </c>
      <c r="Z13" s="392">
        <v>4.5559219004302598</v>
      </c>
      <c r="AA13" s="392">
        <v>131.85216446333209</v>
      </c>
      <c r="AB13" s="375">
        <v>2.2247590743028622</v>
      </c>
    </row>
    <row r="14" spans="1:30" ht="12" customHeight="1">
      <c r="A14" s="766" t="s">
        <v>1328</v>
      </c>
      <c r="B14" s="392">
        <v>135.9693714909977</v>
      </c>
      <c r="C14" s="392">
        <v>5.4093822756113408</v>
      </c>
      <c r="D14" s="392">
        <v>5.4093822756113408</v>
      </c>
      <c r="E14" s="392">
        <v>158.78999912912519</v>
      </c>
      <c r="F14" s="392">
        <v>6.8311614946352073</v>
      </c>
      <c r="G14" s="392">
        <v>191.12025102864769</v>
      </c>
      <c r="H14" s="392">
        <v>14.065651995946515</v>
      </c>
      <c r="I14" s="392">
        <v>129.60306373619241</v>
      </c>
      <c r="J14" s="392">
        <v>6.9881505630203566</v>
      </c>
      <c r="K14" s="392">
        <v>124.2707404017839</v>
      </c>
      <c r="L14" s="392">
        <v>2.0231205089314752</v>
      </c>
      <c r="M14" s="392">
        <v>140.46248271803691</v>
      </c>
      <c r="N14" s="392">
        <v>5.7293555406410235</v>
      </c>
      <c r="O14" s="392">
        <v>121.9922310984642</v>
      </c>
      <c r="P14" s="392">
        <v>3.7255723800473817</v>
      </c>
      <c r="Q14" s="392">
        <v>119.5905706769684</v>
      </c>
      <c r="R14" s="392">
        <v>3.6931737415136556</v>
      </c>
      <c r="S14" s="392">
        <v>97.638343138223576</v>
      </c>
      <c r="T14" s="392">
        <v>1.3153496956419097</v>
      </c>
      <c r="U14" s="392">
        <v>109.2975863587999</v>
      </c>
      <c r="V14" s="392">
        <v>4.6058961108590646</v>
      </c>
      <c r="W14" s="392">
        <v>152.80743622737501</v>
      </c>
      <c r="X14" s="392">
        <v>6.1205010698751838</v>
      </c>
      <c r="Y14" s="392">
        <v>140.2213871859785</v>
      </c>
      <c r="Z14" s="392">
        <v>6.5430676048108483</v>
      </c>
      <c r="AA14" s="392">
        <v>139.02399356967351</v>
      </c>
      <c r="AB14" s="375">
        <v>5.4392956957000749</v>
      </c>
    </row>
    <row r="15" spans="1:30" ht="12" customHeight="1" thickBot="1">
      <c r="A15" s="959" t="s">
        <v>1329</v>
      </c>
      <c r="B15" s="960">
        <v>141.631013217229</v>
      </c>
      <c r="C15" s="960">
        <v>4.1639096100448914</v>
      </c>
      <c r="D15" s="960">
        <v>4.1639096100448914</v>
      </c>
      <c r="E15" s="960">
        <v>166.67701446815229</v>
      </c>
      <c r="F15" s="960">
        <v>4.9669471517620689</v>
      </c>
      <c r="G15" s="960">
        <v>227.26996286480929</v>
      </c>
      <c r="H15" s="960">
        <v>18.914642295411689</v>
      </c>
      <c r="I15" s="960">
        <v>133.04217735223369</v>
      </c>
      <c r="J15" s="960">
        <v>2.653574319077534</v>
      </c>
      <c r="K15" s="960">
        <v>127.89758845139809</v>
      </c>
      <c r="L15" s="960">
        <v>2.9185052232634234</v>
      </c>
      <c r="M15" s="960">
        <v>144.95347723017031</v>
      </c>
      <c r="N15" s="960">
        <v>3.1972911379820834</v>
      </c>
      <c r="O15" s="960">
        <v>127.22167445415261</v>
      </c>
      <c r="P15" s="960">
        <v>4.2867019551987129</v>
      </c>
      <c r="Q15" s="960">
        <v>123.9530434478927</v>
      </c>
      <c r="R15" s="960">
        <v>3.6478400815629364</v>
      </c>
      <c r="S15" s="960">
        <v>97.464624479957138</v>
      </c>
      <c r="T15" s="960">
        <v>-0.17792053068793612</v>
      </c>
      <c r="U15" s="960">
        <v>108.1199824157671</v>
      </c>
      <c r="V15" s="960">
        <v>-1.0774290469388714</v>
      </c>
      <c r="W15" s="960">
        <v>162.76453201456781</v>
      </c>
      <c r="X15" s="960">
        <v>6.5161068289744772</v>
      </c>
      <c r="Y15" s="960">
        <v>149.6892135714848</v>
      </c>
      <c r="Z15" s="960">
        <v>6.7520558564642785</v>
      </c>
      <c r="AA15" s="960">
        <v>143.90315146878231</v>
      </c>
      <c r="AB15" s="961">
        <v>3.509579730684087</v>
      </c>
    </row>
    <row r="16" spans="1:30" ht="12" customHeight="1" thickTop="1">
      <c r="A16" s="956" t="s">
        <v>767</v>
      </c>
      <c r="B16" s="957">
        <v>142.34316643050769</v>
      </c>
      <c r="C16" s="957">
        <v>4.0972796139266077</v>
      </c>
      <c r="D16" s="958">
        <v>0.50282293199894745</v>
      </c>
      <c r="E16" s="957">
        <v>167.60272099758461</v>
      </c>
      <c r="F16" s="958">
        <v>5.0516828563685889</v>
      </c>
      <c r="G16" s="957">
        <v>232.46023233500151</v>
      </c>
      <c r="H16" s="958">
        <v>19.321568357688832</v>
      </c>
      <c r="I16" s="957">
        <v>133.22375639069469</v>
      </c>
      <c r="J16" s="958">
        <v>2.1806614837838634</v>
      </c>
      <c r="K16" s="957">
        <v>128.13537166872069</v>
      </c>
      <c r="L16" s="958">
        <v>2.9828953038774086</v>
      </c>
      <c r="M16" s="957">
        <v>145.2443415698695</v>
      </c>
      <c r="N16" s="958">
        <v>2.9151522179198031</v>
      </c>
      <c r="O16" s="957">
        <v>127.89516273852939</v>
      </c>
      <c r="P16" s="958">
        <v>4.7899407179849751</v>
      </c>
      <c r="Q16" s="957">
        <v>124.69196178710931</v>
      </c>
      <c r="R16" s="958">
        <v>2.3035901431485373</v>
      </c>
      <c r="S16" s="957">
        <v>97.407558980789148</v>
      </c>
      <c r="T16" s="958">
        <v>-0.19654119791907565</v>
      </c>
      <c r="U16" s="957">
        <v>108.9954454651745</v>
      </c>
      <c r="V16" s="958">
        <v>-1.0648463053897217E-2</v>
      </c>
      <c r="W16" s="957">
        <v>162.76453201456781</v>
      </c>
      <c r="X16" s="958">
        <v>6.5161068289744772</v>
      </c>
      <c r="Y16" s="957">
        <v>152.54555801312961</v>
      </c>
      <c r="Z16" s="958">
        <v>7.3997810833767108</v>
      </c>
      <c r="AA16" s="957">
        <v>143.7082713411678</v>
      </c>
      <c r="AB16" s="958">
        <v>3.3306756626527934</v>
      </c>
    </row>
    <row r="17" spans="1:34" ht="12" customHeight="1">
      <c r="A17" s="377" t="s">
        <v>768</v>
      </c>
      <c r="B17" s="375">
        <v>142.6060661088859</v>
      </c>
      <c r="C17" s="392">
        <v>3.4849592110151484</v>
      </c>
      <c r="D17" s="375">
        <v>0.6884458915515923</v>
      </c>
      <c r="E17" s="375">
        <v>167.3530969913181</v>
      </c>
      <c r="F17" s="375">
        <v>3.8480394729593748</v>
      </c>
      <c r="G17" s="375">
        <v>233.9223220801039</v>
      </c>
      <c r="H17" s="375">
        <v>19.113946280831009</v>
      </c>
      <c r="I17" s="375">
        <v>133.64430764523331</v>
      </c>
      <c r="J17" s="375">
        <v>1.8690252199132562</v>
      </c>
      <c r="K17" s="375">
        <v>128.23561310736491</v>
      </c>
      <c r="L17" s="375">
        <v>2.2982090608209882</v>
      </c>
      <c r="M17" s="375">
        <v>147.0598171879125</v>
      </c>
      <c r="N17" s="375">
        <v>3.5033045058557422</v>
      </c>
      <c r="O17" s="375">
        <v>129.27924985411369</v>
      </c>
      <c r="P17" s="375">
        <v>4.3590992635252457</v>
      </c>
      <c r="Q17" s="375">
        <v>124.9747949280176</v>
      </c>
      <c r="R17" s="375">
        <v>1.660887920444698</v>
      </c>
      <c r="S17" s="375">
        <v>97.419141138560605</v>
      </c>
      <c r="T17" s="375">
        <v>-9.2368904235584637E-2</v>
      </c>
      <c r="U17" s="375">
        <v>109.53365911617369</v>
      </c>
      <c r="V17" s="375">
        <v>0.28336915556275155</v>
      </c>
      <c r="W17" s="375">
        <v>162.76453201456781</v>
      </c>
      <c r="X17" s="375">
        <v>6.5161068289744772</v>
      </c>
      <c r="Y17" s="375">
        <v>152.73407376019031</v>
      </c>
      <c r="Z17" s="375">
        <v>6.0791012001502942</v>
      </c>
      <c r="AA17" s="375">
        <v>143.46201638499539</v>
      </c>
      <c r="AB17" s="375">
        <v>2.8016402300121701</v>
      </c>
    </row>
    <row r="18" spans="1:34" ht="12" customHeight="1">
      <c r="A18" s="377" t="s">
        <v>769</v>
      </c>
      <c r="B18" s="375">
        <v>143.23122895603399</v>
      </c>
      <c r="C18" s="375">
        <v>3.010580482309555</v>
      </c>
      <c r="D18" s="375">
        <v>1.1298484014589549</v>
      </c>
      <c r="E18" s="375">
        <v>168.64673386055469</v>
      </c>
      <c r="F18" s="375">
        <v>2.138903073090237</v>
      </c>
      <c r="G18" s="375">
        <v>234.74211454498351</v>
      </c>
      <c r="H18" s="375">
        <v>19.392262658357605</v>
      </c>
      <c r="I18" s="375">
        <v>134.74218535198941</v>
      </c>
      <c r="J18" s="375">
        <v>2.114995294027544</v>
      </c>
      <c r="K18" s="375">
        <v>128.4492449770112</v>
      </c>
      <c r="L18" s="375">
        <v>2.3070401017650566</v>
      </c>
      <c r="M18" s="375">
        <v>146.45909605300861</v>
      </c>
      <c r="N18" s="375">
        <v>3.2300978890019705</v>
      </c>
      <c r="O18" s="375">
        <v>129.94098444612149</v>
      </c>
      <c r="P18" s="375">
        <v>4.3186011985683725</v>
      </c>
      <c r="Q18" s="375">
        <v>125.0620161079604</v>
      </c>
      <c r="R18" s="375">
        <v>1.5549202361909042</v>
      </c>
      <c r="S18" s="375">
        <v>97.406048176185806</v>
      </c>
      <c r="T18" s="375">
        <v>-8.9085234972841043E-2</v>
      </c>
      <c r="U18" s="375">
        <v>108.65611278683291</v>
      </c>
      <c r="V18" s="375">
        <v>-0.53474398477330043</v>
      </c>
      <c r="W18" s="375">
        <v>162.76453201456781</v>
      </c>
      <c r="X18" s="375">
        <v>6.5161068289744772</v>
      </c>
      <c r="Y18" s="375">
        <v>154.76832063975749</v>
      </c>
      <c r="Z18" s="375">
        <v>6.7671353200472462</v>
      </c>
      <c r="AA18" s="375">
        <v>144.81392606850611</v>
      </c>
      <c r="AB18" s="375">
        <v>3.3248445074784971</v>
      </c>
    </row>
    <row r="19" spans="1:34" ht="12" customHeight="1">
      <c r="A19" s="377" t="s">
        <v>770</v>
      </c>
      <c r="B19" s="375">
        <v>143.4876220629186</v>
      </c>
      <c r="C19" s="375">
        <v>3.0321893102318587</v>
      </c>
      <c r="D19" s="375">
        <v>1.3108773308300847</v>
      </c>
      <c r="E19" s="375">
        <v>168.33070351124991</v>
      </c>
      <c r="F19" s="375">
        <v>2.3822724556869623</v>
      </c>
      <c r="G19" s="375">
        <v>234.3980289769753</v>
      </c>
      <c r="H19" s="375">
        <v>18.222134650413601</v>
      </c>
      <c r="I19" s="375">
        <v>134.94089425978069</v>
      </c>
      <c r="J19" s="375">
        <v>1.9487009411092826</v>
      </c>
      <c r="K19" s="375">
        <v>128.65386115537939</v>
      </c>
      <c r="L19" s="375">
        <v>2.1982570772655086</v>
      </c>
      <c r="M19" s="375">
        <v>145.80114313996</v>
      </c>
      <c r="N19" s="375">
        <v>2.4193835340038605</v>
      </c>
      <c r="O19" s="375">
        <v>130.13095075894239</v>
      </c>
      <c r="P19" s="375">
        <v>4.3943995306522154</v>
      </c>
      <c r="Q19" s="375">
        <v>124.5993739828473</v>
      </c>
      <c r="R19" s="375">
        <v>1.0134032959007611</v>
      </c>
      <c r="S19" s="375">
        <v>97.546289331711236</v>
      </c>
      <c r="T19" s="375">
        <v>8.6113727154413233E-2</v>
      </c>
      <c r="U19" s="375">
        <v>110.54147800021779</v>
      </c>
      <c r="V19" s="375">
        <v>8.0231582671719259E-2</v>
      </c>
      <c r="W19" s="375">
        <v>165.3270509621039</v>
      </c>
      <c r="X19" s="375">
        <v>6.868163543542205</v>
      </c>
      <c r="Y19" s="375">
        <v>155.07196312741041</v>
      </c>
      <c r="Z19" s="375">
        <v>6.7491345489005594</v>
      </c>
      <c r="AA19" s="375">
        <v>146.32788564374741</v>
      </c>
      <c r="AB19" s="375">
        <v>4.0087579009623564</v>
      </c>
    </row>
    <row r="20" spans="1:34" ht="12" customHeight="1">
      <c r="A20" s="377" t="s">
        <v>771</v>
      </c>
      <c r="B20" s="375">
        <v>143.17496495920011</v>
      </c>
      <c r="C20" s="375">
        <v>3.0075765125453291</v>
      </c>
      <c r="D20" s="375">
        <v>1.0901226411499598</v>
      </c>
      <c r="E20" s="375">
        <v>166.81166981835861</v>
      </c>
      <c r="F20" s="375">
        <v>2.3633298941173164</v>
      </c>
      <c r="G20" s="375">
        <v>235.7086721162066</v>
      </c>
      <c r="H20" s="375">
        <v>18.574816918687588</v>
      </c>
      <c r="I20" s="375">
        <v>135.33542924987469</v>
      </c>
      <c r="J20" s="375">
        <v>2.3187300335361094</v>
      </c>
      <c r="K20" s="375">
        <v>128.91818932695131</v>
      </c>
      <c r="L20" s="375">
        <v>1.9658292561864465</v>
      </c>
      <c r="M20" s="375">
        <v>146.14263449252749</v>
      </c>
      <c r="N20" s="375">
        <v>2.3190564056390306</v>
      </c>
      <c r="O20" s="375">
        <v>130.68110182323429</v>
      </c>
      <c r="P20" s="375">
        <v>4.6374665395390702</v>
      </c>
      <c r="Q20" s="375">
        <v>124.1975890122004</v>
      </c>
      <c r="R20" s="375">
        <v>0.57042271770830766</v>
      </c>
      <c r="S20" s="375">
        <v>97.749929875553221</v>
      </c>
      <c r="T20" s="375">
        <v>0.30953118012653213</v>
      </c>
      <c r="U20" s="375">
        <v>110.4131119396073</v>
      </c>
      <c r="V20" s="375">
        <v>1.6154781577426558</v>
      </c>
      <c r="W20" s="375">
        <v>165.11270256116751</v>
      </c>
      <c r="X20" s="375">
        <v>6.3345012103821041</v>
      </c>
      <c r="Y20" s="375">
        <v>155.1813541599895</v>
      </c>
      <c r="Z20" s="375">
        <v>6.2054680271286244</v>
      </c>
      <c r="AA20" s="375">
        <v>146.34979581058261</v>
      </c>
      <c r="AB20" s="375">
        <v>4.1653114116916967</v>
      </c>
    </row>
    <row r="21" spans="1:34" ht="12" customHeight="1">
      <c r="A21" s="377" t="s">
        <v>772</v>
      </c>
      <c r="B21" s="375">
        <v>142.96766212303569</v>
      </c>
      <c r="C21" s="375">
        <v>2.6786469649237032</v>
      </c>
      <c r="D21" s="375">
        <v>0.94375439068319356</v>
      </c>
      <c r="E21" s="375">
        <v>165.74433999578159</v>
      </c>
      <c r="F21" s="375">
        <v>1.6679333554490361</v>
      </c>
      <c r="G21" s="375">
        <v>233.33836819052181</v>
      </c>
      <c r="H21" s="375">
        <v>17.017331406690506</v>
      </c>
      <c r="I21" s="375">
        <v>135.35620627754849</v>
      </c>
      <c r="J21" s="375">
        <v>2.3374459901939648</v>
      </c>
      <c r="K21" s="375">
        <v>129.38885657792829</v>
      </c>
      <c r="L21" s="375">
        <v>2.1545785552147922</v>
      </c>
      <c r="M21" s="375">
        <v>146.23160592485249</v>
      </c>
      <c r="N21" s="375">
        <v>1.9384058943406002</v>
      </c>
      <c r="O21" s="375">
        <v>130.9518244000846</v>
      </c>
      <c r="P21" s="375">
        <v>4.8389152006498959</v>
      </c>
      <c r="Q21" s="375">
        <v>124.5384543638385</v>
      </c>
      <c r="R21" s="375">
        <v>0.91757745400120605</v>
      </c>
      <c r="S21" s="375">
        <v>97.851523380080053</v>
      </c>
      <c r="T21" s="375">
        <v>0.42883152300499106</v>
      </c>
      <c r="U21" s="375">
        <v>109.3242777856124</v>
      </c>
      <c r="V21" s="375">
        <v>-1.0894660506278186</v>
      </c>
      <c r="W21" s="375">
        <v>165.0360432228432</v>
      </c>
      <c r="X21" s="375">
        <v>6.0459578308600825</v>
      </c>
      <c r="Y21" s="375">
        <v>155.8610368562355</v>
      </c>
      <c r="Z21" s="375">
        <v>6.6512472005488155</v>
      </c>
      <c r="AA21" s="375">
        <v>146.01429213594591</v>
      </c>
      <c r="AB21" s="375">
        <v>3.4167854108786422</v>
      </c>
    </row>
    <row r="22" spans="1:34" ht="12" customHeight="1">
      <c r="A22" s="377" t="s">
        <v>773</v>
      </c>
      <c r="B22" s="375">
        <v>142.94098387922611</v>
      </c>
      <c r="C22" s="375">
        <v>2.3920110073406331</v>
      </c>
      <c r="D22" s="375">
        <v>0.92491794857665344</v>
      </c>
      <c r="E22" s="375">
        <v>164.8489151729826</v>
      </c>
      <c r="F22" s="375">
        <v>0.79192111345829375</v>
      </c>
      <c r="G22" s="375">
        <v>234.62455228456579</v>
      </c>
      <c r="H22" s="375">
        <v>7.6946309077551067</v>
      </c>
      <c r="I22" s="375">
        <v>135.6654888358762</v>
      </c>
      <c r="J22" s="375">
        <v>2.4683797689805775</v>
      </c>
      <c r="K22" s="375">
        <v>129.59051262595921</v>
      </c>
      <c r="L22" s="375">
        <v>2.1902095543754108</v>
      </c>
      <c r="M22" s="375">
        <v>146.4699415393369</v>
      </c>
      <c r="N22" s="375">
        <v>2.3191170927499005</v>
      </c>
      <c r="O22" s="375">
        <v>131.2615745024745</v>
      </c>
      <c r="P22" s="375">
        <v>4.3161941258073711</v>
      </c>
      <c r="Q22" s="375">
        <v>124.65248772963081</v>
      </c>
      <c r="R22" s="375">
        <v>0.62763035613859763</v>
      </c>
      <c r="S22" s="375">
        <v>97.968109650803754</v>
      </c>
      <c r="T22" s="375">
        <v>0.57905487653573395</v>
      </c>
      <c r="U22" s="375">
        <v>110.32948836767009</v>
      </c>
      <c r="V22" s="375">
        <v>1.8882635600821596</v>
      </c>
      <c r="W22" s="375">
        <v>165.03604322284329</v>
      </c>
      <c r="X22" s="375">
        <v>6.0459578308601492</v>
      </c>
      <c r="Y22" s="375">
        <v>155.97355918581829</v>
      </c>
      <c r="Z22" s="375">
        <v>6.0025820509288508</v>
      </c>
      <c r="AA22" s="375">
        <v>146.34809599434379</v>
      </c>
      <c r="AB22" s="375">
        <v>3.5938350445523071</v>
      </c>
    </row>
    <row r="23" spans="1:34" ht="12" customHeight="1">
      <c r="A23" s="377" t="s">
        <v>774</v>
      </c>
      <c r="B23" s="375">
        <v>143.18911648286789</v>
      </c>
      <c r="C23" s="375">
        <v>2.2745212441406704</v>
      </c>
      <c r="D23" s="375">
        <v>1.1001144666310747</v>
      </c>
      <c r="E23" s="375">
        <v>165.4915163056485</v>
      </c>
      <c r="F23" s="375">
        <v>0.72907828630712768</v>
      </c>
      <c r="G23" s="375">
        <v>234.17211425423471</v>
      </c>
      <c r="H23" s="375">
        <v>5.2694008201634057</v>
      </c>
      <c r="I23" s="375">
        <v>135.46084551268129</v>
      </c>
      <c r="J23" s="375">
        <v>2.2381295041113303</v>
      </c>
      <c r="K23" s="375">
        <v>129.7962743407829</v>
      </c>
      <c r="L23" s="375">
        <v>2.2125289714486351</v>
      </c>
      <c r="M23" s="375">
        <v>146.81552491800801</v>
      </c>
      <c r="N23" s="375">
        <v>2.41542102041854</v>
      </c>
      <c r="O23" s="375">
        <v>131.76050030691181</v>
      </c>
      <c r="P23" s="375">
        <v>4.2521708594725371</v>
      </c>
      <c r="Q23" s="375">
        <v>124.87402778065569</v>
      </c>
      <c r="R23" s="375">
        <v>0.49217626534119319</v>
      </c>
      <c r="S23" s="375">
        <v>97.574334175339317</v>
      </c>
      <c r="T23" s="375">
        <v>-2.2816313485762851E-2</v>
      </c>
      <c r="U23" s="375">
        <v>109.6802917852476</v>
      </c>
      <c r="V23" s="375">
        <v>0.74569086369837834</v>
      </c>
      <c r="W23" s="375">
        <v>165.03604322284329</v>
      </c>
      <c r="X23" s="375">
        <v>6.0459578308601492</v>
      </c>
      <c r="Y23" s="375">
        <v>157.08433424552109</v>
      </c>
      <c r="Z23" s="375">
        <v>6.338520751864829</v>
      </c>
      <c r="AA23" s="375">
        <v>146.0932303162333</v>
      </c>
      <c r="AB23" s="375">
        <v>3.8480525316949343</v>
      </c>
    </row>
    <row r="24" spans="1:34" ht="12" customHeight="1">
      <c r="A24" s="377" t="s">
        <v>775</v>
      </c>
      <c r="B24" s="375">
        <v>144.00225983965581</v>
      </c>
      <c r="C24" s="375">
        <v>1.7141731147785055</v>
      </c>
      <c r="D24" s="375">
        <v>1.674242504210488</v>
      </c>
      <c r="E24" s="375">
        <v>166.32524491981329</v>
      </c>
      <c r="F24" s="375">
        <v>-0.69485464898914051</v>
      </c>
      <c r="G24" s="375">
        <v>234.41910666841579</v>
      </c>
      <c r="H24" s="375">
        <v>4.2048794311513094</v>
      </c>
      <c r="I24" s="375">
        <v>135.77381560827129</v>
      </c>
      <c r="J24" s="375">
        <v>2.531300845927098</v>
      </c>
      <c r="K24" s="375">
        <v>129.85215716774951</v>
      </c>
      <c r="L24" s="375">
        <v>2.0468659841461401</v>
      </c>
      <c r="M24" s="375">
        <v>147.08070268494831</v>
      </c>
      <c r="N24" s="375">
        <v>2.2440004931601365</v>
      </c>
      <c r="O24" s="375">
        <v>132.17400997123829</v>
      </c>
      <c r="P24" s="375">
        <v>4.2350906288047607</v>
      </c>
      <c r="Q24" s="375">
        <v>125.2096021561978</v>
      </c>
      <c r="R24" s="375">
        <v>0.83497631870774747</v>
      </c>
      <c r="S24" s="375">
        <v>97.447162742237694</v>
      </c>
      <c r="T24" s="375">
        <v>-0.16837890751620899</v>
      </c>
      <c r="U24" s="375">
        <v>110.8685222258747</v>
      </c>
      <c r="V24" s="375">
        <v>-0.2990359327549541</v>
      </c>
      <c r="W24" s="375">
        <v>171.00034202382099</v>
      </c>
      <c r="X24" s="375">
        <v>5.430381112456395</v>
      </c>
      <c r="Y24" s="375">
        <v>157.0332889780413</v>
      </c>
      <c r="Z24" s="375">
        <v>5.8557834523763619</v>
      </c>
      <c r="AA24" s="375">
        <v>146.3881018774228</v>
      </c>
      <c r="AB24" s="375">
        <v>3.2681151101109363</v>
      </c>
    </row>
    <row r="25" spans="1:34" ht="12" customHeight="1">
      <c r="A25" s="377" t="s">
        <v>763</v>
      </c>
      <c r="B25" s="375">
        <v>144.5901809222066</v>
      </c>
      <c r="C25" s="375">
        <v>2.0416800848992445</v>
      </c>
      <c r="D25" s="375">
        <v>2.0893500920161623</v>
      </c>
      <c r="E25" s="375">
        <v>168.07120084794241</v>
      </c>
      <c r="F25" s="375">
        <v>0.41378933066700263</v>
      </c>
      <c r="G25" s="375">
        <v>236.20423616219</v>
      </c>
      <c r="H25" s="375">
        <v>3.1917086387551974</v>
      </c>
      <c r="I25" s="375">
        <v>135.65977967046899</v>
      </c>
      <c r="J25" s="375">
        <v>1.6844770655560115</v>
      </c>
      <c r="K25" s="375">
        <v>130.16769645286729</v>
      </c>
      <c r="L25" s="375">
        <v>2.0800413354471914</v>
      </c>
      <c r="M25" s="375">
        <v>147.50093180949449</v>
      </c>
      <c r="N25" s="375">
        <v>2.5527553950610349</v>
      </c>
      <c r="O25" s="375">
        <v>132.2529568779706</v>
      </c>
      <c r="P25" s="375">
        <v>4.2952175192767283</v>
      </c>
      <c r="Q25" s="375">
        <v>125.00815740244219</v>
      </c>
      <c r="R25" s="375">
        <v>0.62634037650377561</v>
      </c>
      <c r="S25" s="375">
        <v>97.445458153231002</v>
      </c>
      <c r="T25" s="375">
        <v>-0.26459020822516832</v>
      </c>
      <c r="U25" s="375">
        <v>111.4927677721105</v>
      </c>
      <c r="V25" s="375">
        <v>0.4776971765799054</v>
      </c>
      <c r="W25" s="375">
        <v>171.47682025602569</v>
      </c>
      <c r="X25" s="375">
        <v>5.3546408763147868</v>
      </c>
      <c r="Y25" s="375">
        <v>157.61476747517011</v>
      </c>
      <c r="Z25" s="375">
        <v>6.0503528666545181</v>
      </c>
      <c r="AA25" s="375">
        <v>146.3907623463877</v>
      </c>
      <c r="AB25" s="375">
        <v>4.0463545287494185</v>
      </c>
      <c r="AH25" s="39">
        <v>-0.86</v>
      </c>
    </row>
    <row r="26" spans="1:34" ht="12" customHeight="1">
      <c r="A26" s="377" t="s">
        <v>764</v>
      </c>
      <c r="B26" s="375">
        <v>145.16013897001309</v>
      </c>
      <c r="C26" s="375">
        <v>2.3013635719508985</v>
      </c>
      <c r="D26" s="375">
        <v>2.4917746986468536</v>
      </c>
      <c r="E26" s="375">
        <v>169.35878013353931</v>
      </c>
      <c r="F26" s="375">
        <v>0.99465472323094772</v>
      </c>
      <c r="G26" s="375">
        <v>235.94182956069019</v>
      </c>
      <c r="H26" s="375">
        <v>2.6769549276683069</v>
      </c>
      <c r="I26" s="375">
        <v>135.72412053342541</v>
      </c>
      <c r="J26" s="375">
        <v>1.7246854721680416</v>
      </c>
      <c r="K26" s="375">
        <v>130.26020901968329</v>
      </c>
      <c r="L26" s="375">
        <v>1.9553543259975159</v>
      </c>
      <c r="M26" s="375">
        <v>147.86356279106431</v>
      </c>
      <c r="N26" s="375">
        <v>2.2931209121898499</v>
      </c>
      <c r="O26" s="375">
        <v>132.52885774574969</v>
      </c>
      <c r="P26" s="375">
        <v>4.3022045590537239</v>
      </c>
      <c r="Q26" s="375">
        <v>124.840672023609</v>
      </c>
      <c r="R26" s="375">
        <v>0.69599093787244826</v>
      </c>
      <c r="S26" s="375">
        <v>97.458959642119254</v>
      </c>
      <c r="T26" s="375">
        <v>-0.12529335230445637</v>
      </c>
      <c r="U26" s="375">
        <v>112.3918713325035</v>
      </c>
      <c r="V26" s="375">
        <v>2.3711164718183131</v>
      </c>
      <c r="W26" s="375">
        <v>172.604703122644</v>
      </c>
      <c r="X26" s="375">
        <v>6.0456482664143829</v>
      </c>
      <c r="Y26" s="375">
        <v>158.7078894712167</v>
      </c>
      <c r="Z26" s="375">
        <v>6.3505438568927097</v>
      </c>
      <c r="AA26" s="375">
        <v>146.63749876592161</v>
      </c>
      <c r="AB26" s="375">
        <v>2.923356715835923</v>
      </c>
    </row>
    <row r="27" spans="1:34" ht="12" customHeight="1" thickBot="1">
      <c r="A27" s="962" t="s">
        <v>765</v>
      </c>
      <c r="B27" s="963">
        <v>145.45553496850539</v>
      </c>
      <c r="C27" s="963">
        <v>2.7003420115412569</v>
      </c>
      <c r="D27" s="963">
        <v>2.7003420115412569</v>
      </c>
      <c r="E27" s="963">
        <v>169.8839600157346</v>
      </c>
      <c r="F27" s="963">
        <v>1.9240478705569108</v>
      </c>
      <c r="G27" s="963">
        <v>245.2249196919272</v>
      </c>
      <c r="H27" s="963">
        <v>7.9002770981215553</v>
      </c>
      <c r="I27" s="963">
        <v>135.8590109694934</v>
      </c>
      <c r="J27" s="963">
        <v>2.1172485848619527</v>
      </c>
      <c r="K27" s="963">
        <v>130.38242941347099</v>
      </c>
      <c r="L27" s="963">
        <v>1.942836446065721</v>
      </c>
      <c r="M27" s="963">
        <v>148.20582041609831</v>
      </c>
      <c r="N27" s="963">
        <v>2.2437151892283458</v>
      </c>
      <c r="O27" s="963">
        <v>132.39778872793781</v>
      </c>
      <c r="P27" s="963">
        <v>4.0685789555855445</v>
      </c>
      <c r="Q27" s="963">
        <v>124.143787465602</v>
      </c>
      <c r="R27" s="963">
        <v>0.15388409385002078</v>
      </c>
      <c r="S27" s="963">
        <v>97.3653999711251</v>
      </c>
      <c r="T27" s="963">
        <v>-0.10180566473371178</v>
      </c>
      <c r="U27" s="963">
        <v>113.1333465225816</v>
      </c>
      <c r="V27" s="963">
        <v>4.636852499231825</v>
      </c>
      <c r="W27" s="963">
        <v>172.6047031226438</v>
      </c>
      <c r="X27" s="963">
        <v>6.0456482664142497</v>
      </c>
      <c r="Y27" s="963">
        <v>159.19534139271269</v>
      </c>
      <c r="Z27" s="963">
        <v>6.3505763671396265</v>
      </c>
      <c r="AA27" s="963">
        <v>147.88539619968469</v>
      </c>
      <c r="AB27" s="963">
        <v>2.7673089089826242</v>
      </c>
    </row>
    <row r="28" spans="1:34" ht="12" customHeight="1" thickTop="1">
      <c r="A28" s="964" t="s">
        <v>1330</v>
      </c>
      <c r="B28" s="965">
        <v>146.5053015596701</v>
      </c>
      <c r="C28" s="965">
        <v>2.9240147128484661</v>
      </c>
      <c r="D28" s="966">
        <v>0.72170962170123865</v>
      </c>
      <c r="E28" s="965">
        <v>172.72675649182401</v>
      </c>
      <c r="F28" s="966">
        <v>3.0572507795462611</v>
      </c>
      <c r="G28" s="965">
        <v>247.25385774029499</v>
      </c>
      <c r="H28" s="966">
        <v>6.3639381483428181</v>
      </c>
      <c r="I28" s="965">
        <v>136.88382216808091</v>
      </c>
      <c r="J28" s="966">
        <v>2.7473071444199748</v>
      </c>
      <c r="K28" s="965">
        <v>130.7734299867968</v>
      </c>
      <c r="L28" s="966">
        <v>2.0588056862991033</v>
      </c>
      <c r="M28" s="965">
        <v>148.70932319351371</v>
      </c>
      <c r="N28" s="966">
        <v>2.3856224526153991</v>
      </c>
      <c r="O28" s="965">
        <v>132.71252046732761</v>
      </c>
      <c r="P28" s="966">
        <v>3.7666457633326544</v>
      </c>
      <c r="Q28" s="965">
        <v>124.17503166210641</v>
      </c>
      <c r="R28" s="966">
        <v>-0.41456571666220743</v>
      </c>
      <c r="S28" s="965">
        <v>97.32249394862626</v>
      </c>
      <c r="T28" s="966">
        <v>-8.7328984580825608E-2</v>
      </c>
      <c r="U28" s="965">
        <v>112.1271494867772</v>
      </c>
      <c r="V28" s="966">
        <v>2.8732430132627274</v>
      </c>
      <c r="W28" s="965">
        <v>172.6047031226438</v>
      </c>
      <c r="X28" s="966">
        <v>6.0456482664142497</v>
      </c>
      <c r="Y28" s="965">
        <v>161.5358172146446</v>
      </c>
      <c r="Z28" s="966">
        <v>5.8934913075221695</v>
      </c>
      <c r="AA28" s="965">
        <v>148.52987375450141</v>
      </c>
      <c r="AB28" s="966">
        <v>3.3551321495524533</v>
      </c>
    </row>
    <row r="29" spans="1:34" ht="12" customHeight="1">
      <c r="A29" s="377" t="s">
        <v>1331</v>
      </c>
      <c r="B29" s="375">
        <v>146.66631613752</v>
      </c>
      <c r="C29" s="392">
        <v>2.8471790432350375</v>
      </c>
      <c r="D29" s="375">
        <v>0.83240639091304303</v>
      </c>
      <c r="E29" s="375">
        <v>172.08577866973849</v>
      </c>
      <c r="F29" s="375">
        <v>2.8279618145733654</v>
      </c>
      <c r="G29" s="375">
        <v>248.68228265873361</v>
      </c>
      <c r="H29" s="375">
        <v>6.3097700327954698</v>
      </c>
      <c r="I29" s="375">
        <v>137.36855420062099</v>
      </c>
      <c r="J29" s="375">
        <v>2.7866855094748288</v>
      </c>
      <c r="K29" s="375">
        <v>131.1203113680499</v>
      </c>
      <c r="L29" s="375">
        <v>2.249529745118295</v>
      </c>
      <c r="M29" s="375">
        <v>149.1592046699036</v>
      </c>
      <c r="N29" s="375">
        <v>1.4275738418119355</v>
      </c>
      <c r="O29" s="375">
        <v>133.27145733421841</v>
      </c>
      <c r="P29" s="375">
        <v>3.0880496944480695</v>
      </c>
      <c r="Q29" s="375">
        <v>124.2212222495054</v>
      </c>
      <c r="R29" s="375">
        <v>-0.60297972798933896</v>
      </c>
      <c r="S29" s="375">
        <v>97.188644488322495</v>
      </c>
      <c r="T29" s="375">
        <v>-0.23660304078257921</v>
      </c>
      <c r="U29" s="375">
        <v>112.6509662986338</v>
      </c>
      <c r="V29" s="375">
        <v>2.8459810505863103</v>
      </c>
      <c r="W29" s="375">
        <v>172.6047031226438</v>
      </c>
      <c r="X29" s="375">
        <v>6.0456482664142497</v>
      </c>
      <c r="Y29" s="375">
        <v>163.18135705518881</v>
      </c>
      <c r="Z29" s="375">
        <v>6.8401785127540693</v>
      </c>
      <c r="AA29" s="375">
        <v>149.01361122526251</v>
      </c>
      <c r="AB29" s="375">
        <v>3.869731501172291</v>
      </c>
    </row>
    <row r="30" spans="1:34" ht="12" customHeight="1">
      <c r="A30" s="377" t="s">
        <v>1332</v>
      </c>
      <c r="B30" s="375">
        <v>147.6875274449981</v>
      </c>
      <c r="C30" s="375">
        <v>3.1112617837915746</v>
      </c>
      <c r="D30" s="375">
        <v>1.5344843886318849</v>
      </c>
      <c r="E30" s="375">
        <v>174.6740599419534</v>
      </c>
      <c r="F30" s="375">
        <v>3.5739358500606278</v>
      </c>
      <c r="G30" s="375">
        <v>248.76915186752191</v>
      </c>
      <c r="H30" s="375">
        <v>5.9755094861132951</v>
      </c>
      <c r="I30" s="375">
        <v>137.37788691751189</v>
      </c>
      <c r="J30" s="375">
        <v>1.9561071824961029</v>
      </c>
      <c r="K30" s="375">
        <v>131.26633343142501</v>
      </c>
      <c r="L30" s="375">
        <v>2.1931529881066947</v>
      </c>
      <c r="M30" s="375">
        <v>149.34932378698909</v>
      </c>
      <c r="N30" s="375">
        <v>1.9734026850298347</v>
      </c>
      <c r="O30" s="375">
        <v>134.50039057108691</v>
      </c>
      <c r="P30" s="375">
        <v>3.5088283688168742</v>
      </c>
      <c r="Q30" s="375">
        <v>124.5380373239511</v>
      </c>
      <c r="R30" s="375">
        <v>-0.41897516153663883</v>
      </c>
      <c r="S30" s="375">
        <v>97.224764638360313</v>
      </c>
      <c r="T30" s="375">
        <v>-0.18611117196499771</v>
      </c>
      <c r="U30" s="375">
        <v>112.8268792463591</v>
      </c>
      <c r="V30" s="375">
        <v>3.8385014451129962</v>
      </c>
      <c r="W30" s="375">
        <v>172.6047031226438</v>
      </c>
      <c r="X30" s="375">
        <v>6.0456482664142497</v>
      </c>
      <c r="Y30" s="375">
        <v>163.98376019694319</v>
      </c>
      <c r="Z30" s="375">
        <v>5.9543448679240996</v>
      </c>
      <c r="AA30" s="375">
        <v>152.0516315106486</v>
      </c>
      <c r="AB30" s="375">
        <v>4.9979346866948493</v>
      </c>
    </row>
    <row r="31" spans="1:34" ht="12" customHeight="1">
      <c r="A31" s="377" t="s">
        <v>1333</v>
      </c>
      <c r="B31" s="375">
        <v>148.12390849304151</v>
      </c>
      <c r="C31" s="375">
        <v>3.2311403335473221</v>
      </c>
      <c r="D31" s="375">
        <v>1.8344943182216467</v>
      </c>
      <c r="E31" s="375">
        <v>175.6504176666345</v>
      </c>
      <c r="F31" s="375">
        <v>4.3484129767778157</v>
      </c>
      <c r="G31" s="375">
        <v>248.8864746352379</v>
      </c>
      <c r="H31" s="375">
        <v>6.1811294751483503</v>
      </c>
      <c r="I31" s="375">
        <v>137.53133926072749</v>
      </c>
      <c r="J31" s="375">
        <v>1.9196886274962965</v>
      </c>
      <c r="K31" s="375">
        <v>131.49451607331829</v>
      </c>
      <c r="L31" s="375">
        <v>2.2079826383975876</v>
      </c>
      <c r="M31" s="375">
        <v>149.60008696816249</v>
      </c>
      <c r="N31" s="375">
        <v>2.6055651872055163</v>
      </c>
      <c r="O31" s="375">
        <v>134.81448762241149</v>
      </c>
      <c r="P31" s="375">
        <v>3.5990952468679005</v>
      </c>
      <c r="Q31" s="375">
        <v>124.4397117313227</v>
      </c>
      <c r="R31" s="375">
        <v>-0.12814049254097348</v>
      </c>
      <c r="S31" s="375">
        <v>97.207667798345113</v>
      </c>
      <c r="T31" s="375">
        <v>-0.347139328093371</v>
      </c>
      <c r="U31" s="375">
        <v>112.3738573307853</v>
      </c>
      <c r="V31" s="375">
        <v>1.6576396152075068</v>
      </c>
      <c r="W31" s="375">
        <v>174.29612752931999</v>
      </c>
      <c r="X31" s="375">
        <v>5.4250508401507691</v>
      </c>
      <c r="Y31" s="375">
        <v>163.8027265651539</v>
      </c>
      <c r="Z31" s="375">
        <v>5.6301366550509879</v>
      </c>
      <c r="AA31" s="375">
        <v>153.1502857817747</v>
      </c>
      <c r="AB31" s="375">
        <v>4.6624060123695354</v>
      </c>
    </row>
    <row r="32" spans="1:34" ht="12" customHeight="1">
      <c r="A32" s="377" t="s">
        <v>1334</v>
      </c>
      <c r="B32" s="375">
        <v>148.06299401109271</v>
      </c>
      <c r="C32" s="375">
        <v>3.4140249681817725</v>
      </c>
      <c r="D32" s="375">
        <v>1.7926158967769057</v>
      </c>
      <c r="E32" s="375">
        <v>174.00649131131729</v>
      </c>
      <c r="F32" s="375">
        <v>4.3131403820806602</v>
      </c>
      <c r="G32" s="375">
        <v>249.40271917574759</v>
      </c>
      <c r="H32" s="375">
        <v>5.8097340825838062</v>
      </c>
      <c r="I32" s="375">
        <v>137.7282104217955</v>
      </c>
      <c r="J32" s="375">
        <v>1.7680375236427626</v>
      </c>
      <c r="K32" s="375">
        <v>132.6897016125798</v>
      </c>
      <c r="L32" s="375">
        <v>2.9255082663808718</v>
      </c>
      <c r="M32" s="375">
        <v>150.3147632421568</v>
      </c>
      <c r="N32" s="375">
        <v>2.8548334058139835</v>
      </c>
      <c r="O32" s="375">
        <v>135.2290623629703</v>
      </c>
      <c r="P32" s="375">
        <v>3.4801975773725902</v>
      </c>
      <c r="Q32" s="375">
        <v>124.5099809105841</v>
      </c>
      <c r="R32" s="375">
        <v>0.25152815031943554</v>
      </c>
      <c r="S32" s="375">
        <v>97.213166733770521</v>
      </c>
      <c r="T32" s="375">
        <v>-0.54911869754388221</v>
      </c>
      <c r="U32" s="375">
        <v>112.1816683856439</v>
      </c>
      <c r="V32" s="375">
        <v>1.6017630650641879</v>
      </c>
      <c r="W32" s="375">
        <v>174.80111237679009</v>
      </c>
      <c r="X32" s="375">
        <v>5.867755578668099</v>
      </c>
      <c r="Y32" s="375">
        <v>164.2591455090888</v>
      </c>
      <c r="Z32" s="375">
        <v>5.8497951627231259</v>
      </c>
      <c r="AA32" s="375">
        <v>154.5896119616518</v>
      </c>
      <c r="AB32" s="375">
        <v>5.6302204628517538</v>
      </c>
    </row>
    <row r="33" spans="1:28" ht="12" customHeight="1">
      <c r="A33" s="377" t="s">
        <v>1335</v>
      </c>
      <c r="B33" s="375">
        <v>148.21707008327169</v>
      </c>
      <c r="C33" s="375">
        <v>3.6717449822453174</v>
      </c>
      <c r="D33" s="375">
        <v>1.8985424757911318</v>
      </c>
      <c r="E33" s="375">
        <v>173.2555839960703</v>
      </c>
      <c r="F33" s="375">
        <v>4.5318253404489584</v>
      </c>
      <c r="G33" s="375">
        <v>249.7127023044622</v>
      </c>
      <c r="H33" s="375">
        <v>7.0174203415062308</v>
      </c>
      <c r="I33" s="375">
        <v>137.9427503304037</v>
      </c>
      <c r="J33" s="375">
        <v>1.9109164802916245</v>
      </c>
      <c r="K33" s="375">
        <v>134.52504338680799</v>
      </c>
      <c r="L33" s="375">
        <v>3.9695743085775614</v>
      </c>
      <c r="M33" s="375">
        <v>150.8164899163726</v>
      </c>
      <c r="N33" s="375">
        <v>3.1353577515084163</v>
      </c>
      <c r="O33" s="375">
        <v>135.43022205761579</v>
      </c>
      <c r="P33" s="375">
        <v>3.4198818367346728</v>
      </c>
      <c r="Q33" s="375">
        <v>124.6108060047216</v>
      </c>
      <c r="R33" s="375">
        <v>5.8095823697734694E-2</v>
      </c>
      <c r="S33" s="375">
        <v>97.192323101293553</v>
      </c>
      <c r="T33" s="375">
        <v>-0.67367400732842864</v>
      </c>
      <c r="U33" s="375">
        <v>112.231840234429</v>
      </c>
      <c r="V33" s="375">
        <v>2.6595761780548122</v>
      </c>
      <c r="W33" s="375">
        <v>175.01077277165979</v>
      </c>
      <c r="X33" s="375">
        <v>6.0439703679444179</v>
      </c>
      <c r="Y33" s="375">
        <v>165.06854414008259</v>
      </c>
      <c r="Z33" s="375">
        <v>5.9075106066052818</v>
      </c>
      <c r="AA33" s="375">
        <v>154.70230424860071</v>
      </c>
      <c r="AB33" s="375">
        <v>5.9501107635175021</v>
      </c>
    </row>
    <row r="34" spans="1:28" ht="12" customHeight="1">
      <c r="A34" s="377" t="s">
        <v>1336</v>
      </c>
      <c r="B34" s="375">
        <v>148.81492958563601</v>
      </c>
      <c r="C34" s="375">
        <v>4.1093502696000206</v>
      </c>
      <c r="D34" s="375">
        <v>2.3095680874969826</v>
      </c>
      <c r="E34" s="375">
        <v>174.45271571118101</v>
      </c>
      <c r="F34" s="375">
        <v>5.8258196774426896</v>
      </c>
      <c r="G34" s="375">
        <v>249.67608098156489</v>
      </c>
      <c r="H34" s="375">
        <v>6.4151549999523327</v>
      </c>
      <c r="I34" s="375">
        <v>138.30439634103811</v>
      </c>
      <c r="J34" s="375">
        <v>1.9451575546632682</v>
      </c>
      <c r="K34" s="375">
        <v>134.78164945209639</v>
      </c>
      <c r="L34" s="375">
        <v>4.0058000550707851</v>
      </c>
      <c r="M34" s="375">
        <v>150.90199151782591</v>
      </c>
      <c r="N34" s="375">
        <v>3.0259109356568503</v>
      </c>
      <c r="O34" s="375">
        <v>135.79343278277329</v>
      </c>
      <c r="P34" s="375">
        <v>3.4525399359836006</v>
      </c>
      <c r="Q34" s="375">
        <v>125.3375222813229</v>
      </c>
      <c r="R34" s="375">
        <v>0.54955545947701356</v>
      </c>
      <c r="S34" s="375">
        <v>97.285419452116727</v>
      </c>
      <c r="T34" s="375">
        <v>-0.69684941469259076</v>
      </c>
      <c r="U34" s="375">
        <v>113.4253718882084</v>
      </c>
      <c r="V34" s="375">
        <v>2.8060345120257901</v>
      </c>
      <c r="W34" s="375">
        <v>175.01077277165979</v>
      </c>
      <c r="X34" s="375">
        <v>6.0439703679443513</v>
      </c>
      <c r="Y34" s="375">
        <v>164.9493916134862</v>
      </c>
      <c r="Z34" s="375">
        <v>5.7547141159833393</v>
      </c>
      <c r="AA34" s="375">
        <v>155.59353041013819</v>
      </c>
      <c r="AB34" s="375">
        <v>6.317427195056724</v>
      </c>
    </row>
    <row r="35" spans="1:28" ht="12" customHeight="1">
      <c r="A35" s="377" t="s">
        <v>1337</v>
      </c>
      <c r="B35" s="375">
        <v>149.12658636352111</v>
      </c>
      <c r="C35" s="375">
        <v>4.1465929998692586</v>
      </c>
      <c r="D35" s="375">
        <v>2.5238306646842901</v>
      </c>
      <c r="E35" s="375">
        <v>175.73510215967769</v>
      </c>
      <c r="F35" s="375">
        <v>6.1897951524658046</v>
      </c>
      <c r="G35" s="375">
        <v>250.0166517612258</v>
      </c>
      <c r="H35" s="375">
        <v>6.7661931299766387</v>
      </c>
      <c r="I35" s="375">
        <v>138.31236990356899</v>
      </c>
      <c r="J35" s="375">
        <v>2.1050543277620015</v>
      </c>
      <c r="K35" s="375">
        <v>135.03141411801599</v>
      </c>
      <c r="L35" s="375">
        <v>4.0333513452690539</v>
      </c>
      <c r="M35" s="375">
        <v>150.85948443758849</v>
      </c>
      <c r="N35" s="375">
        <v>2.7544495187677986</v>
      </c>
      <c r="O35" s="375">
        <v>136.30683401485979</v>
      </c>
      <c r="P35" s="375">
        <v>3.4504526753906806</v>
      </c>
      <c r="Q35" s="375">
        <v>125.7655839828923</v>
      </c>
      <c r="R35" s="375">
        <v>0.7139644793092037</v>
      </c>
      <c r="S35" s="375">
        <v>97.121331840893546</v>
      </c>
      <c r="T35" s="375">
        <v>-0.46426382334491256</v>
      </c>
      <c r="U35" s="375">
        <v>111.67833094240039</v>
      </c>
      <c r="V35" s="375">
        <v>1.8216938746524525</v>
      </c>
      <c r="W35" s="375">
        <v>175.01077277165979</v>
      </c>
      <c r="X35" s="375">
        <v>6.0439703679443513</v>
      </c>
      <c r="Y35" s="375">
        <v>164.80533885834791</v>
      </c>
      <c r="Z35" s="375">
        <v>4.915197081816558</v>
      </c>
      <c r="AA35" s="375">
        <v>155.48595215949669</v>
      </c>
      <c r="AB35" s="375">
        <v>6.4292656291683903</v>
      </c>
    </row>
    <row r="36" spans="1:28" ht="12" customHeight="1">
      <c r="A36" s="377" t="s">
        <v>1338</v>
      </c>
      <c r="B36" s="375">
        <v>150.04032109445561</v>
      </c>
      <c r="C36" s="375">
        <v>4.1930322909675688</v>
      </c>
      <c r="D36" s="375">
        <v>3.1520190186938857</v>
      </c>
      <c r="E36" s="375">
        <v>175.77652707769411</v>
      </c>
      <c r="F36" s="375">
        <v>5.6824098845832838</v>
      </c>
      <c r="G36" s="375">
        <v>250.37575204276399</v>
      </c>
      <c r="H36" s="375">
        <v>6.8068877153937724</v>
      </c>
      <c r="I36" s="375">
        <v>138.5541315017808</v>
      </c>
      <c r="J36" s="375">
        <v>2.0477555860484609</v>
      </c>
      <c r="K36" s="375">
        <v>136.2426266489324</v>
      </c>
      <c r="L36" s="375">
        <v>4.9213425641650099</v>
      </c>
      <c r="M36" s="375">
        <v>151.42294692143349</v>
      </c>
      <c r="N36" s="375">
        <v>2.9522868447170891</v>
      </c>
      <c r="O36" s="375">
        <v>136.46948118014129</v>
      </c>
      <c r="P36" s="375">
        <v>3.2498607024465054</v>
      </c>
      <c r="Q36" s="375">
        <v>126.5186782298679</v>
      </c>
      <c r="R36" s="375">
        <v>1.0455077335339125</v>
      </c>
      <c r="S36" s="375">
        <v>97.130543807994243</v>
      </c>
      <c r="T36" s="375">
        <v>-0.32491344574182568</v>
      </c>
      <c r="U36" s="375">
        <v>113.5181915276934</v>
      </c>
      <c r="V36" s="375">
        <v>2.3899202845154566</v>
      </c>
      <c r="W36" s="375">
        <v>181.6638501893957</v>
      </c>
      <c r="X36" s="375">
        <v>6.2359572146874598</v>
      </c>
      <c r="Y36" s="375">
        <v>165.40856459797999</v>
      </c>
      <c r="Z36" s="375">
        <v>5.3334396002556073</v>
      </c>
      <c r="AA36" s="375">
        <v>155.62091347285261</v>
      </c>
      <c r="AB36" s="375">
        <v>6.3070778820268014</v>
      </c>
    </row>
    <row r="37" spans="1:28" ht="12" customHeight="1">
      <c r="A37" s="377" t="s">
        <v>1339</v>
      </c>
      <c r="B37" s="375">
        <v>150.34459974738061</v>
      </c>
      <c r="C37" s="375">
        <v>3.9798130056079239</v>
      </c>
      <c r="D37" s="375">
        <v>3.3612091694783741</v>
      </c>
      <c r="E37" s="375">
        <v>176.21393551884341</v>
      </c>
      <c r="F37" s="375">
        <v>4.844812573373547</v>
      </c>
      <c r="G37" s="375">
        <v>252.1102337815187</v>
      </c>
      <c r="H37" s="375">
        <v>6.7340018442373806</v>
      </c>
      <c r="I37" s="375">
        <v>138.62843233020439</v>
      </c>
      <c r="J37" s="375">
        <v>2.1883071511294983</v>
      </c>
      <c r="K37" s="375">
        <v>136.5045755517996</v>
      </c>
      <c r="L37" s="375">
        <v>4.8682424838230487</v>
      </c>
      <c r="M37" s="375">
        <v>151.757558071619</v>
      </c>
      <c r="N37" s="375">
        <v>2.8858300824988525</v>
      </c>
      <c r="O37" s="375">
        <v>137.37961102906829</v>
      </c>
      <c r="P37" s="375">
        <v>3.8764004012613817</v>
      </c>
      <c r="Q37" s="375">
        <v>126.7282676452753</v>
      </c>
      <c r="R37" s="375">
        <v>1.3759983976849632</v>
      </c>
      <c r="S37" s="375">
        <v>97.130536176673488</v>
      </c>
      <c r="T37" s="375">
        <v>-0.3231776857801627</v>
      </c>
      <c r="U37" s="375">
        <v>114.07443952961781</v>
      </c>
      <c r="V37" s="375">
        <v>2.3155508730254182</v>
      </c>
      <c r="W37" s="375">
        <v>181.64046701966649</v>
      </c>
      <c r="X37" s="375">
        <v>5.9271257470635552</v>
      </c>
      <c r="Y37" s="375">
        <v>165.63737424781991</v>
      </c>
      <c r="Z37" s="375">
        <v>5.0900095855000549</v>
      </c>
      <c r="AA37" s="375">
        <v>155.52799133051479</v>
      </c>
      <c r="AB37" s="375">
        <v>6.2416704699622461</v>
      </c>
    </row>
    <row r="38" spans="1:28" ht="12" customHeight="1">
      <c r="A38" s="377" t="s">
        <v>1340</v>
      </c>
      <c r="B38" s="375">
        <v>150.61707089658299</v>
      </c>
      <c r="C38" s="375">
        <v>3.759249588275182</v>
      </c>
      <c r="D38" s="375">
        <v>3.5485318102162156</v>
      </c>
      <c r="E38" s="375">
        <v>177.22932039364869</v>
      </c>
      <c r="F38" s="375">
        <v>4.6472584733448397</v>
      </c>
      <c r="G38" s="375">
        <v>253.09284390361401</v>
      </c>
      <c r="H38" s="375">
        <v>7.2691706997686678</v>
      </c>
      <c r="I38" s="375">
        <v>138.52709937556401</v>
      </c>
      <c r="J38" s="375">
        <v>2.0652031717886876</v>
      </c>
      <c r="K38" s="375">
        <v>137.43809586378711</v>
      </c>
      <c r="L38" s="375">
        <v>5.5104217152140311</v>
      </c>
      <c r="M38" s="375">
        <v>151.52121723141869</v>
      </c>
      <c r="N38" s="375">
        <v>2.4736685436984596</v>
      </c>
      <c r="O38" s="375">
        <v>137.23577368164919</v>
      </c>
      <c r="P38" s="375">
        <v>3.5516158638667861</v>
      </c>
      <c r="Q38" s="375">
        <v>126.5519375668773</v>
      </c>
      <c r="R38" s="375">
        <v>1.3707596374879172</v>
      </c>
      <c r="S38" s="375">
        <v>97.089226674516638</v>
      </c>
      <c r="T38" s="375">
        <v>-0.37937298834331834</v>
      </c>
      <c r="U38" s="375">
        <v>112.71080355378641</v>
      </c>
      <c r="V38" s="375">
        <v>0.28376804968339719</v>
      </c>
      <c r="W38" s="375">
        <v>181.64046701966649</v>
      </c>
      <c r="X38" s="375">
        <v>5.2349465185790089</v>
      </c>
      <c r="Y38" s="375">
        <v>165.52653650942179</v>
      </c>
      <c r="Z38" s="375">
        <v>4.2963503962679228</v>
      </c>
      <c r="AA38" s="375">
        <v>156.6729901508659</v>
      </c>
      <c r="AB38" s="375">
        <v>6.8437415186438866</v>
      </c>
    </row>
    <row r="39" spans="1:28" ht="12" customHeight="1">
      <c r="A39" s="377" t="s">
        <v>1341</v>
      </c>
      <c r="B39" s="375">
        <v>150.78990902032729</v>
      </c>
      <c r="C39" s="375">
        <v>3.6673572119320985</v>
      </c>
      <c r="D39" s="375">
        <v>3.6673572119320985</v>
      </c>
      <c r="E39" s="375">
        <v>177.46573509967851</v>
      </c>
      <c r="F39" s="375">
        <v>4.4629140286355895</v>
      </c>
      <c r="G39" s="375">
        <v>253.5896339238972</v>
      </c>
      <c r="H39" s="375">
        <v>3.4110376068135606</v>
      </c>
      <c r="I39" s="375">
        <v>138.8706863433795</v>
      </c>
      <c r="J39" s="375">
        <v>2.216765271876131</v>
      </c>
      <c r="K39" s="375">
        <v>137.4888830165103</v>
      </c>
      <c r="L39" s="375">
        <v>5.4504687748248681</v>
      </c>
      <c r="M39" s="375">
        <v>150.65344613511499</v>
      </c>
      <c r="N39" s="375">
        <v>1.6515044497880105</v>
      </c>
      <c r="O39" s="375">
        <v>137.47427391973341</v>
      </c>
      <c r="P39" s="375">
        <v>3.8342673548930506</v>
      </c>
      <c r="Q39" s="375">
        <v>126.76907597544761</v>
      </c>
      <c r="R39" s="375">
        <v>2.1147159784963288</v>
      </c>
      <c r="S39" s="375">
        <v>97.063617123429623</v>
      </c>
      <c r="T39" s="375">
        <v>-0.30994875775683939</v>
      </c>
      <c r="U39" s="375">
        <v>113.4085071662081</v>
      </c>
      <c r="V39" s="375">
        <v>0.24321798310065201</v>
      </c>
      <c r="W39" s="375">
        <v>181.64046701966649</v>
      </c>
      <c r="X39" s="375">
        <v>5.2349465185791422</v>
      </c>
      <c r="Y39" s="375">
        <v>165.75242085314059</v>
      </c>
      <c r="Z39" s="375">
        <v>4.1188890347315432</v>
      </c>
      <c r="AA39" s="375">
        <v>157.1761612299818</v>
      </c>
      <c r="AB39" s="375">
        <v>6.2824087225976655</v>
      </c>
    </row>
    <row r="40" spans="1:28" ht="15">
      <c r="A40" s="411" t="s">
        <v>1342</v>
      </c>
      <c r="B40" s="365"/>
      <c r="C40" s="366"/>
      <c r="D40" s="366"/>
      <c r="E40" s="367"/>
      <c r="F40" s="367"/>
      <c r="G40" s="368"/>
      <c r="H40" s="368"/>
      <c r="I40" s="368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</row>
    <row r="41" spans="1:28" ht="14.25">
      <c r="A41" s="369" t="s">
        <v>1343</v>
      </c>
      <c r="B41" s="85"/>
      <c r="C41" s="85"/>
      <c r="D41" s="85"/>
      <c r="E41" s="85"/>
      <c r="F41" s="85"/>
      <c r="G41" s="85"/>
      <c r="H41" s="85"/>
      <c r="I41" s="85"/>
    </row>
    <row r="42" spans="1:28" ht="14.25">
      <c r="A42" s="85" t="s">
        <v>1344</v>
      </c>
      <c r="C42" s="85"/>
      <c r="D42" s="85"/>
      <c r="E42" s="85"/>
      <c r="F42" s="85"/>
      <c r="G42" s="85"/>
      <c r="H42" s="85"/>
      <c r="I42" s="85"/>
    </row>
    <row r="43" spans="1:28" ht="14.25">
      <c r="A43" s="85" t="s">
        <v>1345</v>
      </c>
      <c r="C43" s="85"/>
      <c r="D43" s="85"/>
      <c r="E43" s="85"/>
      <c r="F43" s="85"/>
      <c r="G43" s="85"/>
      <c r="H43" s="85"/>
      <c r="I43" s="85"/>
    </row>
    <row r="44" spans="1:28" ht="14.25"/>
    <row r="45" spans="1:28" ht="14.25" hidden="1"/>
    <row r="46" spans="1:28" ht="14.25" hidden="1"/>
    <row r="47" spans="1:28" ht="14.25" hidden="1"/>
    <row r="48" spans="1:28" ht="14.25" hidden="1"/>
    <row r="49" ht="14.25" hidden="1"/>
    <row r="50" ht="14.25" hidden="1"/>
    <row r="51" ht="14.25" hidden="1"/>
    <row r="52" ht="14.25" hidden="1"/>
    <row r="53" ht="14.25" hidden="1"/>
    <row r="54" ht="14.25" customHeight="1"/>
    <row r="55" ht="14.25" customHeight="1"/>
    <row r="56" ht="14.25" customHeight="1"/>
  </sheetData>
  <mergeCells count="18">
    <mergeCell ref="W7:X8"/>
    <mergeCell ref="Y7:Z8"/>
    <mergeCell ref="A3:AB3"/>
    <mergeCell ref="B6:D6"/>
    <mergeCell ref="E6:AB6"/>
    <mergeCell ref="A7:A8"/>
    <mergeCell ref="B7:D8"/>
    <mergeCell ref="E7:F8"/>
    <mergeCell ref="G7:H8"/>
    <mergeCell ref="I7:J8"/>
    <mergeCell ref="K7:L8"/>
    <mergeCell ref="M7:N8"/>
    <mergeCell ref="AA7:AB8"/>
    <mergeCell ref="A4:AB4"/>
    <mergeCell ref="O7:P8"/>
    <mergeCell ref="Q7:R8"/>
    <mergeCell ref="S7:T8"/>
    <mergeCell ref="U7:V8"/>
  </mergeCells>
  <hyperlinks>
    <hyperlink ref="AD6" location="ÍNDICE!A139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46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GridLines="0" topLeftCell="H1" workbookViewId="0">
      <selection activeCell="V6" sqref="V6"/>
    </sheetView>
  </sheetViews>
  <sheetFormatPr baseColWidth="10" defaultRowHeight="15"/>
  <sheetData>
    <row r="1" spans="1:28" ht="6" customHeight="1"/>
    <row r="2" spans="1:28">
      <c r="A2" s="6" t="s">
        <v>680</v>
      </c>
      <c r="B2" s="36"/>
      <c r="C2" s="36"/>
      <c r="D2" s="360"/>
      <c r="E2" s="361"/>
      <c r="F2" s="361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</row>
    <row r="3" spans="1:28">
      <c r="A3" s="2193" t="s">
        <v>1527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</row>
    <row r="4" spans="1:28" s="1131" customFormat="1">
      <c r="A4" s="2193" t="s">
        <v>2506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35"/>
      <c r="V4" s="35"/>
      <c r="W4" s="35"/>
      <c r="X4" s="35"/>
      <c r="Y4" s="35"/>
      <c r="Z4" s="35"/>
      <c r="AA4" s="35"/>
      <c r="AB4" s="35"/>
    </row>
    <row r="5" spans="1:28">
      <c r="A5" s="6"/>
      <c r="B5" s="360"/>
      <c r="C5" s="360"/>
      <c r="D5" s="360"/>
      <c r="E5" s="371"/>
      <c r="F5" s="371"/>
      <c r="G5" s="372"/>
      <c r="H5" s="372"/>
      <c r="I5" s="372"/>
      <c r="J5" s="372"/>
      <c r="K5" s="372"/>
      <c r="L5" s="362"/>
      <c r="M5" s="362"/>
      <c r="N5" s="362"/>
      <c r="O5" s="362"/>
      <c r="P5" s="362"/>
      <c r="Q5" s="362"/>
      <c r="R5" s="362"/>
      <c r="S5" s="362"/>
      <c r="T5" s="362"/>
    </row>
    <row r="6" spans="1:28">
      <c r="A6" s="373"/>
      <c r="B6" s="2206"/>
      <c r="C6" s="2206"/>
      <c r="D6" s="2204"/>
      <c r="E6" s="2196" t="s">
        <v>681</v>
      </c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V6" s="1113" t="s">
        <v>675</v>
      </c>
    </row>
    <row r="7" spans="1:28" ht="80.25" customHeight="1">
      <c r="A7" s="1381"/>
      <c r="B7" s="2199" t="s">
        <v>673</v>
      </c>
      <c r="C7" s="2199"/>
      <c r="D7" s="2200"/>
      <c r="E7" s="2196" t="s">
        <v>293</v>
      </c>
      <c r="F7" s="2196"/>
      <c r="G7" s="2196" t="s">
        <v>682</v>
      </c>
      <c r="H7" s="2196"/>
      <c r="I7" s="2196" t="s">
        <v>683</v>
      </c>
      <c r="J7" s="2196"/>
      <c r="K7" s="2196" t="s">
        <v>684</v>
      </c>
      <c r="L7" s="2196"/>
      <c r="M7" s="2196" t="s">
        <v>685</v>
      </c>
      <c r="N7" s="2196"/>
      <c r="O7" s="2196" t="s">
        <v>686</v>
      </c>
      <c r="P7" s="2196"/>
      <c r="Q7" s="2196" t="s">
        <v>687</v>
      </c>
      <c r="R7" s="2196"/>
      <c r="S7" s="2196" t="s">
        <v>688</v>
      </c>
      <c r="T7" s="2196"/>
    </row>
    <row r="8" spans="1:28" ht="45">
      <c r="A8" s="1373" t="s">
        <v>183</v>
      </c>
      <c r="B8" s="1379" t="s">
        <v>675</v>
      </c>
      <c r="C8" s="1379" t="s">
        <v>676</v>
      </c>
      <c r="D8" s="1379" t="s">
        <v>677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  <c r="M8" s="1379" t="s">
        <v>675</v>
      </c>
      <c r="N8" s="1379" t="s">
        <v>676</v>
      </c>
      <c r="O8" s="1379" t="s">
        <v>675</v>
      </c>
      <c r="P8" s="1379" t="s">
        <v>676</v>
      </c>
      <c r="Q8" s="1379" t="s">
        <v>675</v>
      </c>
      <c r="R8" s="1379" t="s">
        <v>676</v>
      </c>
      <c r="S8" s="1379" t="s">
        <v>675</v>
      </c>
      <c r="T8" s="1379" t="s">
        <v>676</v>
      </c>
    </row>
    <row r="9" spans="1:28">
      <c r="A9" s="766" t="s">
        <v>1324</v>
      </c>
      <c r="B9" s="392">
        <v>109.966311087793</v>
      </c>
      <c r="C9" s="375">
        <v>3.3197064259876896</v>
      </c>
      <c r="D9" s="375">
        <v>3.3197064259876896</v>
      </c>
      <c r="E9" s="392">
        <v>116.34089622130934</v>
      </c>
      <c r="F9" s="967">
        <v>5.7176842196226429</v>
      </c>
      <c r="G9" s="392">
        <v>107.83010658201236</v>
      </c>
      <c r="H9" s="967">
        <v>2.4792470750426787</v>
      </c>
      <c r="I9" s="392">
        <v>109.0317439613551</v>
      </c>
      <c r="J9" s="375">
        <v>3.6430666388514776</v>
      </c>
      <c r="K9" s="967">
        <v>111.3414764277581</v>
      </c>
      <c r="L9" s="392">
        <v>2.8573021341960825</v>
      </c>
      <c r="M9" s="967">
        <v>105.17</v>
      </c>
      <c r="N9" s="967">
        <v>2.6505537781349675</v>
      </c>
      <c r="O9" s="392">
        <v>114.12</v>
      </c>
      <c r="P9" s="392">
        <v>3.8816444884428369</v>
      </c>
      <c r="Q9" s="392">
        <v>108.55642375624842</v>
      </c>
      <c r="R9" s="392">
        <v>3.4775634525070265</v>
      </c>
      <c r="S9" s="967">
        <v>111.91</v>
      </c>
      <c r="T9" s="392">
        <v>3.1123179722686523</v>
      </c>
    </row>
    <row r="10" spans="1:28">
      <c r="A10" s="766" t="s">
        <v>1325</v>
      </c>
      <c r="B10" s="392">
        <v>119.6769316756606</v>
      </c>
      <c r="C10" s="375">
        <v>8.8305413647229223</v>
      </c>
      <c r="D10" s="375">
        <v>8.8305413647229223</v>
      </c>
      <c r="E10" s="392">
        <v>134.95462955362507</v>
      </c>
      <c r="F10" s="967">
        <v>15.999303715958813</v>
      </c>
      <c r="G10" s="392">
        <v>114.55718092148653</v>
      </c>
      <c r="H10" s="967">
        <v>6.2385863769482297</v>
      </c>
      <c r="I10" s="392">
        <v>121.29225503291731</v>
      </c>
      <c r="J10" s="375">
        <v>11.244900453860286</v>
      </c>
      <c r="K10" s="967">
        <v>117.30007009889914</v>
      </c>
      <c r="L10" s="392">
        <v>5.3516388162924811</v>
      </c>
      <c r="M10" s="967">
        <v>114.32</v>
      </c>
      <c r="N10" s="967">
        <v>8.7001996767138934</v>
      </c>
      <c r="O10" s="392">
        <v>124.18088152164675</v>
      </c>
      <c r="P10" s="392">
        <v>8.8160546106263116</v>
      </c>
      <c r="Q10" s="392">
        <v>120.36706376230033</v>
      </c>
      <c r="R10" s="392">
        <v>10.879724660579647</v>
      </c>
      <c r="S10" s="967">
        <v>118.77</v>
      </c>
      <c r="T10" s="392">
        <v>6.1288414649863565</v>
      </c>
    </row>
    <row r="11" spans="1:28">
      <c r="A11" s="766" t="s">
        <v>1326</v>
      </c>
      <c r="B11" s="392">
        <v>124.8370941649011</v>
      </c>
      <c r="C11" s="375">
        <v>4.3117436393048436</v>
      </c>
      <c r="D11" s="375">
        <v>4.3117436393048436</v>
      </c>
      <c r="E11" s="392">
        <v>141.01866558275006</v>
      </c>
      <c r="F11" s="967">
        <v>4.4933886663854006</v>
      </c>
      <c r="G11" s="392">
        <v>119.41444389834838</v>
      </c>
      <c r="H11" s="967">
        <v>4.2400336127255578</v>
      </c>
      <c r="I11" s="392">
        <v>127.17996953361362</v>
      </c>
      <c r="J11" s="375">
        <v>4.8541553614436905</v>
      </c>
      <c r="K11" s="967">
        <v>121.38967887308546</v>
      </c>
      <c r="L11" s="392">
        <v>3.4864504093972348</v>
      </c>
      <c r="M11" s="967">
        <v>120.92786185018333</v>
      </c>
      <c r="N11" s="967">
        <v>5.7801450753877992</v>
      </c>
      <c r="O11" s="392">
        <v>128.10625897190002</v>
      </c>
      <c r="P11" s="392">
        <v>3.1610159326892928</v>
      </c>
      <c r="Q11" s="392">
        <v>126.4211624519431</v>
      </c>
      <c r="R11" s="392">
        <v>5.0296970785948192</v>
      </c>
      <c r="S11" s="967">
        <v>122.684633377644</v>
      </c>
      <c r="T11" s="392">
        <v>3.3228005604334143</v>
      </c>
    </row>
    <row r="12" spans="1:28">
      <c r="A12" s="766" t="s">
        <v>1327</v>
      </c>
      <c r="B12" s="392">
        <v>128.99171644463479</v>
      </c>
      <c r="C12" s="375">
        <v>3.3280350744512743</v>
      </c>
      <c r="D12" s="375">
        <v>3.3280350744512743</v>
      </c>
      <c r="E12" s="392">
        <v>148.63640618294619</v>
      </c>
      <c r="F12" s="967">
        <v>-9.7100000000000009</v>
      </c>
      <c r="G12" s="392">
        <v>122.40853120909622</v>
      </c>
      <c r="H12" s="967">
        <v>39.450000000000003</v>
      </c>
      <c r="I12" s="392">
        <v>131.91854401016226</v>
      </c>
      <c r="J12" s="375">
        <v>3.7258811225743038</v>
      </c>
      <c r="K12" s="967">
        <v>124.68504685364769</v>
      </c>
      <c r="L12" s="392">
        <v>2.7147019509027537</v>
      </c>
      <c r="M12" s="967">
        <v>124.1207608795836</v>
      </c>
      <c r="N12" s="967">
        <v>2.6403336506155339</v>
      </c>
      <c r="O12" s="392">
        <v>133.06513936446737</v>
      </c>
      <c r="P12" s="392">
        <v>3.8709118760973826</v>
      </c>
      <c r="Q12" s="392">
        <v>130.95339142009618</v>
      </c>
      <c r="R12" s="392">
        <v>3.5850239629586778</v>
      </c>
      <c r="S12" s="967">
        <v>126.326156824154</v>
      </c>
      <c r="T12" s="392">
        <v>2.9681984990739263</v>
      </c>
    </row>
    <row r="13" spans="1:28">
      <c r="A13" s="766" t="s">
        <v>1328</v>
      </c>
      <c r="B13" s="392">
        <v>135.9693714909977</v>
      </c>
      <c r="C13" s="375">
        <v>5.4093822756113408</v>
      </c>
      <c r="D13" s="375">
        <v>5.4093822756113408</v>
      </c>
      <c r="E13" s="392">
        <v>158.78999912912522</v>
      </c>
      <c r="F13" s="967">
        <v>6.8311614946352295</v>
      </c>
      <c r="G13" s="392">
        <v>128.32188909579045</v>
      </c>
      <c r="H13" s="967">
        <v>4.830838037418439</v>
      </c>
      <c r="I13" s="392">
        <v>139.72647702765397</v>
      </c>
      <c r="J13" s="375">
        <v>5.9187531791513814</v>
      </c>
      <c r="K13" s="967">
        <v>130.44099245171873</v>
      </c>
      <c r="L13" s="392">
        <v>4.6163880459757278</v>
      </c>
      <c r="M13" s="967">
        <v>131.38397751352599</v>
      </c>
      <c r="N13" s="967">
        <v>5.8517338940492269</v>
      </c>
      <c r="O13" s="392">
        <v>139.80398847217316</v>
      </c>
      <c r="P13" s="392">
        <v>5.0643234883991584</v>
      </c>
      <c r="Q13" s="392">
        <v>138.47143844212056</v>
      </c>
      <c r="R13" s="392">
        <v>5.7410097901982704</v>
      </c>
      <c r="S13" s="967">
        <v>132.569517429504</v>
      </c>
      <c r="T13" s="392">
        <v>4.9422548443717185</v>
      </c>
    </row>
    <row r="14" spans="1:28" ht="15.75" thickBot="1">
      <c r="A14" s="959" t="s">
        <v>1329</v>
      </c>
      <c r="B14" s="960">
        <v>141.631013217229</v>
      </c>
      <c r="C14" s="961">
        <v>4.1639096100448914</v>
      </c>
      <c r="D14" s="961">
        <v>4.1639096100448914</v>
      </c>
      <c r="E14" s="960">
        <v>166.67701446815244</v>
      </c>
      <c r="F14" s="969">
        <v>4.9669471517621355</v>
      </c>
      <c r="G14" s="960">
        <v>133.23777983758424</v>
      </c>
      <c r="H14" s="969">
        <v>3.8309058387724804</v>
      </c>
      <c r="I14" s="960">
        <v>145.04990472751376</v>
      </c>
      <c r="J14" s="961">
        <v>3.8098918781199975</v>
      </c>
      <c r="K14" s="969">
        <v>136.60029795554158</v>
      </c>
      <c r="L14" s="960">
        <v>4.7219094151730312</v>
      </c>
      <c r="M14" s="969">
        <v>136.4516451090135</v>
      </c>
      <c r="N14" s="969">
        <v>3.8571427744800824</v>
      </c>
      <c r="O14" s="960">
        <v>145.96235159231691</v>
      </c>
      <c r="P14" s="960">
        <v>4.404998160241691</v>
      </c>
      <c r="Q14" s="960">
        <v>143.72870581860707</v>
      </c>
      <c r="R14" s="960">
        <v>3.7966438679583714</v>
      </c>
      <c r="S14" s="969">
        <v>138.78063037381253</v>
      </c>
      <c r="T14" s="960">
        <v>4.6851742879815861</v>
      </c>
    </row>
    <row r="15" spans="1:28" ht="15.75" thickTop="1">
      <c r="A15" s="956" t="s">
        <v>767</v>
      </c>
      <c r="B15" s="958">
        <v>142.34316643050769</v>
      </c>
      <c r="C15" s="958">
        <v>4.0972796139266077</v>
      </c>
      <c r="D15" s="958">
        <v>0.50282293199894745</v>
      </c>
      <c r="E15" s="957">
        <v>167.60272099758464</v>
      </c>
      <c r="F15" s="968">
        <v>5.0516828563685889</v>
      </c>
      <c r="G15" s="957">
        <v>133.87836862013739</v>
      </c>
      <c r="H15" s="968">
        <v>3.702024333112286</v>
      </c>
      <c r="I15" s="958">
        <v>145.66400676893994</v>
      </c>
      <c r="J15" s="958">
        <v>3.7811805784670804</v>
      </c>
      <c r="K15" s="958">
        <v>137.4567282028184</v>
      </c>
      <c r="L15" s="958">
        <v>4.5940344980431203</v>
      </c>
      <c r="M15" s="968">
        <v>137.44755578845101</v>
      </c>
      <c r="N15" s="958">
        <v>3.4960475170335847</v>
      </c>
      <c r="O15" s="957">
        <v>146.43720759545116</v>
      </c>
      <c r="P15" s="958">
        <v>4.5741205493353254</v>
      </c>
      <c r="Q15" s="958">
        <v>144.33474193113898</v>
      </c>
      <c r="R15" s="957">
        <v>3.8427600369618231</v>
      </c>
      <c r="S15" s="968">
        <v>139.63697743282592</v>
      </c>
      <c r="T15" s="957">
        <v>4.4568747322221158</v>
      </c>
    </row>
    <row r="16" spans="1:28">
      <c r="A16" s="377" t="s">
        <v>768</v>
      </c>
      <c r="B16" s="392">
        <v>142.6060661088859</v>
      </c>
      <c r="C16" s="375">
        <v>3.4849592110151484</v>
      </c>
      <c r="D16" s="375">
        <v>0.6884458915515923</v>
      </c>
      <c r="E16" s="392">
        <v>167.35309699131804</v>
      </c>
      <c r="F16" s="967">
        <v>3.8480394729594192</v>
      </c>
      <c r="G16" s="392">
        <v>134.3130214999438</v>
      </c>
      <c r="H16" s="375">
        <v>3.3341059994560496</v>
      </c>
      <c r="I16" s="392">
        <v>145.72178162884816</v>
      </c>
      <c r="J16" s="375">
        <v>3.1301767861401375</v>
      </c>
      <c r="K16" s="967">
        <v>138.02145803629929</v>
      </c>
      <c r="L16" s="392">
        <v>4.0409954703929163</v>
      </c>
      <c r="M16" s="967">
        <v>137.9462462758824</v>
      </c>
      <c r="N16" s="967">
        <v>3.3210723947859622</v>
      </c>
      <c r="O16" s="392">
        <v>146.50292303080849</v>
      </c>
      <c r="P16" s="392">
        <v>3.6143740431075821</v>
      </c>
      <c r="Q16" s="392">
        <v>144.38835031648756</v>
      </c>
      <c r="R16" s="392">
        <v>3.0249584185310541</v>
      </c>
      <c r="S16" s="967">
        <v>140.18426592514967</v>
      </c>
      <c r="T16" s="392">
        <v>4.1357029774552023</v>
      </c>
    </row>
    <row r="17" spans="1:20">
      <c r="A17" s="377" t="s">
        <v>769</v>
      </c>
      <c r="B17" s="392">
        <v>143.23122895603399</v>
      </c>
      <c r="C17" s="375">
        <v>3.010580482309555</v>
      </c>
      <c r="D17" s="375">
        <v>1.1298484014589549</v>
      </c>
      <c r="E17" s="392">
        <v>168.64673386055469</v>
      </c>
      <c r="F17" s="967">
        <v>2.1389030730902592</v>
      </c>
      <c r="G17" s="392">
        <v>134.71417020529691</v>
      </c>
      <c r="H17" s="967">
        <v>3.3807150858703672</v>
      </c>
      <c r="I17" s="392">
        <v>146.37229434927221</v>
      </c>
      <c r="J17" s="375">
        <v>2.3101607677413538</v>
      </c>
      <c r="K17" s="967">
        <v>138.60931990621873</v>
      </c>
      <c r="L17" s="392">
        <v>4.1181652278738046</v>
      </c>
      <c r="M17" s="967">
        <v>138.47147723685424</v>
      </c>
      <c r="N17" s="967">
        <v>3.3585111376469801</v>
      </c>
      <c r="O17" s="392">
        <v>147.21165568887673</v>
      </c>
      <c r="P17" s="392">
        <v>2.7385338980935314</v>
      </c>
      <c r="Q17" s="392">
        <v>144.95187655231692</v>
      </c>
      <c r="R17" s="392">
        <v>2.1599096015965547</v>
      </c>
      <c r="S17" s="967">
        <v>140.89318172032907</v>
      </c>
      <c r="T17" s="392">
        <v>4.2238107296789673</v>
      </c>
    </row>
    <row r="18" spans="1:20">
      <c r="A18" s="377" t="s">
        <v>770</v>
      </c>
      <c r="B18" s="392">
        <v>143.4876220629186</v>
      </c>
      <c r="C18" s="375">
        <v>3.0321893102318587</v>
      </c>
      <c r="D18" s="375">
        <v>1.3108773308300847</v>
      </c>
      <c r="E18" s="392">
        <v>168.33070351124994</v>
      </c>
      <c r="F18" s="967">
        <v>2.3822724556870511</v>
      </c>
      <c r="G18" s="392">
        <v>135.16238968844198</v>
      </c>
      <c r="H18" s="967">
        <v>3.3058777446005827</v>
      </c>
      <c r="I18" s="392">
        <v>146.43007996743211</v>
      </c>
      <c r="J18" s="375">
        <v>2.4375684374457585</v>
      </c>
      <c r="K18" s="967">
        <v>139.15795326746843</v>
      </c>
      <c r="L18" s="392">
        <v>3.9666078518152403</v>
      </c>
      <c r="M18" s="967">
        <v>138.6804800124016</v>
      </c>
      <c r="N18" s="967">
        <v>3.1847941029516491</v>
      </c>
      <c r="O18" s="392">
        <v>147.5076798002469</v>
      </c>
      <c r="P18" s="392">
        <v>2.9125244212768742</v>
      </c>
      <c r="Q18" s="392">
        <v>145.06963044835976</v>
      </c>
      <c r="R18" s="392">
        <v>2.3177284933989517</v>
      </c>
      <c r="S18" s="967">
        <v>141.33796030740669</v>
      </c>
      <c r="T18" s="392">
        <v>4.0454699288799079</v>
      </c>
    </row>
    <row r="19" spans="1:20">
      <c r="A19" s="377" t="s">
        <v>771</v>
      </c>
      <c r="B19" s="392">
        <v>143.17496495920011</v>
      </c>
      <c r="C19" s="375">
        <v>3.0075765125453291</v>
      </c>
      <c r="D19" s="375">
        <v>1.0901226411499598</v>
      </c>
      <c r="E19" s="392">
        <v>166.81166981835864</v>
      </c>
      <c r="F19" s="967">
        <v>2.3633298941173608</v>
      </c>
      <c r="G19" s="392">
        <v>135.25400471404367</v>
      </c>
      <c r="H19" s="967">
        <v>3.2762193536837181</v>
      </c>
      <c r="I19" s="392">
        <v>145.93391495697261</v>
      </c>
      <c r="J19" s="375">
        <v>2.4962211379817134</v>
      </c>
      <c r="K19" s="967">
        <v>139.11531819407912</v>
      </c>
      <c r="L19" s="392">
        <v>3.8069822001052245</v>
      </c>
      <c r="M19" s="967">
        <v>138.86817939522055</v>
      </c>
      <c r="N19" s="967">
        <v>3.3148927655706206</v>
      </c>
      <c r="O19" s="392">
        <v>146.77659071678048</v>
      </c>
      <c r="P19" s="392">
        <v>2.7657175753328378</v>
      </c>
      <c r="Q19" s="392">
        <v>144.39273316055579</v>
      </c>
      <c r="R19" s="392">
        <v>2.2835417940753278</v>
      </c>
      <c r="S19" s="967">
        <v>141.52023938781647</v>
      </c>
      <c r="T19" s="392">
        <v>4.0285021512982855</v>
      </c>
    </row>
    <row r="20" spans="1:20">
      <c r="A20" s="377" t="s">
        <v>772</v>
      </c>
      <c r="B20" s="392">
        <v>142.96766212303569</v>
      </c>
      <c r="C20" s="375">
        <v>2.6786469649237032</v>
      </c>
      <c r="D20" s="375">
        <v>0.94375439068319356</v>
      </c>
      <c r="E20" s="392">
        <v>165.7443399957815</v>
      </c>
      <c r="F20" s="967">
        <v>1.6679333554490139</v>
      </c>
      <c r="G20" s="392">
        <v>135.33490785285443</v>
      </c>
      <c r="H20" s="967">
        <v>3.0992957053311621</v>
      </c>
      <c r="I20" s="392">
        <v>145.3866494121468</v>
      </c>
      <c r="J20" s="375">
        <v>2.0246208003876776</v>
      </c>
      <c r="K20" s="967">
        <v>139.40825222759099</v>
      </c>
      <c r="L20" s="392">
        <v>3.6987501844621962</v>
      </c>
      <c r="M20" s="967">
        <v>138.8937586404318</v>
      </c>
      <c r="N20" s="967">
        <v>3.0026673505749946</v>
      </c>
      <c r="O20" s="392">
        <v>146.3745361126673</v>
      </c>
      <c r="P20" s="392">
        <v>2.4229746040571376</v>
      </c>
      <c r="Q20" s="392">
        <v>143.87422198096581</v>
      </c>
      <c r="R20" s="392">
        <v>1.7886877700118653</v>
      </c>
      <c r="S20" s="967">
        <v>141.7358121065572</v>
      </c>
      <c r="T20" s="392">
        <v>3.9320326798408134</v>
      </c>
    </row>
    <row r="21" spans="1:20">
      <c r="A21" s="377" t="s">
        <v>773</v>
      </c>
      <c r="B21" s="392">
        <v>142.94098387922611</v>
      </c>
      <c r="C21" s="375">
        <v>2.3920110073406331</v>
      </c>
      <c r="D21" s="375">
        <v>0.92491794857665344</v>
      </c>
      <c r="E21" s="392">
        <v>164.84891517298266</v>
      </c>
      <c r="F21" s="967">
        <v>0.79192111345829375</v>
      </c>
      <c r="G21" s="392">
        <v>135.5993576303276</v>
      </c>
      <c r="H21" s="967">
        <v>3.0585445759931496</v>
      </c>
      <c r="I21" s="392">
        <v>145.10864655011986</v>
      </c>
      <c r="J21" s="375">
        <v>1.3960517188505994</v>
      </c>
      <c r="K21" s="967">
        <v>139.75138466326646</v>
      </c>
      <c r="L21" s="392">
        <v>3.9520490364165717</v>
      </c>
      <c r="M21" s="967">
        <v>139.25591073310372</v>
      </c>
      <c r="N21" s="967">
        <v>2.9591791521170974</v>
      </c>
      <c r="O21" s="392">
        <v>146.0226916086861</v>
      </c>
      <c r="P21" s="392">
        <v>1.944145442341072</v>
      </c>
      <c r="Q21" s="392">
        <v>143.64828132355677</v>
      </c>
      <c r="R21" s="392">
        <v>1.068997127977811</v>
      </c>
      <c r="S21" s="967">
        <v>141.97989525299553</v>
      </c>
      <c r="T21" s="392">
        <v>4.2684493141631252</v>
      </c>
    </row>
    <row r="22" spans="1:20">
      <c r="A22" s="377" t="s">
        <v>774</v>
      </c>
      <c r="B22" s="392">
        <v>143.18911648286789</v>
      </c>
      <c r="C22" s="375">
        <v>2.2745212441406704</v>
      </c>
      <c r="D22" s="375">
        <v>1.1001144666310747</v>
      </c>
      <c r="E22" s="392">
        <v>165.4915163056485</v>
      </c>
      <c r="F22" s="967">
        <v>0.72907828630719429</v>
      </c>
      <c r="G22" s="392">
        <v>135.71529881579244</v>
      </c>
      <c r="H22" s="967">
        <v>2.9197813334018496</v>
      </c>
      <c r="I22" s="392">
        <v>145.3701320582401</v>
      </c>
      <c r="J22" s="375">
        <v>1.2655923374158773</v>
      </c>
      <c r="K22" s="967">
        <v>139.979869185024</v>
      </c>
      <c r="L22" s="392">
        <v>3.8557075537376306</v>
      </c>
      <c r="M22" s="967">
        <v>139.39135537914291</v>
      </c>
      <c r="N22" s="967">
        <v>2.7445385743697814</v>
      </c>
      <c r="O22" s="392">
        <v>146.36506151405601</v>
      </c>
      <c r="P22" s="392">
        <v>1.9032537449406695</v>
      </c>
      <c r="Q22" s="392">
        <v>143.88416639389953</v>
      </c>
      <c r="R22" s="392">
        <v>0.96059727000976647</v>
      </c>
      <c r="S22" s="967">
        <v>142.24467002754778</v>
      </c>
      <c r="T22" s="392">
        <v>4.1373074880799443</v>
      </c>
    </row>
    <row r="23" spans="1:20">
      <c r="A23" s="377" t="s">
        <v>775</v>
      </c>
      <c r="B23" s="392">
        <v>144.00225983965581</v>
      </c>
      <c r="C23" s="375">
        <v>1.7141731147785055</v>
      </c>
      <c r="D23" s="375">
        <v>1.674242504210488</v>
      </c>
      <c r="E23" s="392">
        <v>166.32524491981331</v>
      </c>
      <c r="F23" s="967">
        <v>-0.6948546489891072</v>
      </c>
      <c r="G23" s="392">
        <v>136.52154379117346</v>
      </c>
      <c r="H23" s="967">
        <v>2.7316444337563528</v>
      </c>
      <c r="I23" s="392">
        <v>146.01351441696215</v>
      </c>
      <c r="J23" s="375">
        <v>0.62864294469742177</v>
      </c>
      <c r="K23" s="967">
        <v>141.04280673423946</v>
      </c>
      <c r="L23" s="392">
        <v>3.4135283266397476</v>
      </c>
      <c r="M23" s="967">
        <v>139.59470201411568</v>
      </c>
      <c r="N23" s="967">
        <v>2.4944198826159836</v>
      </c>
      <c r="O23" s="392">
        <v>147.68815818696572</v>
      </c>
      <c r="P23" s="392">
        <v>1.10579107504023</v>
      </c>
      <c r="Q23" s="392">
        <v>144.58284993320873</v>
      </c>
      <c r="R23" s="392">
        <v>0.44766420353501424</v>
      </c>
      <c r="S23" s="967">
        <v>143.21334346523861</v>
      </c>
      <c r="T23" s="392">
        <v>3.5044578495995626</v>
      </c>
    </row>
    <row r="24" spans="1:20">
      <c r="A24" s="377" t="s">
        <v>763</v>
      </c>
      <c r="B24" s="392">
        <v>144.5901809222066</v>
      </c>
      <c r="C24" s="375">
        <v>2.0416800848992445</v>
      </c>
      <c r="D24" s="375">
        <v>2.0893500920161623</v>
      </c>
      <c r="E24" s="392">
        <v>168.07120084794238</v>
      </c>
      <c r="F24" s="967">
        <v>0.41378933066700263</v>
      </c>
      <c r="G24" s="392">
        <v>136.72139267715596</v>
      </c>
      <c r="H24" s="967">
        <v>2.7277484596265555</v>
      </c>
      <c r="I24" s="392">
        <v>146.7378584413087</v>
      </c>
      <c r="J24" s="375">
        <v>1.063187319475678</v>
      </c>
      <c r="K24" s="967">
        <v>141.42998878389872</v>
      </c>
      <c r="L24" s="392">
        <v>3.5726075881467256</v>
      </c>
      <c r="M24" s="967">
        <v>139.77645572644479</v>
      </c>
      <c r="N24" s="967">
        <v>2.5025270716969805</v>
      </c>
      <c r="O24" s="392">
        <v>148.6157439314199</v>
      </c>
      <c r="P24" s="392">
        <v>1.6821118844346561</v>
      </c>
      <c r="Q24" s="392">
        <v>145.21343231228641</v>
      </c>
      <c r="R24" s="392">
        <v>0.83513100742629298</v>
      </c>
      <c r="S24" s="967">
        <v>143.74329560247406</v>
      </c>
      <c r="T24" s="392">
        <v>3.7457363262351384</v>
      </c>
    </row>
    <row r="25" spans="1:20">
      <c r="A25" s="377" t="s">
        <v>764</v>
      </c>
      <c r="B25" s="392">
        <v>145.16013897001309</v>
      </c>
      <c r="C25" s="375">
        <v>2.3013635719508985</v>
      </c>
      <c r="D25" s="375">
        <v>2.4917746986468536</v>
      </c>
      <c r="E25" s="392">
        <v>169.35878013353934</v>
      </c>
      <c r="F25" s="967">
        <v>0.99465472323101434</v>
      </c>
      <c r="G25" s="392">
        <v>137.05086672647408</v>
      </c>
      <c r="H25" s="967">
        <v>2.8524400500462566</v>
      </c>
      <c r="I25" s="392">
        <v>147.30615599228702</v>
      </c>
      <c r="J25" s="375">
        <v>1.2453748171816326</v>
      </c>
      <c r="K25" s="967">
        <v>142.00239016361857</v>
      </c>
      <c r="L25" s="392">
        <v>3.9563900652346051</v>
      </c>
      <c r="M25" s="967">
        <v>140.14086357101283</v>
      </c>
      <c r="N25" s="967">
        <v>2.6627712930132663</v>
      </c>
      <c r="O25" s="392">
        <v>149.35759697967657</v>
      </c>
      <c r="P25" s="392">
        <v>2.0195572807784057</v>
      </c>
      <c r="Q25" s="392">
        <v>145.89314742750636</v>
      </c>
      <c r="R25" s="392">
        <v>1.1809130570530568</v>
      </c>
      <c r="S25" s="967">
        <v>144.16411375166348</v>
      </c>
      <c r="T25" s="392">
        <v>3.8832625407244858</v>
      </c>
    </row>
    <row r="26" spans="1:20" ht="15.75" thickBot="1">
      <c r="A26" s="970" t="s">
        <v>765</v>
      </c>
      <c r="B26" s="960">
        <v>145.45553496850539</v>
      </c>
      <c r="C26" s="961">
        <v>2.7003420115412569</v>
      </c>
      <c r="D26" s="961">
        <v>2.7003420115412569</v>
      </c>
      <c r="E26" s="960">
        <v>169.88396001573457</v>
      </c>
      <c r="F26" s="969">
        <v>1.9240478705567998</v>
      </c>
      <c r="G26" s="960">
        <v>137.26925922474786</v>
      </c>
      <c r="H26" s="969">
        <v>3.0257779678391161</v>
      </c>
      <c r="I26" s="960">
        <v>147.66370052547524</v>
      </c>
      <c r="J26" s="961">
        <v>1.8019975972212166</v>
      </c>
      <c r="K26" s="969">
        <v>142.20633793070402</v>
      </c>
      <c r="L26" s="960">
        <v>4.1039734605754719</v>
      </c>
      <c r="M26" s="969">
        <v>140.5542599886677</v>
      </c>
      <c r="N26" s="969">
        <v>3.0066437648124777</v>
      </c>
      <c r="O26" s="960">
        <v>149.55431303630789</v>
      </c>
      <c r="P26" s="960">
        <v>2.4608821417344551</v>
      </c>
      <c r="Q26" s="960">
        <v>146.13234407454183</v>
      </c>
      <c r="R26" s="960">
        <v>1.6723439080904789</v>
      </c>
      <c r="S26" s="969">
        <v>144.53587445063579</v>
      </c>
      <c r="T26" s="960">
        <v>4.1470081677257298</v>
      </c>
    </row>
    <row r="27" spans="1:20" ht="15.75" thickTop="1">
      <c r="A27" s="956" t="s">
        <v>1330</v>
      </c>
      <c r="B27" s="958">
        <v>146.50530155967007</v>
      </c>
      <c r="C27" s="958">
        <v>2.9240147128483995</v>
      </c>
      <c r="D27" s="958">
        <v>0.72170962170121644</v>
      </c>
      <c r="E27" s="957">
        <v>172.72675649182398</v>
      </c>
      <c r="F27" s="958">
        <v>3.0572507795462167</v>
      </c>
      <c r="G27" s="957">
        <v>137.71815871021857</v>
      </c>
      <c r="H27" s="958">
        <v>2.868118374653994</v>
      </c>
      <c r="I27" s="957">
        <v>149.20765226240397</v>
      </c>
      <c r="J27" s="958">
        <v>2.4327529992259178</v>
      </c>
      <c r="K27" s="968">
        <v>142.52893761779617</v>
      </c>
      <c r="L27" s="958">
        <v>3.6900408450677658</v>
      </c>
      <c r="M27" s="968">
        <v>141.24752938368064</v>
      </c>
      <c r="N27" s="968">
        <v>2.7646716403442406</v>
      </c>
      <c r="O27" s="957">
        <v>150.90220672599929</v>
      </c>
      <c r="P27" s="957">
        <v>3.0490878676703526</v>
      </c>
      <c r="Q27" s="957">
        <v>147.76191254059191</v>
      </c>
      <c r="R27" s="958">
        <v>2.3744599280802525</v>
      </c>
      <c r="S27" s="958">
        <v>144.79779571323894</v>
      </c>
      <c r="T27" s="958">
        <v>3.6958822622007226</v>
      </c>
    </row>
    <row r="28" spans="1:20">
      <c r="A28" s="377" t="s">
        <v>1331</v>
      </c>
      <c r="B28" s="375">
        <v>146.66631613752</v>
      </c>
      <c r="C28" s="375">
        <v>2.8471790432349486</v>
      </c>
      <c r="D28" s="375">
        <v>0.83240639091304303</v>
      </c>
      <c r="E28" s="392">
        <v>172.08577866973849</v>
      </c>
      <c r="F28" s="375">
        <v>2.8279618145733876</v>
      </c>
      <c r="G28" s="392">
        <v>138.14793113543593</v>
      </c>
      <c r="H28" s="375">
        <v>2.8552031609933914</v>
      </c>
      <c r="I28" s="375">
        <v>149.07022467871826</v>
      </c>
      <c r="J28" s="375">
        <v>2.297832906269659</v>
      </c>
      <c r="K28" s="375">
        <v>143.12909380989498</v>
      </c>
      <c r="L28" s="375">
        <v>3.7006099241846835</v>
      </c>
      <c r="M28" s="967">
        <v>141.91182348344779</v>
      </c>
      <c r="N28" s="375">
        <v>2.8747264348422563</v>
      </c>
      <c r="O28" s="392">
        <v>150.64234488395959</v>
      </c>
      <c r="P28" s="375">
        <v>2.825487551726602</v>
      </c>
      <c r="Q28" s="375">
        <v>147.55173535572465</v>
      </c>
      <c r="R28" s="375">
        <v>2.1908866139845884</v>
      </c>
      <c r="S28" s="967">
        <v>145.46319240664363</v>
      </c>
      <c r="T28" s="375">
        <v>3.7657054068482854</v>
      </c>
    </row>
    <row r="29" spans="1:20">
      <c r="A29" s="377" t="s">
        <v>1332</v>
      </c>
      <c r="B29" s="392">
        <v>147.68752744499801</v>
      </c>
      <c r="C29" s="375">
        <v>3.1112617837915302</v>
      </c>
      <c r="D29" s="375">
        <v>1.5344843886318182</v>
      </c>
      <c r="E29" s="375">
        <v>174.67405994195346</v>
      </c>
      <c r="F29" s="375">
        <v>3.5739358500606722</v>
      </c>
      <c r="G29" s="375">
        <v>138.64399737865804</v>
      </c>
      <c r="H29" s="375">
        <v>2.9171594698407022</v>
      </c>
      <c r="I29" s="392">
        <v>150.50019400286675</v>
      </c>
      <c r="J29" s="375">
        <v>2.8201372889220311</v>
      </c>
      <c r="K29" s="967">
        <v>143.54883964629408</v>
      </c>
      <c r="L29" s="375">
        <v>3.5636274266531043</v>
      </c>
      <c r="M29" s="967">
        <v>142.5332795279015</v>
      </c>
      <c r="N29" s="967">
        <v>2.933313323508191</v>
      </c>
      <c r="O29" s="392">
        <v>151.99785861505455</v>
      </c>
      <c r="P29" s="392">
        <v>3.2512391113195482</v>
      </c>
      <c r="Q29" s="392">
        <v>149.04555529452543</v>
      </c>
      <c r="R29" s="375">
        <v>2.8241640188293671</v>
      </c>
      <c r="S29" s="967">
        <v>145.84221451371741</v>
      </c>
      <c r="T29" s="375">
        <v>3.5126134089384919</v>
      </c>
    </row>
    <row r="30" spans="1:20">
      <c r="A30" s="377" t="s">
        <v>1333</v>
      </c>
      <c r="B30" s="392">
        <v>148.1239084930416</v>
      </c>
      <c r="C30" s="375">
        <v>3.2311403335474109</v>
      </c>
      <c r="D30" s="375">
        <v>1.8344943182216911</v>
      </c>
      <c r="E30" s="375">
        <v>175.65041766663441</v>
      </c>
      <c r="F30" s="375">
        <v>4.3484129767777491</v>
      </c>
      <c r="G30" s="375">
        <v>138.89942537870073</v>
      </c>
      <c r="H30" s="375">
        <v>2.7648487858736859</v>
      </c>
      <c r="I30" s="392">
        <v>151.02404140957859</v>
      </c>
      <c r="J30" s="375">
        <v>3.1373072002475411</v>
      </c>
      <c r="K30" s="967">
        <v>143.85651864453177</v>
      </c>
      <c r="L30" s="375">
        <v>3.3764260444621996</v>
      </c>
      <c r="M30" s="967">
        <v>142.60231530570024</v>
      </c>
      <c r="N30" s="967">
        <v>2.8279648966804238</v>
      </c>
      <c r="O30" s="392">
        <v>152.74143865584654</v>
      </c>
      <c r="P30" s="392">
        <v>3.5481263502260552</v>
      </c>
      <c r="Q30" s="392">
        <v>149.50934881278087</v>
      </c>
      <c r="R30" s="375">
        <v>3.0604050969865293</v>
      </c>
      <c r="S30" s="375">
        <v>146.24134699887009</v>
      </c>
      <c r="T30" s="375">
        <v>3.4692637991935449</v>
      </c>
    </row>
    <row r="31" spans="1:20">
      <c r="A31" s="377" t="s">
        <v>1334</v>
      </c>
      <c r="B31" s="375">
        <v>148.06299401109271</v>
      </c>
      <c r="C31" s="375">
        <v>3.4140249681818835</v>
      </c>
      <c r="D31" s="375">
        <v>1.7926158967769057</v>
      </c>
      <c r="E31" s="375">
        <v>174.00649131131723</v>
      </c>
      <c r="F31" s="375">
        <v>4.3131403820806158</v>
      </c>
      <c r="G31" s="375">
        <v>139.3689982972283</v>
      </c>
      <c r="H31" s="375">
        <v>3.0424190336431289</v>
      </c>
      <c r="I31" s="375">
        <v>150.52292659930129</v>
      </c>
      <c r="J31" s="375">
        <v>3.1445820141820402</v>
      </c>
      <c r="K31" s="375">
        <v>144.44333530680331</v>
      </c>
      <c r="L31" s="375">
        <v>3.8299284233322739</v>
      </c>
      <c r="M31" s="967">
        <v>142.96867646659021</v>
      </c>
      <c r="N31" s="375">
        <v>2.9527981782634161</v>
      </c>
      <c r="O31" s="392">
        <v>152.32320734491384</v>
      </c>
      <c r="P31" s="375">
        <v>3.7789518076735362</v>
      </c>
      <c r="Q31" s="375">
        <v>149.10664987219579</v>
      </c>
      <c r="R31" s="375">
        <v>3.2646495488096505</v>
      </c>
      <c r="S31" s="967">
        <v>146.64485545305749</v>
      </c>
      <c r="T31" s="375">
        <v>3.6211188501439118</v>
      </c>
    </row>
    <row r="32" spans="1:20">
      <c r="A32" s="377" t="s">
        <v>1335</v>
      </c>
      <c r="B32" s="375">
        <v>148.21707008327161</v>
      </c>
      <c r="C32" s="375">
        <v>3.6717449822453174</v>
      </c>
      <c r="D32" s="375">
        <v>1.8985424757910874</v>
      </c>
      <c r="E32" s="375">
        <v>173.25558399607024</v>
      </c>
      <c r="F32" s="375">
        <v>4.5318253404489806</v>
      </c>
      <c r="G32" s="375">
        <v>139.82634580580429</v>
      </c>
      <c r="H32" s="375">
        <v>3.3187579052651239</v>
      </c>
      <c r="I32" s="375">
        <v>150.32396880960374</v>
      </c>
      <c r="J32" s="375">
        <v>3.3959922850003155</v>
      </c>
      <c r="K32" s="967">
        <v>145.11688174868888</v>
      </c>
      <c r="L32" s="375">
        <v>4.094900717769745</v>
      </c>
      <c r="M32" s="967">
        <v>143.31626337884464</v>
      </c>
      <c r="N32" s="967">
        <v>3.1840917703594096</v>
      </c>
      <c r="O32" s="392">
        <v>152.31545654746282</v>
      </c>
      <c r="P32" s="375">
        <v>4.0587117080409962</v>
      </c>
      <c r="Q32" s="375">
        <v>148.84462932177743</v>
      </c>
      <c r="R32" s="375">
        <v>3.4546892920603867</v>
      </c>
      <c r="S32" s="967">
        <v>147.36433118077974</v>
      </c>
      <c r="T32" s="375">
        <v>3.9711340349120938</v>
      </c>
    </row>
    <row r="33" spans="1:20">
      <c r="A33" s="377" t="s">
        <v>1336</v>
      </c>
      <c r="B33" s="375">
        <v>148.81492958563592</v>
      </c>
      <c r="C33" s="375">
        <v>4.1093502696000428</v>
      </c>
      <c r="D33" s="375">
        <v>2.309568087496916</v>
      </c>
      <c r="E33" s="375">
        <v>174.45271571118096</v>
      </c>
      <c r="F33" s="375">
        <v>5.8258196774426008</v>
      </c>
      <c r="G33" s="375">
        <v>140.22338157231044</v>
      </c>
      <c r="H33" s="375">
        <v>3.4100633091411092</v>
      </c>
      <c r="I33" s="375">
        <v>151.10336467874757</v>
      </c>
      <c r="J33" s="375">
        <v>4.1311929172719308</v>
      </c>
      <c r="K33" s="967">
        <v>145.44762023590482</v>
      </c>
      <c r="L33" s="375">
        <v>4.0759779134664997</v>
      </c>
      <c r="M33" s="967">
        <v>143.87521937027344</v>
      </c>
      <c r="N33" s="967">
        <v>3.317136495572548</v>
      </c>
      <c r="O33" s="392">
        <v>152.94584980033866</v>
      </c>
      <c r="P33" s="375">
        <v>4.7411522931006811</v>
      </c>
      <c r="Q33" s="375">
        <v>149.73481137218943</v>
      </c>
      <c r="R33" s="375">
        <v>4.2371060708503716</v>
      </c>
      <c r="S33" s="967">
        <v>147.56497749034756</v>
      </c>
      <c r="T33" s="375">
        <v>3.9337134510487592</v>
      </c>
    </row>
    <row r="34" spans="1:20">
      <c r="A34" s="377" t="s">
        <v>1337</v>
      </c>
      <c r="B34" s="375">
        <v>149.12658636352106</v>
      </c>
      <c r="C34" s="375">
        <v>4.1465929998692808</v>
      </c>
      <c r="D34" s="375">
        <v>2.5238306646842457</v>
      </c>
      <c r="E34" s="375">
        <v>175.73510215967775</v>
      </c>
      <c r="F34" s="375">
        <v>6.189795152465849</v>
      </c>
      <c r="G34" s="375">
        <v>140.20973449860017</v>
      </c>
      <c r="H34" s="375">
        <v>3.3116647290502454</v>
      </c>
      <c r="I34" s="375">
        <v>151.67936085417253</v>
      </c>
      <c r="J34" s="375">
        <v>4.3401135478123853</v>
      </c>
      <c r="K34" s="967">
        <v>145.37031578543028</v>
      </c>
      <c r="L34" s="375">
        <v>3.8508727231922446</v>
      </c>
      <c r="M34" s="967">
        <v>143.71508667353535</v>
      </c>
      <c r="N34" s="967">
        <v>3.1018647337433203</v>
      </c>
      <c r="O34" s="392">
        <v>153.65204888796166</v>
      </c>
      <c r="P34" s="375">
        <v>4.9786385483846063</v>
      </c>
      <c r="Q34" s="375">
        <v>150.17678888295632</v>
      </c>
      <c r="R34" s="375">
        <v>4.3733946873834695</v>
      </c>
      <c r="S34" s="967">
        <v>147.69955208712395</v>
      </c>
      <c r="T34" s="375">
        <v>3.8348586688835118</v>
      </c>
    </row>
    <row r="35" spans="1:20">
      <c r="A35" s="377" t="s">
        <v>1338</v>
      </c>
      <c r="B35" s="375">
        <v>150.04032109445561</v>
      </c>
      <c r="C35" s="375">
        <v>4.1930322909676354</v>
      </c>
      <c r="D35" s="375">
        <v>3.1520190186938857</v>
      </c>
      <c r="E35" s="375">
        <v>175.77652707769417</v>
      </c>
      <c r="F35" s="375">
        <v>5.682409884583306</v>
      </c>
      <c r="G35" s="375">
        <v>141.41579133579936</v>
      </c>
      <c r="H35" s="375">
        <v>3.5849635220300824</v>
      </c>
      <c r="I35" s="375">
        <v>151.82579215838948</v>
      </c>
      <c r="J35" s="375">
        <v>3.9806436853711658</v>
      </c>
      <c r="K35" s="967">
        <v>147.41309630431147</v>
      </c>
      <c r="L35" s="375">
        <v>4.5165646639996782</v>
      </c>
      <c r="M35" s="967">
        <v>144.34295888935753</v>
      </c>
      <c r="N35" s="967">
        <v>3.4014592292777035</v>
      </c>
      <c r="O35" s="392">
        <v>154.80484121353618</v>
      </c>
      <c r="P35" s="375">
        <v>4.8187228508606017</v>
      </c>
      <c r="Q35" s="375">
        <v>150.30037166568144</v>
      </c>
      <c r="R35" s="375">
        <v>3.9544951113593019</v>
      </c>
      <c r="S35" s="967">
        <v>149.68695965047866</v>
      </c>
      <c r="T35" s="375">
        <v>4.5202604929137413</v>
      </c>
    </row>
    <row r="36" spans="1:20">
      <c r="A36" s="377" t="s">
        <v>1339</v>
      </c>
      <c r="B36" s="375">
        <v>150.3445997473807</v>
      </c>
      <c r="C36" s="375">
        <v>3.9798130056079239</v>
      </c>
      <c r="D36" s="375">
        <v>3.3612091694784407</v>
      </c>
      <c r="E36" s="375">
        <v>176.21393551884344</v>
      </c>
      <c r="F36" s="375">
        <v>4.8448125733735692</v>
      </c>
      <c r="G36" s="375">
        <v>141.67545650447371</v>
      </c>
      <c r="H36" s="375">
        <v>3.6234737887844037</v>
      </c>
      <c r="I36" s="375">
        <v>152.10629595884666</v>
      </c>
      <c r="J36" s="375">
        <v>3.6585224662285754</v>
      </c>
      <c r="K36" s="967">
        <v>147.75235837592493</v>
      </c>
      <c r="L36" s="375">
        <v>4.4703175375956583</v>
      </c>
      <c r="M36" s="967">
        <v>144.65121713285282</v>
      </c>
      <c r="N36" s="967">
        <v>3.4875411463775929</v>
      </c>
      <c r="O36" s="392">
        <v>155.10579186331594</v>
      </c>
      <c r="P36" s="375">
        <v>4.3669989196372994</v>
      </c>
      <c r="Q36" s="375">
        <v>150.50893554871996</v>
      </c>
      <c r="R36" s="375">
        <v>3.6467034434152001</v>
      </c>
      <c r="S36" s="967">
        <v>150.12129727284798</v>
      </c>
      <c r="T36" s="375">
        <v>4.4370776693561043</v>
      </c>
    </row>
    <row r="37" spans="1:20">
      <c r="A37" s="377" t="s">
        <v>1340</v>
      </c>
      <c r="B37" s="375">
        <v>150.61707089658353</v>
      </c>
      <c r="C37" s="375">
        <v>3.7592495882755594</v>
      </c>
      <c r="D37" s="375">
        <v>3.548531810216593</v>
      </c>
      <c r="E37" s="375">
        <v>177.22932039364872</v>
      </c>
      <c r="F37" s="375">
        <v>4.6472584733448397</v>
      </c>
      <c r="G37" s="375">
        <v>141.6989678210289</v>
      </c>
      <c r="H37" s="375">
        <v>3.3915152859496311</v>
      </c>
      <c r="I37" s="375">
        <v>152.61650967746885</v>
      </c>
      <c r="J37" s="375">
        <v>3.6049774358784425</v>
      </c>
      <c r="K37" s="967">
        <v>147.67500410108815</v>
      </c>
      <c r="L37" s="375">
        <v>3.9947313076445168</v>
      </c>
      <c r="M37" s="967">
        <v>144.54822988169605</v>
      </c>
      <c r="N37" s="967">
        <v>3.1449544396805473</v>
      </c>
      <c r="O37" s="392">
        <v>155.69224675411607</v>
      </c>
      <c r="P37" s="375">
        <v>4.2412638543598558</v>
      </c>
      <c r="Q37" s="375">
        <v>151.07695759124277</v>
      </c>
      <c r="R37" s="375">
        <v>3.5531553435792507</v>
      </c>
      <c r="S37" s="967">
        <v>149.99216849500604</v>
      </c>
      <c r="T37" s="375">
        <v>4.0426529124869104</v>
      </c>
    </row>
    <row r="38" spans="1:20">
      <c r="A38" s="377" t="s">
        <v>1341</v>
      </c>
      <c r="B38" s="375">
        <v>150.78990902032729</v>
      </c>
      <c r="C38" s="375">
        <v>3.6673572119320985</v>
      </c>
      <c r="D38" s="375">
        <v>3.6673572119320985</v>
      </c>
      <c r="E38" s="375">
        <v>177.46573509967848</v>
      </c>
      <c r="F38" s="375">
        <v>4.4629140286355895</v>
      </c>
      <c r="G38" s="375">
        <v>141.85050062392489</v>
      </c>
      <c r="H38" s="375">
        <v>3.3374124877269651</v>
      </c>
      <c r="I38" s="375">
        <v>152.64834186904727</v>
      </c>
      <c r="J38" s="375">
        <v>3.3756714248889264</v>
      </c>
      <c r="K38" s="967">
        <v>148.05532488194444</v>
      </c>
      <c r="L38" s="375">
        <v>4.1130283195187634</v>
      </c>
      <c r="M38" s="967">
        <v>144.80253972228309</v>
      </c>
      <c r="N38" s="967">
        <v>3.022519370069543</v>
      </c>
      <c r="O38" s="392">
        <v>155.7969527107164</v>
      </c>
      <c r="P38" s="375">
        <v>4.1741622475929274</v>
      </c>
      <c r="Q38" s="375">
        <v>151.12794423871526</v>
      </c>
      <c r="R38" s="375">
        <v>3.418545152211605</v>
      </c>
      <c r="S38" s="967">
        <v>150.33058062000282</v>
      </c>
      <c r="T38" s="375">
        <v>4.009181935897943</v>
      </c>
    </row>
    <row r="39" spans="1:20">
      <c r="A39" s="411" t="s">
        <v>1346</v>
      </c>
      <c r="B39" s="365"/>
      <c r="C39" s="366"/>
      <c r="D39" s="366"/>
      <c r="E39" s="367"/>
      <c r="F39" s="367"/>
      <c r="G39" s="368"/>
      <c r="H39" s="368"/>
      <c r="I39" s="368"/>
      <c r="J39" s="368"/>
      <c r="K39" s="362"/>
      <c r="L39" s="39"/>
      <c r="M39" s="39"/>
      <c r="N39" s="39"/>
      <c r="O39" s="39"/>
      <c r="P39" s="39"/>
      <c r="Q39" s="39"/>
      <c r="R39" s="39"/>
      <c r="S39" s="39"/>
      <c r="T39" s="39"/>
    </row>
    <row r="40" spans="1:20">
      <c r="A40" s="369" t="s">
        <v>1343</v>
      </c>
      <c r="B40" s="85"/>
      <c r="C40" s="366"/>
      <c r="D40" s="366"/>
      <c r="E40" s="367"/>
      <c r="F40" s="367"/>
      <c r="G40" s="368"/>
      <c r="H40" s="368"/>
      <c r="I40" s="368"/>
      <c r="J40" s="368"/>
      <c r="K40" s="362"/>
      <c r="L40" s="39"/>
      <c r="M40" s="39"/>
      <c r="N40" s="39"/>
      <c r="O40" s="39"/>
      <c r="P40" s="39"/>
      <c r="Q40" s="39"/>
      <c r="R40" s="39"/>
      <c r="S40" s="39"/>
      <c r="T40" s="39"/>
    </row>
    <row r="41" spans="1:20">
      <c r="A41" s="85" t="s">
        <v>1344</v>
      </c>
      <c r="B41" s="39"/>
      <c r="C41" s="366"/>
      <c r="D41" s="366"/>
      <c r="E41" s="367"/>
      <c r="F41" s="367"/>
      <c r="G41" s="368"/>
      <c r="H41" s="368"/>
      <c r="I41" s="368"/>
      <c r="J41" s="368"/>
      <c r="K41" s="362"/>
      <c r="L41" s="39"/>
      <c r="M41" s="39"/>
      <c r="N41" s="39"/>
      <c r="O41" s="39"/>
      <c r="P41" s="39"/>
      <c r="Q41" s="39"/>
      <c r="R41" s="39"/>
      <c r="S41" s="39"/>
      <c r="T41" s="39"/>
    </row>
    <row r="42" spans="1:20">
      <c r="A42" s="85" t="s">
        <v>1345</v>
      </c>
      <c r="B42" s="39"/>
      <c r="C42" s="366"/>
      <c r="D42" s="366"/>
      <c r="E42" s="367"/>
      <c r="F42" s="367"/>
      <c r="G42" s="368"/>
      <c r="H42" s="368"/>
      <c r="I42" s="368"/>
      <c r="J42" s="368"/>
      <c r="K42" s="362"/>
      <c r="L42" s="39"/>
      <c r="M42" s="39"/>
      <c r="N42" s="39"/>
      <c r="O42" s="39"/>
      <c r="P42" s="39"/>
      <c r="Q42" s="39"/>
      <c r="R42" s="39"/>
      <c r="S42" s="39"/>
      <c r="T42" s="39"/>
    </row>
    <row r="43" spans="1:20">
      <c r="A43" s="85" t="s">
        <v>1347</v>
      </c>
      <c r="B43" s="39"/>
      <c r="C43" s="85"/>
      <c r="D43" s="85"/>
      <c r="E43" s="85"/>
      <c r="F43" s="85"/>
      <c r="G43" s="85"/>
      <c r="H43" s="85"/>
      <c r="I43" s="85"/>
      <c r="J43" s="85"/>
      <c r="K43" s="39"/>
      <c r="L43" s="39"/>
      <c r="M43" s="39"/>
      <c r="N43" s="39"/>
      <c r="O43" s="39"/>
      <c r="P43" s="39"/>
      <c r="Q43" s="39"/>
      <c r="R43" s="39"/>
      <c r="S43" s="39"/>
      <c r="T43" s="39"/>
    </row>
  </sheetData>
  <mergeCells count="13">
    <mergeCell ref="Q7:R7"/>
    <mergeCell ref="S7:T7"/>
    <mergeCell ref="A4:T4"/>
    <mergeCell ref="A3:T3"/>
    <mergeCell ref="B6:D6"/>
    <mergeCell ref="E6:T6"/>
    <mergeCell ref="B7:D7"/>
    <mergeCell ref="E7:F7"/>
    <mergeCell ref="G7:H7"/>
    <mergeCell ref="I7:J7"/>
    <mergeCell ref="K7:L7"/>
    <mergeCell ref="M7:N7"/>
    <mergeCell ref="O7:P7"/>
  </mergeCells>
  <hyperlinks>
    <hyperlink ref="V6" location="ÍNDICE!A140" display="ÍNDICE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1"/>
  <sheetViews>
    <sheetView showGridLines="0" topLeftCell="G1" zoomScaleNormal="100" zoomScaleSheetLayoutView="73" workbookViewId="0">
      <selection activeCell="XFC6" sqref="XFC6"/>
    </sheetView>
  </sheetViews>
  <sheetFormatPr baseColWidth="10" defaultColWidth="0" defaultRowHeight="0" customHeight="1" zeroHeight="1"/>
  <cols>
    <col min="1" max="1" width="13.85546875" style="11" customWidth="1"/>
    <col min="2" max="7" width="9.5703125" style="11" customWidth="1"/>
    <col min="8" max="24" width="9.5703125" style="322" customWidth="1"/>
    <col min="25" max="25" width="0.85546875" style="322" customWidth="1"/>
    <col min="26" max="40" width="0" style="322" hidden="1" customWidth="1"/>
    <col min="41" max="16382" width="11.42578125" style="322" hidden="1"/>
    <col min="16383" max="16384" width="14.42578125" style="322" customWidth="1"/>
  </cols>
  <sheetData>
    <row r="1" spans="1:24 16383:16383" ht="6" customHeight="1">
      <c r="A1" s="322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</row>
    <row r="2" spans="1:24 16383:16383" ht="15">
      <c r="A2" s="6" t="s">
        <v>689</v>
      </c>
      <c r="C2" s="322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</row>
    <row r="3" spans="1:24 16383:16383" ht="15" customHeight="1">
      <c r="A3" s="2193" t="s">
        <v>1528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  <c r="W3" s="2193"/>
      <c r="X3" s="2193"/>
    </row>
    <row r="4" spans="1:24 16383:16383" ht="15" customHeight="1">
      <c r="A4" s="2193" t="s">
        <v>2506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  <c r="W4" s="2193"/>
      <c r="X4" s="1380"/>
    </row>
    <row r="5" spans="1:24 16383:16383" ht="15">
      <c r="A5" s="378"/>
      <c r="B5" s="2055"/>
      <c r="C5" s="2055"/>
      <c r="D5" s="2055"/>
      <c r="E5" s="2055"/>
      <c r="F5" s="2055"/>
      <c r="G5" s="2055"/>
      <c r="H5" s="2055"/>
      <c r="I5" s="2055"/>
      <c r="J5" s="2055"/>
      <c r="K5" s="2055"/>
      <c r="L5" s="2055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</row>
    <row r="6" spans="1:24 16383:16383" s="39" customFormat="1" ht="22.5" customHeight="1">
      <c r="A6" s="1376"/>
      <c r="B6" s="2201" t="s">
        <v>673</v>
      </c>
      <c r="C6" s="2201"/>
      <c r="D6" s="2201"/>
      <c r="E6" s="2208" t="s">
        <v>280</v>
      </c>
      <c r="F6" s="2196"/>
      <c r="G6" s="2196" t="s">
        <v>158</v>
      </c>
      <c r="H6" s="2196"/>
      <c r="I6" s="2196" t="s">
        <v>160</v>
      </c>
      <c r="J6" s="2196"/>
      <c r="K6" s="2196" t="s">
        <v>162</v>
      </c>
      <c r="L6" s="2196"/>
      <c r="M6" s="2196" t="s">
        <v>17</v>
      </c>
      <c r="N6" s="2207"/>
      <c r="O6" s="2208" t="s">
        <v>281</v>
      </c>
      <c r="P6" s="2196"/>
      <c r="Q6" s="2196" t="s">
        <v>159</v>
      </c>
      <c r="R6" s="2196"/>
      <c r="S6" s="2196" t="s">
        <v>279</v>
      </c>
      <c r="T6" s="2196"/>
      <c r="U6" s="2196" t="s">
        <v>161</v>
      </c>
      <c r="V6" s="2196"/>
      <c r="W6" s="2196" t="s">
        <v>23</v>
      </c>
      <c r="X6" s="2196"/>
      <c r="XFC6" s="1113" t="s">
        <v>675</v>
      </c>
    </row>
    <row r="7" spans="1:24 16383:16383" ht="31.9" customHeight="1">
      <c r="A7" s="379" t="s">
        <v>183</v>
      </c>
      <c r="B7" s="380" t="s">
        <v>675</v>
      </c>
      <c r="C7" s="380" t="s">
        <v>676</v>
      </c>
      <c r="D7" s="980" t="s">
        <v>1529</v>
      </c>
      <c r="E7" s="987" t="s">
        <v>675</v>
      </c>
      <c r="F7" s="380" t="s">
        <v>676</v>
      </c>
      <c r="G7" s="380" t="s">
        <v>675</v>
      </c>
      <c r="H7" s="380" t="s">
        <v>676</v>
      </c>
      <c r="I7" s="380" t="s">
        <v>675</v>
      </c>
      <c r="J7" s="380" t="s">
        <v>676</v>
      </c>
      <c r="K7" s="380" t="s">
        <v>675</v>
      </c>
      <c r="L7" s="380" t="s">
        <v>676</v>
      </c>
      <c r="M7" s="380" t="s">
        <v>675</v>
      </c>
      <c r="N7" s="980" t="s">
        <v>676</v>
      </c>
      <c r="O7" s="987" t="s">
        <v>675</v>
      </c>
      <c r="P7" s="380" t="s">
        <v>676</v>
      </c>
      <c r="Q7" s="380" t="s">
        <v>675</v>
      </c>
      <c r="R7" s="380" t="s">
        <v>676</v>
      </c>
      <c r="S7" s="380" t="s">
        <v>675</v>
      </c>
      <c r="T7" s="380" t="s">
        <v>676</v>
      </c>
      <c r="U7" s="380" t="s">
        <v>675</v>
      </c>
      <c r="V7" s="380" t="s">
        <v>676</v>
      </c>
      <c r="W7" s="380" t="s">
        <v>675</v>
      </c>
      <c r="X7" s="380" t="s">
        <v>676</v>
      </c>
    </row>
    <row r="8" spans="1:24 16383:16383" ht="14.25">
      <c r="A8" s="766" t="s">
        <v>1324</v>
      </c>
      <c r="B8" s="382">
        <v>109.96631108779314</v>
      </c>
      <c r="C8" s="381">
        <v>3.3197064259876798</v>
      </c>
      <c r="D8" s="981">
        <v>3.32</v>
      </c>
      <c r="E8" s="988">
        <v>111.00483530838756</v>
      </c>
      <c r="F8" s="382">
        <v>3.4161051836951506</v>
      </c>
      <c r="G8" s="381">
        <v>110.28645566701258</v>
      </c>
      <c r="H8" s="382">
        <v>3.2498130205923292</v>
      </c>
      <c r="I8" s="381">
        <v>110.34746970277244</v>
      </c>
      <c r="J8" s="382">
        <v>4.2113862965181603</v>
      </c>
      <c r="K8" s="381">
        <v>110.48449656610308</v>
      </c>
      <c r="L8" s="382">
        <v>3.0330225894124263</v>
      </c>
      <c r="M8" s="381">
        <v>114.02542011665697</v>
      </c>
      <c r="N8" s="984">
        <v>3.8931906197322341</v>
      </c>
      <c r="O8" s="988">
        <v>108.7573442617807</v>
      </c>
      <c r="P8" s="382">
        <v>3.2054010273661948</v>
      </c>
      <c r="Q8" s="382">
        <v>106.73215561136855</v>
      </c>
      <c r="R8" s="382">
        <v>2.7426372455692238</v>
      </c>
      <c r="S8" s="381">
        <v>111.75038489764177</v>
      </c>
      <c r="T8" s="382">
        <v>3.3955188405221604</v>
      </c>
      <c r="U8" s="382">
        <v>110.27403052128923</v>
      </c>
      <c r="V8" s="382">
        <v>3.8978670336900834</v>
      </c>
      <c r="W8" s="382">
        <v>111.12580966562848</v>
      </c>
      <c r="X8" s="382">
        <v>4.1059500461286591</v>
      </c>
    </row>
    <row r="9" spans="1:24 16383:16383" ht="14.25">
      <c r="A9" s="766" t="s">
        <v>1325</v>
      </c>
      <c r="B9" s="971">
        <v>119.6769316756606</v>
      </c>
      <c r="C9" s="381">
        <v>8.8305413647229098</v>
      </c>
      <c r="D9" s="981">
        <v>8.8305413647229098</v>
      </c>
      <c r="E9" s="989">
        <v>120.27050814061538</v>
      </c>
      <c r="F9" s="382">
        <v>8.3470893916345545</v>
      </c>
      <c r="G9" s="409">
        <v>118.96682167762475</v>
      </c>
      <c r="H9" s="382">
        <v>7.8707452860945715</v>
      </c>
      <c r="I9" s="409">
        <v>119.39855726175595</v>
      </c>
      <c r="J9" s="382">
        <v>8.202351701731958</v>
      </c>
      <c r="K9" s="409">
        <v>120.88579864882726</v>
      </c>
      <c r="L9" s="382">
        <v>9.414263906702125</v>
      </c>
      <c r="M9" s="409">
        <v>124.03108193567073</v>
      </c>
      <c r="N9" s="984">
        <v>8.7749396658895584</v>
      </c>
      <c r="O9" s="989">
        <v>118.9859374353709</v>
      </c>
      <c r="P9" s="382">
        <v>9.4049677684017396</v>
      </c>
      <c r="Q9" s="971">
        <v>115.4566336975969</v>
      </c>
      <c r="R9" s="382">
        <v>8.1741795958809149</v>
      </c>
      <c r="S9" s="409">
        <v>123.67565988066319</v>
      </c>
      <c r="T9" s="382">
        <v>10.671350254358792</v>
      </c>
      <c r="U9" s="971">
        <v>121.70050124136198</v>
      </c>
      <c r="V9" s="382">
        <v>10.361887260361602</v>
      </c>
      <c r="W9" s="382">
        <v>123.6195478926638</v>
      </c>
      <c r="X9" s="382">
        <v>11.242877117951533</v>
      </c>
    </row>
    <row r="10" spans="1:24 16383:16383" ht="14.25">
      <c r="A10" s="766" t="s">
        <v>1326</v>
      </c>
      <c r="B10" s="971">
        <v>124.8370941649011</v>
      </c>
      <c r="C10" s="381">
        <v>4.3117436393048498</v>
      </c>
      <c r="D10" s="981">
        <v>4.3117436393048498</v>
      </c>
      <c r="E10" s="989">
        <v>125.78831393080284</v>
      </c>
      <c r="F10" s="382">
        <v>4.5878294483766791</v>
      </c>
      <c r="G10" s="409">
        <v>124.5262716124768</v>
      </c>
      <c r="H10" s="382">
        <v>4.673109574967893</v>
      </c>
      <c r="I10" s="409">
        <v>123.08260531401628</v>
      </c>
      <c r="J10" s="382">
        <v>3.0855046633300187</v>
      </c>
      <c r="K10" s="409">
        <v>126.44500549018466</v>
      </c>
      <c r="L10" s="382">
        <v>4.5987261560034964</v>
      </c>
      <c r="M10" s="409">
        <v>130.30417662795807</v>
      </c>
      <c r="N10" s="984">
        <v>5.05767957062635</v>
      </c>
      <c r="O10" s="989">
        <v>123.72976020155426</v>
      </c>
      <c r="P10" s="382">
        <v>3.9868768263140231</v>
      </c>
      <c r="Q10" s="971">
        <v>118.5762531394539</v>
      </c>
      <c r="R10" s="382">
        <v>2.7019837162651772</v>
      </c>
      <c r="S10" s="409">
        <v>131.77390271911372</v>
      </c>
      <c r="T10" s="382">
        <v>6.547968166302609</v>
      </c>
      <c r="U10" s="971">
        <v>128.3342608927195</v>
      </c>
      <c r="V10" s="382">
        <v>5.4508893420259108</v>
      </c>
      <c r="W10" s="382">
        <v>129.11856022333521</v>
      </c>
      <c r="X10" s="382">
        <v>4.4483355783230039</v>
      </c>
    </row>
    <row r="11" spans="1:24 16383:16383" ht="14.25">
      <c r="A11" s="766" t="s">
        <v>1327</v>
      </c>
      <c r="B11" s="971">
        <v>128.99171644463479</v>
      </c>
      <c r="C11" s="381">
        <v>3.3280350744513205</v>
      </c>
      <c r="D11" s="981">
        <v>3.3280350744513205</v>
      </c>
      <c r="E11" s="989">
        <v>129.72882333058763</v>
      </c>
      <c r="F11" s="382">
        <v>3.1326514178038112</v>
      </c>
      <c r="G11" s="409">
        <v>127.71201156009182</v>
      </c>
      <c r="H11" s="382">
        <v>2.5582874251057319</v>
      </c>
      <c r="I11" s="409">
        <v>127.94116494307842</v>
      </c>
      <c r="J11" s="382">
        <v>3.9473974544711021</v>
      </c>
      <c r="K11" s="409">
        <v>132.54660557573504</v>
      </c>
      <c r="L11" s="382">
        <v>4.8254971099068289</v>
      </c>
      <c r="M11" s="409">
        <v>133.90123997596029</v>
      </c>
      <c r="N11" s="984">
        <v>2.7605127027298337</v>
      </c>
      <c r="O11" s="989">
        <v>128.13363556922471</v>
      </c>
      <c r="P11" s="382">
        <v>3.5592692982647334</v>
      </c>
      <c r="Q11" s="971">
        <v>123.4080340930024</v>
      </c>
      <c r="R11" s="382">
        <v>4.0748301836338152</v>
      </c>
      <c r="S11" s="409">
        <v>135.2561634452492</v>
      </c>
      <c r="T11" s="382">
        <v>2.6426027113716222</v>
      </c>
      <c r="U11" s="971">
        <v>133.2822546970653</v>
      </c>
      <c r="V11" s="382">
        <v>3.8555517208939571</v>
      </c>
      <c r="W11" s="382">
        <v>133.0669065198947</v>
      </c>
      <c r="X11" s="382">
        <v>3.0579231132457529</v>
      </c>
    </row>
    <row r="12" spans="1:24 16383:16383" ht="13.9" customHeight="1">
      <c r="A12" s="766" t="s">
        <v>1328</v>
      </c>
      <c r="B12" s="971">
        <v>135.9693714909977</v>
      </c>
      <c r="C12" s="381">
        <v>5.4093822756113603</v>
      </c>
      <c r="D12" s="981">
        <v>5.4093822756113603</v>
      </c>
      <c r="E12" s="989">
        <v>136.96753128946054</v>
      </c>
      <c r="F12" s="382">
        <v>-9.7100000000000009</v>
      </c>
      <c r="G12" s="409">
        <v>134.5394679264501</v>
      </c>
      <c r="H12" s="382">
        <v>39.450000000000003</v>
      </c>
      <c r="I12" s="409">
        <v>133.48601811678691</v>
      </c>
      <c r="J12" s="382">
        <v>4.3339086182116793</v>
      </c>
      <c r="K12" s="409">
        <v>141.05404840296367</v>
      </c>
      <c r="L12" s="382">
        <v>6.418453939484392</v>
      </c>
      <c r="M12" s="409">
        <v>141.96530662568085</v>
      </c>
      <c r="N12" s="984">
        <v>6.0223987852302763</v>
      </c>
      <c r="O12" s="989">
        <v>134.8073936964789</v>
      </c>
      <c r="P12" s="382">
        <v>5.2084357847230978</v>
      </c>
      <c r="Q12" s="971">
        <v>129.1888794740378</v>
      </c>
      <c r="R12" s="382">
        <v>4.6843347141231284</v>
      </c>
      <c r="S12" s="409">
        <v>143.93358529052665</v>
      </c>
      <c r="T12" s="382">
        <v>6.4155463412874036</v>
      </c>
      <c r="U12" s="971">
        <v>140.26172348944951</v>
      </c>
      <c r="V12" s="382">
        <v>5.2366076851323662</v>
      </c>
      <c r="W12" s="382">
        <v>140.2034797856148</v>
      </c>
      <c r="X12" s="382">
        <v>5.363146594719348</v>
      </c>
    </row>
    <row r="13" spans="1:24 16383:16383" ht="13.9" customHeight="1" thickBot="1">
      <c r="A13" s="959" t="s">
        <v>1329</v>
      </c>
      <c r="B13" s="974">
        <v>141.631013217229</v>
      </c>
      <c r="C13" s="975">
        <v>4.1639096100448914</v>
      </c>
      <c r="D13" s="982">
        <v>4.1639096100448914</v>
      </c>
      <c r="E13" s="990">
        <v>142.45337262197589</v>
      </c>
      <c r="F13" s="975">
        <v>4.0052129733738617</v>
      </c>
      <c r="G13" s="974">
        <v>140.2394902078301</v>
      </c>
      <c r="H13" s="975">
        <v>4.2366915591609766</v>
      </c>
      <c r="I13" s="974">
        <v>138.725894862616</v>
      </c>
      <c r="J13" s="975">
        <v>3.9254124287719128</v>
      </c>
      <c r="K13" s="974">
        <v>148.25163100429671</v>
      </c>
      <c r="L13" s="975">
        <v>5.1027125295766362</v>
      </c>
      <c r="M13" s="974">
        <v>145.2162940697421</v>
      </c>
      <c r="N13" s="982">
        <v>2.7605127027298337</v>
      </c>
      <c r="O13" s="990">
        <v>140.67368817879199</v>
      </c>
      <c r="P13" s="975">
        <v>4.3516118229547152</v>
      </c>
      <c r="Q13" s="974">
        <v>134.2495800923983</v>
      </c>
      <c r="R13" s="975">
        <v>3.917288112540307</v>
      </c>
      <c r="S13" s="974">
        <v>152.1558042741041</v>
      </c>
      <c r="T13" s="975">
        <v>5.7125089790413641</v>
      </c>
      <c r="U13" s="974">
        <v>145.6656141690348</v>
      </c>
      <c r="V13" s="975">
        <v>3.8527194341739124</v>
      </c>
      <c r="W13" s="975">
        <v>146.1477249881975</v>
      </c>
      <c r="X13" s="975">
        <v>4.2397272961213428</v>
      </c>
    </row>
    <row r="14" spans="1:24 16383:16383" ht="15" thickTop="1">
      <c r="A14" s="956" t="s">
        <v>767</v>
      </c>
      <c r="B14" s="972">
        <v>142.34316643050769</v>
      </c>
      <c r="C14" s="973">
        <v>4.0972796139266077</v>
      </c>
      <c r="D14" s="983">
        <v>0.50282293199894745</v>
      </c>
      <c r="E14" s="991">
        <v>143.09795545384361</v>
      </c>
      <c r="F14" s="973">
        <v>3.5358820390583023</v>
      </c>
      <c r="G14" s="972">
        <v>141.18786996827151</v>
      </c>
      <c r="H14" s="973">
        <v>3.8629844137509695</v>
      </c>
      <c r="I14" s="972">
        <v>138.83513255232529</v>
      </c>
      <c r="J14" s="973">
        <v>3.0648617070985429</v>
      </c>
      <c r="K14" s="972">
        <v>148.3047557045409</v>
      </c>
      <c r="L14" s="973">
        <v>4.1576432267784291</v>
      </c>
      <c r="M14" s="972">
        <v>145.8041458937511</v>
      </c>
      <c r="N14" s="983">
        <v>2.9292906178337796</v>
      </c>
      <c r="O14" s="991">
        <v>141.4645014251513</v>
      </c>
      <c r="P14" s="973">
        <v>4.7662156789184396</v>
      </c>
      <c r="Q14" s="972">
        <v>135.03705225989799</v>
      </c>
      <c r="R14" s="973">
        <v>4.5108081746660034</v>
      </c>
      <c r="S14" s="972">
        <v>152.58502280767169</v>
      </c>
      <c r="T14" s="973">
        <v>5.7967469188229925</v>
      </c>
      <c r="U14" s="972">
        <v>146.76515357965991</v>
      </c>
      <c r="V14" s="973">
        <v>3.4466939146640563</v>
      </c>
      <c r="W14" s="973">
        <v>147.22244948480781</v>
      </c>
      <c r="X14" s="973">
        <v>4.7564027541024512</v>
      </c>
    </row>
    <row r="15" spans="1:24 16383:16383" ht="14.25">
      <c r="A15" s="377" t="s">
        <v>768</v>
      </c>
      <c r="B15" s="971">
        <v>142.6060661088859</v>
      </c>
      <c r="C15" s="382">
        <v>3.4849592110151484</v>
      </c>
      <c r="D15" s="984">
        <v>0.6884458915515923</v>
      </c>
      <c r="E15" s="992">
        <v>143.28350432049911</v>
      </c>
      <c r="F15" s="382">
        <v>3.166851926858949</v>
      </c>
      <c r="G15" s="971">
        <v>141.25218832594891</v>
      </c>
      <c r="H15" s="382">
        <v>3.4414915292376502</v>
      </c>
      <c r="I15" s="971">
        <v>139.1198483066502</v>
      </c>
      <c r="J15" s="382">
        <v>2.4036430936668296</v>
      </c>
      <c r="K15" s="971">
        <v>148.24057324538069</v>
      </c>
      <c r="L15" s="382">
        <v>3.3444997001439214</v>
      </c>
      <c r="M15" s="971">
        <v>146.55566658063469</v>
      </c>
      <c r="N15" s="984">
        <v>3.0614899190277489</v>
      </c>
      <c r="O15" s="992">
        <v>141.8174467312418</v>
      </c>
      <c r="P15" s="382">
        <v>3.8616220914728716</v>
      </c>
      <c r="Q15" s="971">
        <v>135.4904467001424</v>
      </c>
      <c r="R15" s="382">
        <v>3.9030815002567554</v>
      </c>
      <c r="S15" s="971">
        <v>152.2284546310033</v>
      </c>
      <c r="T15" s="382">
        <v>4.0836582730743309</v>
      </c>
      <c r="U15" s="971">
        <v>147.5376352865768</v>
      </c>
      <c r="V15" s="382">
        <v>3.2716330906338298</v>
      </c>
      <c r="W15" s="382">
        <v>147.87917442262221</v>
      </c>
      <c r="X15" s="382">
        <v>3.6925352735241335</v>
      </c>
    </row>
    <row r="16" spans="1:24 16383:16383" ht="14.25">
      <c r="A16" s="377" t="s">
        <v>769</v>
      </c>
      <c r="B16" s="971">
        <v>143.23122895603399</v>
      </c>
      <c r="C16" s="382">
        <v>3.010580482309555</v>
      </c>
      <c r="D16" s="984">
        <v>1.1298484014589549</v>
      </c>
      <c r="E16" s="992">
        <v>144.0662385535237</v>
      </c>
      <c r="F16" s="382">
        <v>2.9317316086375778</v>
      </c>
      <c r="G16" s="971">
        <v>141.8415229669499</v>
      </c>
      <c r="H16" s="382">
        <v>3.2744247696297579</v>
      </c>
      <c r="I16" s="971">
        <v>140.23163467202949</v>
      </c>
      <c r="J16" s="382">
        <v>2.6900663990596874</v>
      </c>
      <c r="K16" s="971">
        <v>149.70728798515569</v>
      </c>
      <c r="L16" s="382">
        <v>2.8651121000603741</v>
      </c>
      <c r="M16" s="971">
        <v>147.07297500518351</v>
      </c>
      <c r="N16" s="984">
        <v>3.5431081706519763</v>
      </c>
      <c r="O16" s="992">
        <v>142.25917757509541</v>
      </c>
      <c r="P16" s="382">
        <v>3.1036912928138261</v>
      </c>
      <c r="Q16" s="971">
        <v>135.5217574298843</v>
      </c>
      <c r="R16" s="382">
        <v>2.7058508280422666</v>
      </c>
      <c r="S16" s="971">
        <v>153.04078870759599</v>
      </c>
      <c r="T16" s="382">
        <v>3.9028449289445932</v>
      </c>
      <c r="U16" s="971">
        <v>148.5901454576308</v>
      </c>
      <c r="V16" s="382">
        <v>3.8807822776413925</v>
      </c>
      <c r="W16" s="382">
        <v>148.9511187682686</v>
      </c>
      <c r="X16" s="382">
        <v>3.1103972502169785</v>
      </c>
    </row>
    <row r="17" spans="1:34" ht="14.25">
      <c r="A17" s="377" t="s">
        <v>770</v>
      </c>
      <c r="B17" s="971">
        <v>143.4876220629186</v>
      </c>
      <c r="C17" s="382">
        <v>3.0321893102318587</v>
      </c>
      <c r="D17" s="984">
        <v>1.3108773308300847</v>
      </c>
      <c r="E17" s="992">
        <v>143.94145929657961</v>
      </c>
      <c r="F17" s="382">
        <v>3.0608600396351049</v>
      </c>
      <c r="G17" s="971">
        <v>141.74741074866321</v>
      </c>
      <c r="H17" s="382">
        <v>3.193815889196383</v>
      </c>
      <c r="I17" s="971">
        <v>140.2369695535389</v>
      </c>
      <c r="J17" s="382">
        <v>3.0885257040567993</v>
      </c>
      <c r="K17" s="971">
        <v>149.25370978449951</v>
      </c>
      <c r="L17" s="382">
        <v>3.4017878685006053</v>
      </c>
      <c r="M17" s="971">
        <v>147.11892484653791</v>
      </c>
      <c r="N17" s="984">
        <v>4.2604059929540972</v>
      </c>
      <c r="O17" s="992">
        <v>142.95930105795321</v>
      </c>
      <c r="P17" s="382">
        <v>2.9986041396799834</v>
      </c>
      <c r="Q17" s="971">
        <v>136.607371809792</v>
      </c>
      <c r="R17" s="382">
        <v>2.9781672607743115</v>
      </c>
      <c r="S17" s="971">
        <v>152.5151999392578</v>
      </c>
      <c r="T17" s="382">
        <v>2.4226972821986159</v>
      </c>
      <c r="U17" s="971">
        <v>149.40079583629301</v>
      </c>
      <c r="V17" s="382">
        <v>3.6487611488783545</v>
      </c>
      <c r="W17" s="382">
        <v>149.74359405385059</v>
      </c>
      <c r="X17" s="382">
        <v>3.4617136879576904</v>
      </c>
    </row>
    <row r="18" spans="1:34" ht="14.25">
      <c r="A18" s="377" t="s">
        <v>771</v>
      </c>
      <c r="B18" s="971">
        <v>143.17496495920011</v>
      </c>
      <c r="C18" s="382">
        <v>3.0075765125453291</v>
      </c>
      <c r="D18" s="984">
        <v>1.0901226411499598</v>
      </c>
      <c r="E18" s="992">
        <v>143.8728680650801</v>
      </c>
      <c r="F18" s="382">
        <v>3.2475129038038508</v>
      </c>
      <c r="G18" s="971">
        <v>141.7070164193662</v>
      </c>
      <c r="H18" s="382">
        <v>3.3304152336557147</v>
      </c>
      <c r="I18" s="971">
        <v>140.50935931600199</v>
      </c>
      <c r="J18" s="382">
        <v>3.5860691512999088</v>
      </c>
      <c r="K18" s="971">
        <v>148.4246364175219</v>
      </c>
      <c r="L18" s="382">
        <v>3.2973935194429371</v>
      </c>
      <c r="M18" s="971">
        <v>147.55413086729189</v>
      </c>
      <c r="N18" s="984">
        <v>4.2366913773653536</v>
      </c>
      <c r="O18" s="992">
        <v>142.36252198863841</v>
      </c>
      <c r="P18" s="382">
        <v>2.72672230302764</v>
      </c>
      <c r="Q18" s="971">
        <v>135.88836088236349</v>
      </c>
      <c r="R18" s="382">
        <v>2.4939754025087746</v>
      </c>
      <c r="S18" s="971">
        <v>152.39500612995579</v>
      </c>
      <c r="T18" s="382">
        <v>2.711983933380413</v>
      </c>
      <c r="U18" s="971">
        <v>149.38524392777271</v>
      </c>
      <c r="V18" s="382">
        <v>3.3015805894609729</v>
      </c>
      <c r="W18" s="382">
        <v>148.85545864199841</v>
      </c>
      <c r="X18" s="382">
        <v>3.1906345812992676</v>
      </c>
    </row>
    <row r="19" spans="1:34" ht="14.25">
      <c r="A19" s="377" t="s">
        <v>772</v>
      </c>
      <c r="B19" s="971">
        <v>142.96766212303569</v>
      </c>
      <c r="C19" s="382">
        <v>2.6786469649237032</v>
      </c>
      <c r="D19" s="984">
        <v>0.94375439068319356</v>
      </c>
      <c r="E19" s="992">
        <v>143.86157978800799</v>
      </c>
      <c r="F19" s="382">
        <v>2.8355810094003786</v>
      </c>
      <c r="G19" s="971">
        <v>141.67090740158341</v>
      </c>
      <c r="H19" s="382">
        <v>2.9625294618733422</v>
      </c>
      <c r="I19" s="971">
        <v>140.6224913910776</v>
      </c>
      <c r="J19" s="382">
        <v>3.6903129233204046</v>
      </c>
      <c r="K19" s="971">
        <v>148.70291528055321</v>
      </c>
      <c r="L19" s="382">
        <v>2.1131432306696007</v>
      </c>
      <c r="M19" s="971">
        <v>147.2656472837096</v>
      </c>
      <c r="N19" s="984">
        <v>3.631111712652757</v>
      </c>
      <c r="O19" s="992">
        <v>141.92703468199301</v>
      </c>
      <c r="P19" s="382">
        <v>2.4940816872494054</v>
      </c>
      <c r="Q19" s="971">
        <v>135.7859185576433</v>
      </c>
      <c r="R19" s="382">
        <v>2.1367352783301818</v>
      </c>
      <c r="S19" s="971">
        <v>151.74353178137059</v>
      </c>
      <c r="T19" s="382">
        <v>3.3213546096228619</v>
      </c>
      <c r="U19" s="971">
        <v>148.6787989182809</v>
      </c>
      <c r="V19" s="382">
        <v>3.7307065471168022</v>
      </c>
      <c r="W19" s="382">
        <v>147.76033706799859</v>
      </c>
      <c r="X19" s="382">
        <v>2.2466528412858899</v>
      </c>
    </row>
    <row r="20" spans="1:34" ht="14.25">
      <c r="A20" s="377" t="s">
        <v>773</v>
      </c>
      <c r="B20" s="971">
        <v>142.94098387922611</v>
      </c>
      <c r="C20" s="382">
        <v>2.3920110073406331</v>
      </c>
      <c r="D20" s="984">
        <v>0.92491794857665344</v>
      </c>
      <c r="E20" s="992">
        <v>144.06943097951611</v>
      </c>
      <c r="F20" s="382">
        <v>2.6501350657101685</v>
      </c>
      <c r="G20" s="971">
        <v>142.25783082059161</v>
      </c>
      <c r="H20" s="382">
        <v>2.8903840788483626</v>
      </c>
      <c r="I20" s="971">
        <v>141.1005208182055</v>
      </c>
      <c r="J20" s="382">
        <v>3.6953861331739724</v>
      </c>
      <c r="K20" s="971">
        <v>148.2512553423033</v>
      </c>
      <c r="L20" s="382">
        <v>1.9631388458616339</v>
      </c>
      <c r="M20" s="971">
        <v>146.852270437264</v>
      </c>
      <c r="N20" s="984">
        <v>3.9883146897019994</v>
      </c>
      <c r="O20" s="992">
        <v>141.6273360296077</v>
      </c>
      <c r="P20" s="382">
        <v>2.0880161526982244</v>
      </c>
      <c r="Q20" s="971">
        <v>135.36495144628921</v>
      </c>
      <c r="R20" s="382">
        <v>1.4341673471679472</v>
      </c>
      <c r="S20" s="971">
        <v>151.67661040652001</v>
      </c>
      <c r="T20" s="382">
        <v>2.5320549276751869</v>
      </c>
      <c r="U20" s="971">
        <v>149.27614516938351</v>
      </c>
      <c r="V20" s="382">
        <v>3.6598386166207364</v>
      </c>
      <c r="W20" s="382">
        <v>147.3210961270353</v>
      </c>
      <c r="X20" s="382">
        <v>2.9251550241236268</v>
      </c>
    </row>
    <row r="21" spans="1:34" ht="14.25">
      <c r="A21" s="377" t="s">
        <v>774</v>
      </c>
      <c r="B21" s="971">
        <v>143.18911648286789</v>
      </c>
      <c r="C21" s="382">
        <v>2.2745212441406704</v>
      </c>
      <c r="D21" s="984">
        <v>1.1001144666310747</v>
      </c>
      <c r="E21" s="992">
        <v>144.1833683732028</v>
      </c>
      <c r="F21" s="382">
        <v>2.4209154332484939</v>
      </c>
      <c r="G21" s="971">
        <v>142.16922392871521</v>
      </c>
      <c r="H21" s="382">
        <v>2.3867211554220669</v>
      </c>
      <c r="I21" s="971">
        <v>140.5244672173711</v>
      </c>
      <c r="J21" s="382">
        <v>3.0322558737807093</v>
      </c>
      <c r="K21" s="971">
        <v>149.04663565427569</v>
      </c>
      <c r="L21" s="382">
        <v>2.7527244499403913</v>
      </c>
      <c r="M21" s="971">
        <v>147.2435595690967</v>
      </c>
      <c r="N21" s="984">
        <v>4.8067554342803298</v>
      </c>
      <c r="O21" s="992">
        <v>142.0316879623978</v>
      </c>
      <c r="P21" s="382">
        <v>2.1020576816325409</v>
      </c>
      <c r="Q21" s="971">
        <v>135.77395930524</v>
      </c>
      <c r="R21" s="382">
        <v>1.7325625581736892</v>
      </c>
      <c r="S21" s="971">
        <v>152.59188237783479</v>
      </c>
      <c r="T21" s="382">
        <v>2.5960936483246266</v>
      </c>
      <c r="U21" s="971">
        <v>149.68149107288639</v>
      </c>
      <c r="V21" s="382">
        <v>3.4611720633135556</v>
      </c>
      <c r="W21" s="382">
        <v>147.20093573546589</v>
      </c>
      <c r="X21" s="382">
        <v>2.1850094709207735</v>
      </c>
    </row>
    <row r="22" spans="1:34" ht="14.25">
      <c r="A22" s="377" t="s">
        <v>775</v>
      </c>
      <c r="B22" s="971">
        <v>144.00225983965581</v>
      </c>
      <c r="C22" s="382">
        <v>1.7141731147785055</v>
      </c>
      <c r="D22" s="984">
        <v>1.674242504210488</v>
      </c>
      <c r="E22" s="992">
        <v>145.4323667307421</v>
      </c>
      <c r="F22" s="382">
        <v>2.0263437360746872</v>
      </c>
      <c r="G22" s="971">
        <v>143.12908476790599</v>
      </c>
      <c r="H22" s="382">
        <v>1.3295597989018582</v>
      </c>
      <c r="I22" s="971">
        <v>142.87096164334559</v>
      </c>
      <c r="J22" s="382">
        <v>3.2477222964206964</v>
      </c>
      <c r="K22" s="971">
        <v>150.20445151178981</v>
      </c>
      <c r="L22" s="382">
        <v>2.9169897216603902</v>
      </c>
      <c r="M22" s="971">
        <v>148.90487104171879</v>
      </c>
      <c r="N22" s="984">
        <v>5.4791500448340358</v>
      </c>
      <c r="O22" s="992">
        <v>142.3374437913738</v>
      </c>
      <c r="P22" s="382">
        <v>1.3453457141227698</v>
      </c>
      <c r="Q22" s="971">
        <v>136.02901254643831</v>
      </c>
      <c r="R22" s="382">
        <v>1.2060846281555015</v>
      </c>
      <c r="S22" s="971">
        <v>153.02199748928891</v>
      </c>
      <c r="T22" s="382">
        <v>1.9329910586336041</v>
      </c>
      <c r="U22" s="971">
        <v>150.25690896414301</v>
      </c>
      <c r="V22" s="382">
        <v>2.639170507053068</v>
      </c>
      <c r="W22" s="382">
        <v>147.45109490626049</v>
      </c>
      <c r="X22" s="382">
        <v>0.74258286700785714</v>
      </c>
    </row>
    <row r="23" spans="1:34" ht="14.25">
      <c r="A23" s="377" t="s">
        <v>763</v>
      </c>
      <c r="B23" s="971">
        <v>144.5901809222066</v>
      </c>
      <c r="C23" s="382">
        <v>2.0416800848992445</v>
      </c>
      <c r="D23" s="984">
        <v>2.0893500920161623</v>
      </c>
      <c r="E23" s="992">
        <v>146.12851780524059</v>
      </c>
      <c r="F23" s="382">
        <v>2.2516657556870934</v>
      </c>
      <c r="G23" s="971">
        <v>143.91024473377391</v>
      </c>
      <c r="H23" s="382">
        <v>2.1400363248749166</v>
      </c>
      <c r="I23" s="971">
        <v>143.8335437365057</v>
      </c>
      <c r="J23" s="382">
        <v>3.9326677407518051</v>
      </c>
      <c r="K23" s="971">
        <v>150.89385030948191</v>
      </c>
      <c r="L23" s="382">
        <v>1.7497499823532214</v>
      </c>
      <c r="M23" s="971">
        <v>149.2170146560324</v>
      </c>
      <c r="N23" s="984">
        <v>6.0845653287466162</v>
      </c>
      <c r="O23" s="992">
        <v>142.7993721746216</v>
      </c>
      <c r="P23" s="382">
        <v>1.7926555440484604</v>
      </c>
      <c r="Q23" s="971">
        <v>136.69578990870531</v>
      </c>
      <c r="R23" s="382">
        <v>1.8824862475354198</v>
      </c>
      <c r="S23" s="971">
        <v>153.4869854609191</v>
      </c>
      <c r="T23" s="382">
        <v>1.9028254942700329</v>
      </c>
      <c r="U23" s="971">
        <v>150.98079189398209</v>
      </c>
      <c r="V23" s="382">
        <v>2.6719102433058195</v>
      </c>
      <c r="W23" s="382">
        <v>147.25027514570391</v>
      </c>
      <c r="X23" s="382">
        <v>1.1907534802470421</v>
      </c>
    </row>
    <row r="24" spans="1:34" ht="14.25">
      <c r="A24" s="377" t="s">
        <v>764</v>
      </c>
      <c r="B24" s="971">
        <v>145.16013897001309</v>
      </c>
      <c r="C24" s="382">
        <v>2.3013635719508985</v>
      </c>
      <c r="D24" s="984">
        <v>2.4917746986468536</v>
      </c>
      <c r="E24" s="992">
        <v>146.49354563413559</v>
      </c>
      <c r="F24" s="382">
        <v>2.5519426648235033</v>
      </c>
      <c r="G24" s="971">
        <v>144.356929604047</v>
      </c>
      <c r="H24" s="382">
        <v>2.5322628509133915</v>
      </c>
      <c r="I24" s="971">
        <v>144.16998886122391</v>
      </c>
      <c r="J24" s="382">
        <v>3.9413801569858187</v>
      </c>
      <c r="K24" s="971">
        <v>150.8419455773421</v>
      </c>
      <c r="L24" s="382">
        <v>1.8787870254192152</v>
      </c>
      <c r="M24" s="971">
        <v>149.76674267621249</v>
      </c>
      <c r="N24" s="984">
        <v>5.9702853471230721</v>
      </c>
      <c r="O24" s="992">
        <v>143.6078935909064</v>
      </c>
      <c r="P24" s="382">
        <v>2.0053838429868742</v>
      </c>
      <c r="Q24" s="971">
        <v>137.50948817912021</v>
      </c>
      <c r="R24" s="382">
        <v>2.4064072212152787</v>
      </c>
      <c r="S24" s="971">
        <v>154.9094944571072</v>
      </c>
      <c r="T24" s="382">
        <v>1.6882441138435844</v>
      </c>
      <c r="U24" s="971">
        <v>151.01028108838381</v>
      </c>
      <c r="V24" s="382">
        <v>3.3921829986872432</v>
      </c>
      <c r="W24" s="382">
        <v>147.65013669207531</v>
      </c>
      <c r="X24" s="382">
        <v>0.89241482223385571</v>
      </c>
    </row>
    <row r="25" spans="1:34" ht="15" thickBot="1">
      <c r="A25" s="962" t="s">
        <v>765</v>
      </c>
      <c r="B25" s="976">
        <v>145.45553496850539</v>
      </c>
      <c r="C25" s="977">
        <v>2.7003420115412569</v>
      </c>
      <c r="D25" s="985">
        <v>2.7003420115412569</v>
      </c>
      <c r="E25" s="993">
        <v>146.56899204127669</v>
      </c>
      <c r="F25" s="977">
        <v>2.8890993196927006</v>
      </c>
      <c r="G25" s="976">
        <v>144.4320660142179</v>
      </c>
      <c r="H25" s="977">
        <v>2.9895828915054823</v>
      </c>
      <c r="I25" s="976">
        <v>143.5248098287251</v>
      </c>
      <c r="J25" s="977">
        <v>3.4592784359845696</v>
      </c>
      <c r="K25" s="976">
        <v>151.1905331835566</v>
      </c>
      <c r="L25" s="977">
        <v>1.9823742641824404</v>
      </c>
      <c r="M25" s="976">
        <v>149.9324895073496</v>
      </c>
      <c r="N25" s="985">
        <v>6.0223987852302763</v>
      </c>
      <c r="O25" s="993">
        <v>144.1593373098712</v>
      </c>
      <c r="P25" s="977">
        <v>2.4778259361829313</v>
      </c>
      <c r="Q25" s="976">
        <v>138.20288019364079</v>
      </c>
      <c r="R25" s="977">
        <v>2.9447392673568107</v>
      </c>
      <c r="S25" s="976">
        <v>155.5689450199944</v>
      </c>
      <c r="T25" s="977">
        <v>2.2431880020440387</v>
      </c>
      <c r="U25" s="976">
        <v>151.110945412044</v>
      </c>
      <c r="V25" s="977">
        <v>3.7382406781948374</v>
      </c>
      <c r="W25" s="977">
        <v>147.8151146237652</v>
      </c>
      <c r="X25" s="977">
        <v>1.1408933226311646</v>
      </c>
      <c r="AH25" s="322">
        <v>-0.86</v>
      </c>
    </row>
    <row r="26" spans="1:34" ht="15" thickTop="1">
      <c r="A26" s="964" t="s">
        <v>1330</v>
      </c>
      <c r="B26" s="978">
        <v>146.5053015596701</v>
      </c>
      <c r="C26" s="979">
        <v>2.9240147128484661</v>
      </c>
      <c r="D26" s="986">
        <v>0.72170962170123865</v>
      </c>
      <c r="E26" s="994">
        <v>147.5023099757698</v>
      </c>
      <c r="F26" s="979">
        <v>3.0778598533833135</v>
      </c>
      <c r="G26" s="978">
        <v>145.7189959713688</v>
      </c>
      <c r="H26" s="979">
        <v>3.2092884495782403</v>
      </c>
      <c r="I26" s="978">
        <v>144.49288970896691</v>
      </c>
      <c r="J26" s="979">
        <v>4.075162426563228</v>
      </c>
      <c r="K26" s="978">
        <v>151.2625744036601</v>
      </c>
      <c r="L26" s="979">
        <v>1.994419319237406</v>
      </c>
      <c r="M26" s="978">
        <v>150.64166127054239</v>
      </c>
      <c r="N26" s="986">
        <v>3.3178174373151403</v>
      </c>
      <c r="O26" s="994">
        <v>145.3446641123993</v>
      </c>
      <c r="P26" s="979">
        <v>2.7428525518120805</v>
      </c>
      <c r="Q26" s="978">
        <v>139.01901736237971</v>
      </c>
      <c r="R26" s="979">
        <v>2.9487944499987151</v>
      </c>
      <c r="S26" s="978">
        <v>157.55461964736989</v>
      </c>
      <c r="T26" s="979">
        <v>3.2569361974420064</v>
      </c>
      <c r="U26" s="978">
        <v>152.40195841334079</v>
      </c>
      <c r="V26" s="979">
        <v>3.8406969884860143</v>
      </c>
      <c r="W26" s="979">
        <v>149.2257536855912</v>
      </c>
      <c r="X26" s="979">
        <v>1.3607328283110176</v>
      </c>
    </row>
    <row r="27" spans="1:34" ht="14.25">
      <c r="A27" s="377" t="s">
        <v>1331</v>
      </c>
      <c r="B27" s="971">
        <v>146.66631613752</v>
      </c>
      <c r="C27" s="382">
        <v>2.8471790432350375</v>
      </c>
      <c r="D27" s="984">
        <v>0.83240639091304303</v>
      </c>
      <c r="E27" s="992">
        <v>147.76472501285369</v>
      </c>
      <c r="F27" s="382">
        <v>3.1275203057086864</v>
      </c>
      <c r="G27" s="971">
        <v>145.79920220770481</v>
      </c>
      <c r="H27" s="382">
        <v>3.2190750002848434</v>
      </c>
      <c r="I27" s="971">
        <v>144.80972814701241</v>
      </c>
      <c r="J27" s="382">
        <v>4.0899123379005475</v>
      </c>
      <c r="K27" s="971">
        <v>152.1952702581714</v>
      </c>
      <c r="L27" s="382">
        <v>2.667756152186862</v>
      </c>
      <c r="M27" s="971">
        <v>150.7567031121655</v>
      </c>
      <c r="N27" s="984">
        <v>2.8665125201551955</v>
      </c>
      <c r="O27" s="992">
        <v>145.38763638663659</v>
      </c>
      <c r="P27" s="382">
        <v>2.5174544724110293</v>
      </c>
      <c r="Q27" s="971">
        <v>138.5250231478247</v>
      </c>
      <c r="R27" s="382">
        <v>2.2396977215657143</v>
      </c>
      <c r="S27" s="971">
        <v>158.73451439396061</v>
      </c>
      <c r="T27" s="382">
        <v>4.2738788741748523</v>
      </c>
      <c r="U27" s="971">
        <v>153.39972717841329</v>
      </c>
      <c r="V27" s="382">
        <v>3.9732857859962056</v>
      </c>
      <c r="W27" s="382">
        <v>149.39721208348271</v>
      </c>
      <c r="X27" s="382">
        <v>1.026539177532948</v>
      </c>
    </row>
    <row r="28" spans="1:34" ht="14.25">
      <c r="A28" s="377" t="s">
        <v>1332</v>
      </c>
      <c r="B28" s="971">
        <v>147.6875274449981</v>
      </c>
      <c r="C28" s="382">
        <v>3.1112617837915746</v>
      </c>
      <c r="D28" s="984">
        <v>1.5344843886318849</v>
      </c>
      <c r="E28" s="992">
        <v>148.4671764057166</v>
      </c>
      <c r="F28" s="382">
        <v>3.0548016637207187</v>
      </c>
      <c r="G28" s="971">
        <v>146.50563126816189</v>
      </c>
      <c r="H28" s="382">
        <v>3.2882531177409691</v>
      </c>
      <c r="I28" s="971">
        <v>145.14164802510311</v>
      </c>
      <c r="J28" s="382">
        <v>3.5013592792789261</v>
      </c>
      <c r="K28" s="971">
        <v>153.00241458975199</v>
      </c>
      <c r="L28" s="382">
        <v>2.2010462208914117</v>
      </c>
      <c r="M28" s="971">
        <v>151.52884189179471</v>
      </c>
      <c r="N28" s="984">
        <v>3.0296979349565545</v>
      </c>
      <c r="O28" s="992">
        <v>146.77992248908839</v>
      </c>
      <c r="P28" s="382">
        <v>3.1778230347258907</v>
      </c>
      <c r="Q28" s="971">
        <v>140.21045203279661</v>
      </c>
      <c r="R28" s="382">
        <v>3.4597356851265193</v>
      </c>
      <c r="S28" s="971">
        <v>159.52621303601001</v>
      </c>
      <c r="T28" s="382">
        <v>4.2377096871901498</v>
      </c>
      <c r="U28" s="971">
        <v>154.1659528541357</v>
      </c>
      <c r="V28" s="382">
        <v>3.7524745529607051</v>
      </c>
      <c r="W28" s="382">
        <v>150.72888600621141</v>
      </c>
      <c r="X28" s="382">
        <v>1.1935239242536921</v>
      </c>
    </row>
    <row r="29" spans="1:34" ht="14.25">
      <c r="A29" s="377" t="s">
        <v>1333</v>
      </c>
      <c r="B29" s="971">
        <v>148.12390849304151</v>
      </c>
      <c r="C29" s="382">
        <v>3.2311403335473221</v>
      </c>
      <c r="D29" s="984">
        <v>1.8344943182216467</v>
      </c>
      <c r="E29" s="992">
        <v>149.0152863037911</v>
      </c>
      <c r="F29" s="382">
        <v>3.5249239739589378</v>
      </c>
      <c r="G29" s="971">
        <v>146.9119011567889</v>
      </c>
      <c r="H29" s="382">
        <v>3.6434460289952009</v>
      </c>
      <c r="I29" s="971">
        <v>146.0573572502245</v>
      </c>
      <c r="J29" s="382">
        <v>4.1503946607057252</v>
      </c>
      <c r="K29" s="971">
        <v>153.9651310071969</v>
      </c>
      <c r="L29" s="382">
        <v>3.1566526751663382</v>
      </c>
      <c r="M29" s="971">
        <v>151.90579508413421</v>
      </c>
      <c r="N29" s="984">
        <v>3.2537419931457201</v>
      </c>
      <c r="O29" s="992">
        <v>147.0862377471218</v>
      </c>
      <c r="P29" s="382">
        <v>2.8867913165689041</v>
      </c>
      <c r="Q29" s="971">
        <v>140.2591535386868</v>
      </c>
      <c r="R29" s="382">
        <v>2.6731952167116102</v>
      </c>
      <c r="S29" s="971">
        <v>159.84460351540369</v>
      </c>
      <c r="T29" s="382">
        <v>4.8056872882604296</v>
      </c>
      <c r="U29" s="971">
        <v>154.05729938378821</v>
      </c>
      <c r="V29" s="382">
        <v>3.1167863072145696</v>
      </c>
      <c r="W29" s="382">
        <v>151.87690725418901</v>
      </c>
      <c r="X29" s="382">
        <v>1.4246440482597489</v>
      </c>
      <c r="AF29" s="322">
        <v>-17.309999999999999</v>
      </c>
    </row>
    <row r="30" spans="1:34" ht="14.25">
      <c r="A30" s="377" t="s">
        <v>1334</v>
      </c>
      <c r="B30" s="971">
        <v>148.06299401109271</v>
      </c>
      <c r="C30" s="382">
        <v>3.4140249681817725</v>
      </c>
      <c r="D30" s="984">
        <v>1.7926158967769057</v>
      </c>
      <c r="E30" s="992">
        <v>148.73392389118479</v>
      </c>
      <c r="F30" s="382">
        <v>3.3787161481383832</v>
      </c>
      <c r="G30" s="971">
        <v>146.601475335223</v>
      </c>
      <c r="H30" s="382">
        <v>3.4539284218448207</v>
      </c>
      <c r="I30" s="971">
        <v>145.7900212470106</v>
      </c>
      <c r="J30" s="382">
        <v>3.7582278908072864</v>
      </c>
      <c r="K30" s="971">
        <v>153.20106962367799</v>
      </c>
      <c r="L30" s="382">
        <v>3.2180865127537706</v>
      </c>
      <c r="M30" s="971">
        <v>152.18784954138371</v>
      </c>
      <c r="N30" s="984">
        <v>3.1403517115080382</v>
      </c>
      <c r="O30" s="992">
        <v>147.2819511124037</v>
      </c>
      <c r="P30" s="382">
        <v>3.4555647476924412</v>
      </c>
      <c r="Q30" s="971">
        <v>140.83716536318661</v>
      </c>
      <c r="R30" s="382">
        <v>3.6418163032426509</v>
      </c>
      <c r="S30" s="971">
        <v>159.1827264309876</v>
      </c>
      <c r="T30" s="382">
        <v>4.4540306624244241</v>
      </c>
      <c r="U30" s="971">
        <v>153.9250924922172</v>
      </c>
      <c r="V30" s="382">
        <v>3.0390207527053237</v>
      </c>
      <c r="W30" s="382">
        <v>151.9298684076069</v>
      </c>
      <c r="X30" s="382">
        <v>2.0653658210832093</v>
      </c>
      <c r="AF30" s="322">
        <v>1.71</v>
      </c>
    </row>
    <row r="31" spans="1:34" ht="14.25">
      <c r="A31" s="377" t="s">
        <v>1335</v>
      </c>
      <c r="B31" s="971">
        <v>148.21707008327169</v>
      </c>
      <c r="C31" s="382">
        <v>3.6717449822453174</v>
      </c>
      <c r="D31" s="984">
        <v>1.8985424757911318</v>
      </c>
      <c r="E31" s="992">
        <v>149.20851291664411</v>
      </c>
      <c r="F31" s="382">
        <v>3.7167207092507093</v>
      </c>
      <c r="G31" s="971">
        <v>147.3558811812</v>
      </c>
      <c r="H31" s="382">
        <v>4.0128025463279204</v>
      </c>
      <c r="I31" s="971">
        <v>146.06863220368689</v>
      </c>
      <c r="J31" s="382">
        <v>3.8728803328219596</v>
      </c>
      <c r="K31" s="971">
        <v>153.72736325014009</v>
      </c>
      <c r="L31" s="382">
        <v>3.3788496749424191</v>
      </c>
      <c r="M31" s="971">
        <v>151.86425049194429</v>
      </c>
      <c r="N31" s="984">
        <v>3.1226584699522109</v>
      </c>
      <c r="O31" s="992">
        <v>147.0629116422206</v>
      </c>
      <c r="P31" s="382">
        <v>3.6186741812334944</v>
      </c>
      <c r="Q31" s="971">
        <v>140.9782970844972</v>
      </c>
      <c r="R31" s="382">
        <v>3.8239447668865889</v>
      </c>
      <c r="S31" s="971">
        <v>158.98300182149291</v>
      </c>
      <c r="T31" s="382">
        <v>4.7708590640639814</v>
      </c>
      <c r="U31" s="971">
        <v>153.73609957484291</v>
      </c>
      <c r="V31" s="382">
        <v>3.4014941560979839</v>
      </c>
      <c r="W31" s="382">
        <v>150.65328442984031</v>
      </c>
      <c r="X31" s="382">
        <v>1.9578646199963634</v>
      </c>
    </row>
    <row r="32" spans="1:34" ht="14.25">
      <c r="A32" s="377" t="s">
        <v>1336</v>
      </c>
      <c r="B32" s="971">
        <v>148.81492958563601</v>
      </c>
      <c r="C32" s="382">
        <v>4.1093502696000206</v>
      </c>
      <c r="D32" s="984">
        <v>2.3095680874969826</v>
      </c>
      <c r="E32" s="992">
        <v>149.83738563991591</v>
      </c>
      <c r="F32" s="382">
        <v>4.0035936986659415</v>
      </c>
      <c r="G32" s="971">
        <v>148.20442056351209</v>
      </c>
      <c r="H32" s="382">
        <v>4.1801493166446546</v>
      </c>
      <c r="I32" s="971">
        <v>146.75860960016979</v>
      </c>
      <c r="J32" s="382">
        <v>4.0099701610982752</v>
      </c>
      <c r="K32" s="971">
        <v>153.93159493005109</v>
      </c>
      <c r="L32" s="382">
        <v>3.831562555495549</v>
      </c>
      <c r="M32" s="971">
        <v>152.22361539539301</v>
      </c>
      <c r="N32" s="984">
        <v>3.6576519669293539</v>
      </c>
      <c r="O32" s="992">
        <v>147.62466803355349</v>
      </c>
      <c r="P32" s="382">
        <v>4.2345864661974764</v>
      </c>
      <c r="Q32" s="971">
        <v>141.6959643444454</v>
      </c>
      <c r="R32" s="382">
        <v>4.6769956554582937</v>
      </c>
      <c r="S32" s="971">
        <v>159.70225830425721</v>
      </c>
      <c r="T32" s="382">
        <v>5.2912890631106935</v>
      </c>
      <c r="U32" s="971">
        <v>153.87092955673</v>
      </c>
      <c r="V32" s="382">
        <v>3.0780433016492914</v>
      </c>
      <c r="W32" s="382">
        <v>150.7324223431452</v>
      </c>
      <c r="X32" s="382">
        <v>2.3155721113887973</v>
      </c>
    </row>
    <row r="33" spans="1:24" ht="14.25">
      <c r="A33" s="377" t="s">
        <v>1337</v>
      </c>
      <c r="B33" s="971">
        <v>149.12658636352111</v>
      </c>
      <c r="C33" s="382">
        <v>4.1465929998692586</v>
      </c>
      <c r="D33" s="984">
        <v>2.5238306646842901</v>
      </c>
      <c r="E33" s="992">
        <v>150.28140597027149</v>
      </c>
      <c r="F33" s="382">
        <v>4.2293626968712417</v>
      </c>
      <c r="G33" s="971">
        <v>148.42848836910809</v>
      </c>
      <c r="H33" s="382">
        <v>4.4026859452586775</v>
      </c>
      <c r="I33" s="971">
        <v>146.8534744222664</v>
      </c>
      <c r="J33" s="382">
        <v>4.5038471450706385</v>
      </c>
      <c r="K33" s="971">
        <v>155.4869527348441</v>
      </c>
      <c r="L33" s="382">
        <v>4.3210080202730428</v>
      </c>
      <c r="M33" s="971">
        <v>152.39621233764609</v>
      </c>
      <c r="N33" s="984">
        <v>3.4994079086572372</v>
      </c>
      <c r="O33" s="992">
        <v>147.7822377514195</v>
      </c>
      <c r="P33" s="382">
        <v>4.0487794459952653</v>
      </c>
      <c r="Q33" s="971">
        <v>141.74010557673591</v>
      </c>
      <c r="R33" s="382">
        <v>4.3941756593273817</v>
      </c>
      <c r="S33" s="971">
        <v>159.878404327189</v>
      </c>
      <c r="T33" s="382">
        <v>4.7751701046009565</v>
      </c>
      <c r="U33" s="971">
        <v>154.49195113647829</v>
      </c>
      <c r="V33" s="382">
        <v>3.213797530417084</v>
      </c>
      <c r="W33" s="382">
        <v>151.06475495040101</v>
      </c>
      <c r="X33" s="382">
        <v>2.6248604980873003</v>
      </c>
    </row>
    <row r="34" spans="1:24" ht="14.25">
      <c r="A34" s="377" t="s">
        <v>1338</v>
      </c>
      <c r="B34" s="971">
        <v>150.04032109445561</v>
      </c>
      <c r="C34" s="382">
        <v>4.1930322909675688</v>
      </c>
      <c r="D34" s="984">
        <v>3.1520190186938857</v>
      </c>
      <c r="E34" s="992">
        <v>151.38557518539409</v>
      </c>
      <c r="F34" s="382">
        <v>4.093454977373745</v>
      </c>
      <c r="G34" s="971">
        <v>149.58552374031899</v>
      </c>
      <c r="H34" s="382">
        <v>4.5109203226463501</v>
      </c>
      <c r="I34" s="971">
        <v>147.68513361409819</v>
      </c>
      <c r="J34" s="382">
        <v>3.3695944335913497</v>
      </c>
      <c r="K34" s="971">
        <v>156.90442103085741</v>
      </c>
      <c r="L34" s="382">
        <v>4.4605665488826718</v>
      </c>
      <c r="M34" s="971">
        <v>153.1645067128687</v>
      </c>
      <c r="N34" s="984">
        <v>2.8606422619690486</v>
      </c>
      <c r="O34" s="992">
        <v>148.47428388872601</v>
      </c>
      <c r="P34" s="382">
        <v>4.3114727466562197</v>
      </c>
      <c r="Q34" s="971">
        <v>142.89910058622681</v>
      </c>
      <c r="R34" s="382">
        <v>5.0504579215725487</v>
      </c>
      <c r="S34" s="971">
        <v>159.2772541332223</v>
      </c>
      <c r="T34" s="382">
        <v>4.0878153118941274</v>
      </c>
      <c r="U34" s="971">
        <v>154.88900496582539</v>
      </c>
      <c r="V34" s="382">
        <v>3.0827840354334501</v>
      </c>
      <c r="W34" s="382">
        <v>151.7983325244241</v>
      </c>
      <c r="X34" s="382">
        <v>2.9482572651815753</v>
      </c>
    </row>
    <row r="35" spans="1:24" ht="14.25">
      <c r="A35" s="377" t="s">
        <v>1339</v>
      </c>
      <c r="B35" s="971">
        <v>150.34459974738061</v>
      </c>
      <c r="C35" s="382">
        <v>3.9798130056079239</v>
      </c>
      <c r="D35" s="984">
        <v>3.3612091694783741</v>
      </c>
      <c r="E35" s="992">
        <v>151.88079144056789</v>
      </c>
      <c r="F35" s="382">
        <v>3.9364483549979568</v>
      </c>
      <c r="G35" s="971">
        <v>149.81259761895191</v>
      </c>
      <c r="H35" s="382">
        <v>4.1014125826114967</v>
      </c>
      <c r="I35" s="971">
        <v>147.85387489135579</v>
      </c>
      <c r="J35" s="382">
        <v>2.7951276527087954</v>
      </c>
      <c r="K35" s="971">
        <v>158.2159671100668</v>
      </c>
      <c r="L35" s="382">
        <v>4.8524951716503395</v>
      </c>
      <c r="M35" s="971">
        <v>153.81743509915751</v>
      </c>
      <c r="N35" s="984">
        <v>3.083040130329473</v>
      </c>
      <c r="O35" s="992">
        <v>148.55628825822109</v>
      </c>
      <c r="P35" s="382">
        <v>4.0314715645666022</v>
      </c>
      <c r="Q35" s="971">
        <v>142.83272828160639</v>
      </c>
      <c r="R35" s="382">
        <v>4.4894860163577466</v>
      </c>
      <c r="S35" s="971">
        <v>159.6918228480549</v>
      </c>
      <c r="T35" s="382">
        <v>4.042582091571334</v>
      </c>
      <c r="U35" s="971">
        <v>155.41214095504259</v>
      </c>
      <c r="V35" s="382">
        <v>2.9350416072609908</v>
      </c>
      <c r="W35" s="382">
        <v>151.84733654483281</v>
      </c>
      <c r="X35" s="382">
        <v>3.1219373916823612</v>
      </c>
    </row>
    <row r="36" spans="1:24" ht="14.25">
      <c r="A36" s="377" t="s">
        <v>1340</v>
      </c>
      <c r="B36" s="971">
        <v>150.61707089658299</v>
      </c>
      <c r="C36" s="382">
        <v>3.759249588275182</v>
      </c>
      <c r="D36" s="984">
        <v>3.5485318102162156</v>
      </c>
      <c r="E36" s="992">
        <v>152.1950796209295</v>
      </c>
      <c r="F36" s="382">
        <v>3.892003543305167</v>
      </c>
      <c r="G36" s="971">
        <v>150.03426561612159</v>
      </c>
      <c r="H36" s="382">
        <v>3.9328461942539361</v>
      </c>
      <c r="I36" s="971">
        <v>148.45784434972509</v>
      </c>
      <c r="J36" s="382">
        <v>2.9741664838641269</v>
      </c>
      <c r="K36" s="971">
        <v>157.72870338561381</v>
      </c>
      <c r="L36" s="382">
        <v>4.5655455993443228</v>
      </c>
      <c r="M36" s="971">
        <v>155.06727335886029</v>
      </c>
      <c r="N36" s="984">
        <v>3.5391907361618014</v>
      </c>
      <c r="O36" s="992">
        <v>148.7800793646955</v>
      </c>
      <c r="P36" s="382">
        <v>3.6016027005611795</v>
      </c>
      <c r="Q36" s="971">
        <v>142.64491128035931</v>
      </c>
      <c r="R36" s="382">
        <v>3.7345954590054742</v>
      </c>
      <c r="S36" s="971">
        <v>160.25718129161459</v>
      </c>
      <c r="T36" s="382">
        <v>3.4521362639835518</v>
      </c>
      <c r="U36" s="971">
        <v>156.1134445345115</v>
      </c>
      <c r="V36" s="382">
        <v>3.3793483525409007</v>
      </c>
      <c r="W36" s="382">
        <v>152.77143031656931</v>
      </c>
      <c r="X36" s="382">
        <v>3.4685329382217134</v>
      </c>
    </row>
    <row r="37" spans="1:24" ht="14.25">
      <c r="A37" s="377" t="s">
        <v>1341</v>
      </c>
      <c r="B37" s="971">
        <v>150.78990902032729</v>
      </c>
      <c r="C37" s="382">
        <v>3.6673572119320985</v>
      </c>
      <c r="D37" s="984">
        <v>3.6673572119320985</v>
      </c>
      <c r="E37" s="992">
        <v>152.25696063309991</v>
      </c>
      <c r="F37" s="382">
        <v>3.8807448373673559</v>
      </c>
      <c r="G37" s="971">
        <v>150.0547887997941</v>
      </c>
      <c r="H37" s="382">
        <v>3.8929878528655149</v>
      </c>
      <c r="I37" s="971">
        <v>148.65460602792299</v>
      </c>
      <c r="J37" s="382">
        <v>3.5741529323881638</v>
      </c>
      <c r="K37" s="971">
        <v>158.09808523036989</v>
      </c>
      <c r="L37" s="382">
        <v>4.5687728598899913</v>
      </c>
      <c r="M37" s="971">
        <v>154.87870669363181</v>
      </c>
      <c r="N37" s="984">
        <v>3.2989628882536204</v>
      </c>
      <c r="O37" s="992">
        <v>149.0820848822683</v>
      </c>
      <c r="P37" s="382">
        <v>3.4147961999961396</v>
      </c>
      <c r="Q37" s="971">
        <v>142.90593731048659</v>
      </c>
      <c r="R37" s="382">
        <v>3.4030094816086098</v>
      </c>
      <c r="S37" s="971">
        <v>159.97070073930479</v>
      </c>
      <c r="T37" s="382">
        <v>2.8294565594339183</v>
      </c>
      <c r="U37" s="971">
        <v>156.75972659424301</v>
      </c>
      <c r="V37" s="382">
        <v>3.738168116674867</v>
      </c>
      <c r="W37" s="382">
        <v>153.68180235359529</v>
      </c>
      <c r="X37" s="382">
        <v>3.9689362923153171</v>
      </c>
    </row>
    <row r="38" spans="1:24" ht="14.25">
      <c r="A38" s="411" t="s">
        <v>1342</v>
      </c>
      <c r="B38" s="365"/>
      <c r="C38" s="366"/>
    </row>
    <row r="39" spans="1:24" ht="14.25">
      <c r="A39" s="384" t="s">
        <v>1343</v>
      </c>
      <c r="C39" s="366"/>
    </row>
    <row r="40" spans="1:24" ht="14.25">
      <c r="A40" s="11" t="s">
        <v>1348</v>
      </c>
      <c r="C40" s="366"/>
    </row>
    <row r="41" spans="1:24" ht="14.25">
      <c r="A41" s="11" t="s">
        <v>1349</v>
      </c>
    </row>
  </sheetData>
  <mergeCells count="18">
    <mergeCell ref="A3:X3"/>
    <mergeCell ref="B5:D5"/>
    <mergeCell ref="E5:F5"/>
    <mergeCell ref="G5:H5"/>
    <mergeCell ref="I5:J5"/>
    <mergeCell ref="K5:L5"/>
    <mergeCell ref="A4:W4"/>
    <mergeCell ref="B6:D6"/>
    <mergeCell ref="E6:F6"/>
    <mergeCell ref="G6:H6"/>
    <mergeCell ref="I6:J6"/>
    <mergeCell ref="K6:L6"/>
    <mergeCell ref="W6:X6"/>
    <mergeCell ref="M6:N6"/>
    <mergeCell ref="O6:P6"/>
    <mergeCell ref="Q6:R6"/>
    <mergeCell ref="S6:T6"/>
    <mergeCell ref="U6:V6"/>
  </mergeCells>
  <hyperlinks>
    <hyperlink ref="XFC6" location="ÍNDICE!A141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60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7"/>
  <sheetViews>
    <sheetView showGridLines="0" topLeftCell="I1" zoomScaleNormal="100" zoomScaleSheetLayoutView="77" workbookViewId="0">
      <selection activeCell="XFC6" sqref="XFC6"/>
    </sheetView>
  </sheetViews>
  <sheetFormatPr baseColWidth="10" defaultColWidth="0" defaultRowHeight="0" customHeight="1" zeroHeight="1"/>
  <cols>
    <col min="1" max="1" width="15.7109375" style="39" customWidth="1"/>
    <col min="2" max="27" width="9.140625" style="39" customWidth="1"/>
    <col min="28" max="28" width="0.85546875" style="39" customWidth="1"/>
    <col min="29" max="31" width="0" style="39" hidden="1" customWidth="1"/>
    <col min="32" max="16382" width="11.42578125" style="39" hidden="1"/>
    <col min="16383" max="16384" width="14" style="39" customWidth="1"/>
  </cols>
  <sheetData>
    <row r="1" spans="1:27 16383:16383" ht="6" customHeight="1">
      <c r="B1" s="360"/>
      <c r="C1" s="360"/>
      <c r="D1" s="361"/>
      <c r="E1" s="361"/>
      <c r="F1" s="362"/>
      <c r="G1" s="361"/>
      <c r="H1" s="362"/>
      <c r="I1" s="361"/>
      <c r="J1" s="362"/>
      <c r="K1" s="361"/>
      <c r="L1" s="362"/>
      <c r="M1" s="361"/>
      <c r="N1" s="362"/>
      <c r="O1" s="361"/>
      <c r="P1" s="362"/>
      <c r="Q1" s="361"/>
      <c r="R1" s="362"/>
      <c r="S1" s="361"/>
      <c r="T1" s="362"/>
      <c r="U1" s="361"/>
      <c r="V1" s="362"/>
      <c r="W1" s="361"/>
      <c r="X1" s="362"/>
      <c r="Y1" s="361"/>
      <c r="Z1" s="362"/>
      <c r="AA1" s="361"/>
    </row>
    <row r="2" spans="1:27 16383:16383" ht="15">
      <c r="A2" s="6" t="s">
        <v>690</v>
      </c>
      <c r="D2" s="361"/>
      <c r="E2" s="361"/>
      <c r="F2" s="362"/>
      <c r="G2" s="361"/>
      <c r="H2" s="362"/>
      <c r="I2" s="361"/>
      <c r="J2" s="362"/>
      <c r="K2" s="361"/>
      <c r="L2" s="362"/>
      <c r="M2" s="361"/>
      <c r="N2" s="362"/>
      <c r="O2" s="361"/>
      <c r="P2" s="362"/>
      <c r="Q2" s="361"/>
      <c r="R2" s="362"/>
      <c r="S2" s="361"/>
      <c r="T2" s="362"/>
      <c r="U2" s="361"/>
      <c r="V2" s="362"/>
      <c r="W2" s="361"/>
      <c r="X2" s="362"/>
      <c r="Y2" s="361"/>
      <c r="Z2" s="362"/>
      <c r="AA2" s="361"/>
    </row>
    <row r="3" spans="1:27 16383:16383" ht="15">
      <c r="A3" s="2193" t="s">
        <v>1350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  <c r="W3" s="2193"/>
      <c r="X3" s="2193"/>
      <c r="Y3" s="2193"/>
      <c r="Z3" s="2193"/>
      <c r="AA3" s="2193"/>
    </row>
    <row r="4" spans="1:27 16383:16383" ht="15">
      <c r="A4" s="2193" t="s">
        <v>1802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  <c r="W4" s="2193"/>
      <c r="X4" s="2193"/>
      <c r="Y4" s="2193"/>
      <c r="Z4" s="2193"/>
      <c r="AA4" s="2193"/>
    </row>
    <row r="5" spans="1:27 16383:16383" ht="15">
      <c r="A5" s="36"/>
      <c r="B5" s="360"/>
      <c r="C5" s="360"/>
      <c r="D5" s="361"/>
      <c r="E5" s="361"/>
      <c r="F5" s="362"/>
      <c r="G5" s="361"/>
      <c r="H5" s="362"/>
      <c r="I5" s="361"/>
      <c r="J5" s="362"/>
      <c r="K5" s="361"/>
      <c r="L5" s="362"/>
      <c r="M5" s="361"/>
      <c r="N5" s="362"/>
      <c r="O5" s="361"/>
      <c r="P5" s="362"/>
      <c r="Q5" s="361"/>
      <c r="R5" s="362"/>
      <c r="S5" s="361"/>
      <c r="T5" s="362"/>
      <c r="U5" s="361"/>
      <c r="V5" s="362"/>
      <c r="W5" s="361"/>
      <c r="X5" s="362"/>
      <c r="Y5" s="361"/>
      <c r="Z5" s="362"/>
      <c r="AA5" s="361"/>
    </row>
    <row r="6" spans="1:27 16383:16383" ht="15.75" customHeight="1">
      <c r="A6" s="373"/>
      <c r="B6" s="2206"/>
      <c r="C6" s="2204"/>
      <c r="D6" s="2207" t="s">
        <v>672</v>
      </c>
      <c r="E6" s="2201"/>
      <c r="F6" s="2201"/>
      <c r="G6" s="2201"/>
      <c r="H6" s="2201"/>
      <c r="I6" s="2201"/>
      <c r="J6" s="2201"/>
      <c r="K6" s="2201"/>
      <c r="L6" s="2201"/>
      <c r="M6" s="2201"/>
      <c r="N6" s="2201"/>
      <c r="O6" s="2201"/>
      <c r="P6" s="2201"/>
      <c r="Q6" s="2201"/>
      <c r="R6" s="2201"/>
      <c r="S6" s="2201"/>
      <c r="T6" s="2201"/>
      <c r="U6" s="2201"/>
      <c r="V6" s="2201"/>
      <c r="W6" s="2201"/>
      <c r="X6" s="2201"/>
      <c r="Y6" s="2201"/>
      <c r="Z6" s="2201"/>
      <c r="AA6" s="2202"/>
      <c r="XFC6" s="1113" t="s">
        <v>675</v>
      </c>
    </row>
    <row r="7" spans="1:27 16383:16383" ht="107.45" customHeight="1">
      <c r="A7" s="2209"/>
      <c r="B7" s="2211" t="s">
        <v>673</v>
      </c>
      <c r="C7" s="2212"/>
      <c r="D7" s="2196" t="s">
        <v>293</v>
      </c>
      <c r="E7" s="2196"/>
      <c r="F7" s="2196" t="s">
        <v>674</v>
      </c>
      <c r="G7" s="2196"/>
      <c r="H7" s="2196" t="s">
        <v>295</v>
      </c>
      <c r="I7" s="2196"/>
      <c r="J7" s="2196" t="s">
        <v>296</v>
      </c>
      <c r="K7" s="2196"/>
      <c r="L7" s="2196" t="s">
        <v>297</v>
      </c>
      <c r="M7" s="2196"/>
      <c r="N7" s="2196" t="s">
        <v>298</v>
      </c>
      <c r="O7" s="2196"/>
      <c r="P7" s="2196" t="s">
        <v>299</v>
      </c>
      <c r="Q7" s="2196"/>
      <c r="R7" s="2203" t="s">
        <v>1458</v>
      </c>
      <c r="S7" s="2204"/>
      <c r="T7" s="2196" t="s">
        <v>301</v>
      </c>
      <c r="U7" s="2196"/>
      <c r="V7" s="2196" t="s">
        <v>302</v>
      </c>
      <c r="W7" s="2196"/>
      <c r="X7" s="2196" t="s">
        <v>303</v>
      </c>
      <c r="Y7" s="2196"/>
      <c r="Z7" s="2196" t="s">
        <v>304</v>
      </c>
      <c r="AA7" s="2196"/>
    </row>
    <row r="8" spans="1:27 16383:16383" ht="28.9" customHeight="1">
      <c r="A8" s="2210"/>
      <c r="B8" s="2199"/>
      <c r="C8" s="2200"/>
      <c r="D8" s="2196"/>
      <c r="E8" s="2196"/>
      <c r="F8" s="2196"/>
      <c r="G8" s="2196"/>
      <c r="H8" s="2196"/>
      <c r="I8" s="2196"/>
      <c r="J8" s="2196"/>
      <c r="K8" s="2196"/>
      <c r="L8" s="2196"/>
      <c r="M8" s="2196"/>
      <c r="N8" s="2196"/>
      <c r="O8" s="2196"/>
      <c r="P8" s="2196"/>
      <c r="Q8" s="2196"/>
      <c r="R8" s="2205"/>
      <c r="S8" s="2200"/>
      <c r="T8" s="2196"/>
      <c r="U8" s="2196"/>
      <c r="V8" s="2196"/>
      <c r="W8" s="2196"/>
      <c r="X8" s="2196"/>
      <c r="Y8" s="2196"/>
      <c r="Z8" s="2196"/>
      <c r="AA8" s="2196"/>
    </row>
    <row r="9" spans="1:27 16383:16383" ht="40.5" customHeight="1">
      <c r="A9" s="1373" t="s">
        <v>692</v>
      </c>
      <c r="B9" s="1379" t="s">
        <v>675</v>
      </c>
      <c r="C9" s="1379" t="s">
        <v>676</v>
      </c>
      <c r="D9" s="1379" t="s">
        <v>675</v>
      </c>
      <c r="E9" s="1379" t="s">
        <v>676</v>
      </c>
      <c r="F9" s="1379" t="s">
        <v>675</v>
      </c>
      <c r="G9" s="1379" t="s">
        <v>676</v>
      </c>
      <c r="H9" s="1379" t="s">
        <v>675</v>
      </c>
      <c r="I9" s="1379" t="s">
        <v>676</v>
      </c>
      <c r="J9" s="1379" t="s">
        <v>675</v>
      </c>
      <c r="K9" s="1379" t="s">
        <v>676</v>
      </c>
      <c r="L9" s="1379" t="s">
        <v>675</v>
      </c>
      <c r="M9" s="1379" t="s">
        <v>676</v>
      </c>
      <c r="N9" s="1379" t="s">
        <v>675</v>
      </c>
      <c r="O9" s="1379" t="s">
        <v>676</v>
      </c>
      <c r="P9" s="1379" t="s">
        <v>675</v>
      </c>
      <c r="Q9" s="1379" t="s">
        <v>676</v>
      </c>
      <c r="R9" s="1379" t="s">
        <v>675</v>
      </c>
      <c r="S9" s="1379" t="s">
        <v>676</v>
      </c>
      <c r="T9" s="1379" t="s">
        <v>675</v>
      </c>
      <c r="U9" s="1379" t="s">
        <v>676</v>
      </c>
      <c r="V9" s="1379" t="s">
        <v>675</v>
      </c>
      <c r="W9" s="1379" t="s">
        <v>676</v>
      </c>
      <c r="X9" s="1379" t="s">
        <v>675</v>
      </c>
      <c r="Y9" s="1379" t="s">
        <v>676</v>
      </c>
      <c r="Z9" s="1379" t="s">
        <v>675</v>
      </c>
      <c r="AA9" s="1379" t="s">
        <v>676</v>
      </c>
    </row>
    <row r="10" spans="1:27 16383:16383" ht="15" customHeight="1">
      <c r="A10" s="385" t="s">
        <v>184</v>
      </c>
      <c r="B10" s="392">
        <v>150.78990902032729</v>
      </c>
      <c r="C10" s="392">
        <v>3.6673572119320985</v>
      </c>
      <c r="D10" s="392">
        <v>177.46573509967851</v>
      </c>
      <c r="E10" s="392">
        <v>4.4629140286355895</v>
      </c>
      <c r="F10" s="392">
        <v>253.5896339238972</v>
      </c>
      <c r="G10" s="392">
        <v>3.4110376068135606</v>
      </c>
      <c r="H10" s="392">
        <v>138.8706863433795</v>
      </c>
      <c r="I10" s="392">
        <v>2.216765271876131</v>
      </c>
      <c r="J10" s="392">
        <v>137.4888830165103</v>
      </c>
      <c r="K10" s="392">
        <v>5.4504687748248681</v>
      </c>
      <c r="L10" s="392">
        <v>150.65344613511499</v>
      </c>
      <c r="M10" s="392">
        <v>1.6515044497880105</v>
      </c>
      <c r="N10" s="392">
        <v>137.47427391973341</v>
      </c>
      <c r="O10" s="392">
        <v>3.8342673548930506</v>
      </c>
      <c r="P10" s="392">
        <v>126.76907597544761</v>
      </c>
      <c r="Q10" s="392">
        <v>2.1147159784963288</v>
      </c>
      <c r="R10" s="392">
        <v>97.063617123429623</v>
      </c>
      <c r="S10" s="392">
        <v>-0.30994875775683939</v>
      </c>
      <c r="T10" s="392">
        <v>113.4085071662081</v>
      </c>
      <c r="U10" s="392">
        <v>0.24321798310065201</v>
      </c>
      <c r="V10" s="392">
        <v>181.64046701966649</v>
      </c>
      <c r="W10" s="392">
        <v>5.2349465185791422</v>
      </c>
      <c r="X10" s="392">
        <v>165.75242085314059</v>
      </c>
      <c r="Y10" s="392">
        <v>4.1188890347315432</v>
      </c>
      <c r="Z10" s="392">
        <v>157.1761612299818</v>
      </c>
      <c r="AA10" s="392">
        <v>6.2824087225976655</v>
      </c>
    </row>
    <row r="11" spans="1:27 16383:16383" ht="15">
      <c r="A11" s="386" t="s">
        <v>280</v>
      </c>
      <c r="B11" s="392">
        <v>152.25696063309991</v>
      </c>
      <c r="C11" s="375">
        <v>3.8807448373673559</v>
      </c>
      <c r="D11" s="392">
        <v>178.71196116599231</v>
      </c>
      <c r="E11" s="375">
        <v>5.1727271197811397</v>
      </c>
      <c r="F11" s="392">
        <v>272.68333428434522</v>
      </c>
      <c r="G11" s="375">
        <v>3.6353771020966485</v>
      </c>
      <c r="H11" s="375">
        <v>141.33575877900981</v>
      </c>
      <c r="I11" s="375">
        <v>2.9738785666716172</v>
      </c>
      <c r="J11" s="392">
        <v>139.80982465941159</v>
      </c>
      <c r="K11" s="375">
        <v>4.2993046017801628</v>
      </c>
      <c r="L11" s="375">
        <v>155.08261767372801</v>
      </c>
      <c r="M11" s="375">
        <v>1.6276057877747663</v>
      </c>
      <c r="N11" s="392">
        <v>141.61516539733441</v>
      </c>
      <c r="O11" s="375">
        <v>4.4145370649879556</v>
      </c>
      <c r="P11" s="375">
        <v>128.98260433725071</v>
      </c>
      <c r="Q11" s="375">
        <v>2.5980874241678054</v>
      </c>
      <c r="R11" s="392">
        <v>96.182333794638708</v>
      </c>
      <c r="S11" s="375">
        <v>-0.24269531406857503</v>
      </c>
      <c r="T11" s="375">
        <v>117.512333555928</v>
      </c>
      <c r="U11" s="375">
        <v>1.9962031189886265</v>
      </c>
      <c r="V11" s="392">
        <v>197.06774464097049</v>
      </c>
      <c r="W11" s="375">
        <v>5.8160315926132578</v>
      </c>
      <c r="X11" s="375">
        <v>169.19561307616101</v>
      </c>
      <c r="Y11" s="375">
        <v>3.3095027323628567</v>
      </c>
      <c r="Z11" s="392">
        <v>157.080016202406</v>
      </c>
      <c r="AA11" s="375">
        <v>5.4801177186720729</v>
      </c>
    </row>
    <row r="12" spans="1:27 16383:16383" ht="14.25">
      <c r="A12" s="374" t="s">
        <v>158</v>
      </c>
      <c r="B12" s="392">
        <v>150.0547887997941</v>
      </c>
      <c r="C12" s="375">
        <v>3.8929878528655149</v>
      </c>
      <c r="D12" s="392">
        <v>180.99315126313019</v>
      </c>
      <c r="E12" s="375">
        <v>5.5555811662581833</v>
      </c>
      <c r="F12" s="392">
        <v>275.37604517242301</v>
      </c>
      <c r="G12" s="375">
        <v>3.7458585927062193</v>
      </c>
      <c r="H12" s="392">
        <v>119.349628941153</v>
      </c>
      <c r="I12" s="375">
        <v>3.5885435350273553</v>
      </c>
      <c r="J12" s="392">
        <v>140.74592928792461</v>
      </c>
      <c r="K12" s="375">
        <v>3.1329374939085275</v>
      </c>
      <c r="L12" s="392">
        <v>151.646334088733</v>
      </c>
      <c r="M12" s="375">
        <v>-3.1358010752380316E-3</v>
      </c>
      <c r="N12" s="392">
        <v>143.28040879992511</v>
      </c>
      <c r="O12" s="375">
        <v>5.6614067665515799</v>
      </c>
      <c r="P12" s="392">
        <v>128.7241594295769</v>
      </c>
      <c r="Q12" s="375">
        <v>2.8000766270523947</v>
      </c>
      <c r="R12" s="392">
        <v>99.152078694856698</v>
      </c>
      <c r="S12" s="375">
        <v>-0.20282190614500095</v>
      </c>
      <c r="T12" s="392">
        <v>116.4799875107356</v>
      </c>
      <c r="U12" s="375">
        <v>1.4385689579635041</v>
      </c>
      <c r="V12" s="392">
        <v>190.72911294081729</v>
      </c>
      <c r="W12" s="375">
        <v>4.7086519045302699</v>
      </c>
      <c r="X12" s="392">
        <v>171.3101855813112</v>
      </c>
      <c r="Y12" s="375">
        <v>4.4564620431138069</v>
      </c>
      <c r="Z12" s="392">
        <v>162.9155138193282</v>
      </c>
      <c r="AA12" s="375">
        <v>6.9116087859587561</v>
      </c>
    </row>
    <row r="13" spans="1:27 16383:16383" ht="15" customHeight="1">
      <c r="A13" s="374" t="s">
        <v>160</v>
      </c>
      <c r="B13" s="392">
        <v>148.65460602792299</v>
      </c>
      <c r="C13" s="375">
        <v>3.5741529323881638</v>
      </c>
      <c r="D13" s="392">
        <v>169.6954762096839</v>
      </c>
      <c r="E13" s="375">
        <v>3.8198340287719956</v>
      </c>
      <c r="F13" s="392">
        <v>256.8181103799779</v>
      </c>
      <c r="G13" s="375">
        <v>3.0754056804398688</v>
      </c>
      <c r="H13" s="392">
        <v>165.9231773688287</v>
      </c>
      <c r="I13" s="375">
        <v>3.6841928103409582</v>
      </c>
      <c r="J13" s="392">
        <v>123.6865415970441</v>
      </c>
      <c r="K13" s="375">
        <v>3.4318048096038112</v>
      </c>
      <c r="L13" s="392">
        <v>153.31482774090529</v>
      </c>
      <c r="M13" s="375">
        <v>1.3955610413715736</v>
      </c>
      <c r="N13" s="392">
        <v>126.419123648967</v>
      </c>
      <c r="O13" s="375">
        <v>1.275064076410759</v>
      </c>
      <c r="P13" s="392">
        <v>127.9044222733056</v>
      </c>
      <c r="Q13" s="375">
        <v>3.8434471998668895</v>
      </c>
      <c r="R13" s="392">
        <v>94.808930302882843</v>
      </c>
      <c r="S13" s="375">
        <v>-1.9612976233784885E-2</v>
      </c>
      <c r="T13" s="392">
        <v>114.8506454167876</v>
      </c>
      <c r="U13" s="375">
        <v>5.8340259642633896</v>
      </c>
      <c r="V13" s="392">
        <v>222.94773987611649</v>
      </c>
      <c r="W13" s="375">
        <v>3.6524295284593444</v>
      </c>
      <c r="X13" s="392">
        <v>151.77908231920679</v>
      </c>
      <c r="Y13" s="375">
        <v>5.2463853245538816</v>
      </c>
      <c r="Z13" s="392">
        <v>156.12646328158749</v>
      </c>
      <c r="AA13" s="375">
        <v>5.8330703248308913</v>
      </c>
    </row>
    <row r="14" spans="1:27 16383:16383" ht="14.25">
      <c r="A14" s="374" t="s">
        <v>162</v>
      </c>
      <c r="B14" s="375">
        <v>158.09808523036989</v>
      </c>
      <c r="C14" s="375">
        <v>4.5687728598899913</v>
      </c>
      <c r="D14" s="375">
        <v>184.5618008974532</v>
      </c>
      <c r="E14" s="375">
        <v>6.6342597396485514</v>
      </c>
      <c r="F14" s="375">
        <v>281.59741788444239</v>
      </c>
      <c r="G14" s="375">
        <v>1.6523748457001552</v>
      </c>
      <c r="H14" s="375">
        <v>161.45559172726439</v>
      </c>
      <c r="I14" s="375">
        <v>1.1730627761076251</v>
      </c>
      <c r="J14" s="375">
        <v>150.39264054368411</v>
      </c>
      <c r="K14" s="375">
        <v>5.679073198727691</v>
      </c>
      <c r="L14" s="375">
        <v>150.6907309033792</v>
      </c>
      <c r="M14" s="375">
        <v>0.73469813538120654</v>
      </c>
      <c r="N14" s="375">
        <v>144.50035238011569</v>
      </c>
      <c r="O14" s="375">
        <v>3.8251645382191723</v>
      </c>
      <c r="P14" s="375">
        <v>132.60633922130441</v>
      </c>
      <c r="Q14" s="375">
        <v>3.0817977495396498</v>
      </c>
      <c r="R14" s="375">
        <v>86.991794822501561</v>
      </c>
      <c r="S14" s="375">
        <v>-0.89524467632933202</v>
      </c>
      <c r="T14" s="375">
        <v>117.06706333691039</v>
      </c>
      <c r="U14" s="375">
        <v>1.9369000326796559</v>
      </c>
      <c r="V14" s="375">
        <v>200.22050730681781</v>
      </c>
      <c r="W14" s="375">
        <v>12.276623893202409</v>
      </c>
      <c r="X14" s="375">
        <v>180.14845964776171</v>
      </c>
      <c r="Y14" s="375">
        <v>2.9350437508444571</v>
      </c>
      <c r="Z14" s="375">
        <v>143.42482988328149</v>
      </c>
      <c r="AA14" s="375">
        <v>4.2358593936562938</v>
      </c>
    </row>
    <row r="15" spans="1:27 16383:16383" ht="14.25">
      <c r="A15" s="374" t="s">
        <v>17</v>
      </c>
      <c r="B15" s="375">
        <v>154.87870669363181</v>
      </c>
      <c r="C15" s="375">
        <v>3.2989628882536204</v>
      </c>
      <c r="D15" s="375">
        <v>171.563540618031</v>
      </c>
      <c r="E15" s="375">
        <v>3.3255367908155975</v>
      </c>
      <c r="F15" s="375">
        <v>262.28187595971599</v>
      </c>
      <c r="G15" s="375">
        <v>5.7248946830687597</v>
      </c>
      <c r="H15" s="375">
        <v>171.80979955593759</v>
      </c>
      <c r="I15" s="375">
        <v>3.1980457270037288</v>
      </c>
      <c r="J15" s="375">
        <v>136.5378498133885</v>
      </c>
      <c r="K15" s="375">
        <v>7.9460006061662813</v>
      </c>
      <c r="L15" s="375">
        <v>169.31863216556289</v>
      </c>
      <c r="M15" s="375">
        <v>6.6725727066900387</v>
      </c>
      <c r="N15" s="375">
        <v>142.77372058650101</v>
      </c>
      <c r="O15" s="375">
        <v>3.1580988484777084</v>
      </c>
      <c r="P15" s="375">
        <v>126.9400425460489</v>
      </c>
      <c r="Q15" s="375">
        <v>0.62594924519150386</v>
      </c>
      <c r="R15" s="375">
        <v>94.900264570594544</v>
      </c>
      <c r="S15" s="375">
        <v>0.10111002421639981</v>
      </c>
      <c r="T15" s="375">
        <v>122.4254904218347</v>
      </c>
      <c r="U15" s="375">
        <v>2.2125849238528783</v>
      </c>
      <c r="V15" s="375">
        <v>206.1777850386402</v>
      </c>
      <c r="W15" s="375">
        <v>5.4311224227856059</v>
      </c>
      <c r="X15" s="375">
        <v>157.3155729376403</v>
      </c>
      <c r="Y15" s="375">
        <v>-0.82370365202312223</v>
      </c>
      <c r="Z15" s="375">
        <v>152.8195714076879</v>
      </c>
      <c r="AA15" s="375">
        <v>1.8799258684507159</v>
      </c>
    </row>
    <row r="16" spans="1:27 16383:16383" ht="15">
      <c r="A16" s="386" t="s">
        <v>281</v>
      </c>
      <c r="B16" s="375">
        <v>149.0820848822683</v>
      </c>
      <c r="C16" s="375">
        <v>3.4147961999961396</v>
      </c>
      <c r="D16" s="375">
        <v>176.44596141489811</v>
      </c>
      <c r="E16" s="375">
        <v>3.8818427855990656</v>
      </c>
      <c r="F16" s="375">
        <v>234.5189778322497</v>
      </c>
      <c r="G16" s="375">
        <v>3.1517210064294865</v>
      </c>
      <c r="H16" s="375">
        <v>135.5409511567689</v>
      </c>
      <c r="I16" s="375">
        <v>1.1690506332260542</v>
      </c>
      <c r="J16" s="375">
        <v>134.4049189773107</v>
      </c>
      <c r="K16" s="375">
        <v>7.0840787204157651</v>
      </c>
      <c r="L16" s="375">
        <v>145.68093046743269</v>
      </c>
      <c r="M16" s="375">
        <v>1.6800811351454836</v>
      </c>
      <c r="N16" s="375">
        <v>132.15469359775449</v>
      </c>
      <c r="O16" s="375">
        <v>3.045932945613794</v>
      </c>
      <c r="P16" s="375">
        <v>123.53450230494531</v>
      </c>
      <c r="Q16" s="375">
        <v>1.3859396044030303</v>
      </c>
      <c r="R16" s="375">
        <v>98.385706509049342</v>
      </c>
      <c r="S16" s="375">
        <v>-0.40841809553313624</v>
      </c>
      <c r="T16" s="375">
        <v>107.68215381341849</v>
      </c>
      <c r="U16" s="375">
        <v>-2.3133556191391791</v>
      </c>
      <c r="V16" s="375">
        <v>157.29931786315589</v>
      </c>
      <c r="W16" s="375">
        <v>4.1048907608395524</v>
      </c>
      <c r="X16" s="375">
        <v>162.20041816386859</v>
      </c>
      <c r="Y16" s="375">
        <v>5.0041497413010561</v>
      </c>
      <c r="Z16" s="375">
        <v>157.27950313003521</v>
      </c>
      <c r="AA16" s="375">
        <v>7.157355684610045</v>
      </c>
    </row>
    <row r="17" spans="1:34" ht="14.25">
      <c r="A17" s="374" t="s">
        <v>159</v>
      </c>
      <c r="B17" s="375">
        <v>142.90593731048659</v>
      </c>
      <c r="C17" s="375">
        <v>3.4030094816086098</v>
      </c>
      <c r="D17" s="375">
        <v>171.18615752976379</v>
      </c>
      <c r="E17" s="375">
        <v>3.9050992144979979</v>
      </c>
      <c r="F17" s="375">
        <v>233.03941287181689</v>
      </c>
      <c r="G17" s="375">
        <v>2.0596155933560567</v>
      </c>
      <c r="H17" s="375">
        <v>109.1394421131167</v>
      </c>
      <c r="I17" s="375">
        <v>0.54488452559824374</v>
      </c>
      <c r="J17" s="375">
        <v>136.4844549340811</v>
      </c>
      <c r="K17" s="375">
        <v>7.9941433648468285</v>
      </c>
      <c r="L17" s="375">
        <v>146.45032982744891</v>
      </c>
      <c r="M17" s="375">
        <v>0.57336311521709593</v>
      </c>
      <c r="N17" s="375">
        <v>120.6474652142992</v>
      </c>
      <c r="O17" s="375">
        <v>3.4826458878701949</v>
      </c>
      <c r="P17" s="375">
        <v>123.4529886415838</v>
      </c>
      <c r="Q17" s="375">
        <v>1.9583944453049451</v>
      </c>
      <c r="R17" s="375">
        <v>99.283781000598196</v>
      </c>
      <c r="S17" s="375">
        <v>-0.38730726608539046</v>
      </c>
      <c r="T17" s="375">
        <v>105.4792664753784</v>
      </c>
      <c r="U17" s="375">
        <v>-3.2725549718133018</v>
      </c>
      <c r="V17" s="375">
        <v>153.60677963504671</v>
      </c>
      <c r="W17" s="375">
        <v>5.0476619921677734</v>
      </c>
      <c r="X17" s="375">
        <v>158.42691954294389</v>
      </c>
      <c r="Y17" s="375">
        <v>3.5438417262791733</v>
      </c>
      <c r="Z17" s="375">
        <v>153.81114860346921</v>
      </c>
      <c r="AA17" s="375">
        <v>7.1459857304792873</v>
      </c>
    </row>
    <row r="18" spans="1:34" ht="14.25">
      <c r="A18" s="387" t="s">
        <v>279</v>
      </c>
      <c r="B18" s="375">
        <v>159.97070073930479</v>
      </c>
      <c r="C18" s="375">
        <v>2.8294565594339183</v>
      </c>
      <c r="D18" s="375">
        <v>178.70692078690871</v>
      </c>
      <c r="E18" s="375">
        <v>1.967548863568247</v>
      </c>
      <c r="F18" s="375">
        <v>236.30382729253449</v>
      </c>
      <c r="G18" s="375">
        <v>3.3048751753086414</v>
      </c>
      <c r="H18" s="375">
        <v>172.03423299006931</v>
      </c>
      <c r="I18" s="375">
        <v>0.23171760276321507</v>
      </c>
      <c r="J18" s="375">
        <v>131.85888662055319</v>
      </c>
      <c r="K18" s="375">
        <v>6.6188488472106233</v>
      </c>
      <c r="L18" s="375">
        <v>155.98179700009089</v>
      </c>
      <c r="M18" s="375">
        <v>1.6829734264989238</v>
      </c>
      <c r="N18" s="375">
        <v>142.2589651868912</v>
      </c>
      <c r="O18" s="375">
        <v>2.5331517941432402</v>
      </c>
      <c r="P18" s="375">
        <v>126.29218322784681</v>
      </c>
      <c r="Q18" s="375">
        <v>2.255517358699799</v>
      </c>
      <c r="R18" s="375">
        <v>93.157870048950286</v>
      </c>
      <c r="S18" s="375">
        <v>-1.441857879540942</v>
      </c>
      <c r="T18" s="375">
        <v>109.1074958572887</v>
      </c>
      <c r="U18" s="375">
        <v>-0.98023671213116614</v>
      </c>
      <c r="V18" s="375">
        <v>177.25366687258261</v>
      </c>
      <c r="W18" s="375">
        <v>3.910817292284996</v>
      </c>
      <c r="X18" s="375">
        <v>187.07588372806271</v>
      </c>
      <c r="Y18" s="375">
        <v>8.1902034719024677</v>
      </c>
      <c r="Z18" s="375">
        <v>169.81276864656189</v>
      </c>
      <c r="AA18" s="375">
        <v>6.3136081183030601</v>
      </c>
    </row>
    <row r="19" spans="1:34" ht="14.25">
      <c r="A19" s="374" t="s">
        <v>161</v>
      </c>
      <c r="B19" s="375">
        <v>156.75972659424301</v>
      </c>
      <c r="C19" s="375">
        <v>3.738168116674867</v>
      </c>
      <c r="D19" s="375">
        <v>178.80631167227131</v>
      </c>
      <c r="E19" s="375">
        <v>5.5621712139774626</v>
      </c>
      <c r="F19" s="375">
        <v>250.11650682992121</v>
      </c>
      <c r="G19" s="375">
        <v>4.208685312899485</v>
      </c>
      <c r="H19" s="375">
        <v>167.4945360895392</v>
      </c>
      <c r="I19" s="375">
        <v>2.0612749243075434</v>
      </c>
      <c r="J19" s="375">
        <v>145.61328081980909</v>
      </c>
      <c r="K19" s="375">
        <v>4.818159164115654</v>
      </c>
      <c r="L19" s="375">
        <v>157.6408303186989</v>
      </c>
      <c r="M19" s="375">
        <v>1.7598767618966171</v>
      </c>
      <c r="N19" s="375">
        <v>146.4104340687928</v>
      </c>
      <c r="O19" s="375">
        <v>10.530898249585906</v>
      </c>
      <c r="P19" s="375">
        <v>123.7139471210037</v>
      </c>
      <c r="Q19" s="375">
        <v>-5.1959735379270118</v>
      </c>
      <c r="R19" s="375">
        <v>91.588061869654993</v>
      </c>
      <c r="S19" s="375">
        <v>0.27774567000573569</v>
      </c>
      <c r="T19" s="375">
        <v>118.9410813290349</v>
      </c>
      <c r="U19" s="375">
        <v>-0.89980615924423191</v>
      </c>
      <c r="V19" s="375">
        <v>177.52124926091719</v>
      </c>
      <c r="W19" s="375">
        <v>2.4828404133914406</v>
      </c>
      <c r="X19" s="375">
        <v>168.5417396922019</v>
      </c>
      <c r="Y19" s="375">
        <v>7.3120805411495127</v>
      </c>
      <c r="Z19" s="375">
        <v>152.62503263899819</v>
      </c>
      <c r="AA19" s="375">
        <v>6.9825744741511153</v>
      </c>
    </row>
    <row r="20" spans="1:34" ht="14.25">
      <c r="A20" s="374" t="s">
        <v>23</v>
      </c>
      <c r="B20" s="375">
        <v>153.68180235359529</v>
      </c>
      <c r="C20" s="375">
        <v>3.9689362923153171</v>
      </c>
      <c r="D20" s="375">
        <v>185.52914131066839</v>
      </c>
      <c r="E20" s="375">
        <v>5.3356735805023092</v>
      </c>
      <c r="F20" s="375">
        <v>231.90478792740919</v>
      </c>
      <c r="G20" s="375">
        <v>4.8505636839493382</v>
      </c>
      <c r="H20" s="375">
        <v>153.67521776553841</v>
      </c>
      <c r="I20" s="375">
        <v>3.0561479563527616</v>
      </c>
      <c r="J20" s="375">
        <v>126.7652457889895</v>
      </c>
      <c r="K20" s="375">
        <v>5.023625561595213</v>
      </c>
      <c r="L20" s="375">
        <v>130.31852697792911</v>
      </c>
      <c r="M20" s="375">
        <v>4.6807347270580335</v>
      </c>
      <c r="N20" s="375">
        <v>147.75475353703939</v>
      </c>
      <c r="O20" s="375">
        <v>0.42805165828245784</v>
      </c>
      <c r="P20" s="375">
        <v>121.0641636246846</v>
      </c>
      <c r="Q20" s="375">
        <v>0.43190581120797766</v>
      </c>
      <c r="R20" s="375">
        <v>102.57520999338639</v>
      </c>
      <c r="S20" s="375">
        <v>0.24715046836005783</v>
      </c>
      <c r="T20" s="375">
        <v>109.17626345214209</v>
      </c>
      <c r="U20" s="375">
        <v>-1.2987051423562823</v>
      </c>
      <c r="V20" s="375">
        <v>149.4112142040866</v>
      </c>
      <c r="W20" s="375">
        <v>0.3446188969081998</v>
      </c>
      <c r="X20" s="375">
        <v>146.71967789590059</v>
      </c>
      <c r="Y20" s="375">
        <v>5.0689360725238997</v>
      </c>
      <c r="Z20" s="375">
        <v>155.26238319760679</v>
      </c>
      <c r="AA20" s="375">
        <v>8.1712527573760454</v>
      </c>
    </row>
    <row r="21" spans="1:34" ht="15">
      <c r="A21" s="411" t="s">
        <v>1351</v>
      </c>
      <c r="B21" s="388"/>
      <c r="C21" s="366"/>
      <c r="D21" s="367"/>
      <c r="E21" s="389"/>
      <c r="F21" s="368"/>
      <c r="G21" s="389"/>
      <c r="H21" s="362"/>
      <c r="I21" s="390"/>
      <c r="J21" s="362"/>
      <c r="K21" s="390"/>
      <c r="L21" s="362"/>
      <c r="M21" s="390"/>
      <c r="N21" s="362"/>
      <c r="O21" s="390"/>
      <c r="P21" s="362"/>
      <c r="Q21" s="390"/>
      <c r="R21" s="362"/>
      <c r="S21" s="390"/>
      <c r="U21" s="390"/>
      <c r="W21" s="361"/>
      <c r="Y21" s="361"/>
      <c r="AA21" s="361"/>
    </row>
    <row r="22" spans="1:34" ht="15">
      <c r="A22" s="369" t="s">
        <v>1352</v>
      </c>
      <c r="B22" s="391"/>
      <c r="C22" s="366"/>
      <c r="D22" s="367"/>
      <c r="E22" s="389"/>
      <c r="F22" s="368"/>
      <c r="G22" s="389"/>
      <c r="H22" s="362"/>
      <c r="I22" s="390"/>
      <c r="J22" s="362"/>
      <c r="K22" s="390"/>
      <c r="L22" s="362"/>
      <c r="M22" s="390"/>
      <c r="N22" s="362"/>
      <c r="O22" s="390"/>
      <c r="P22" s="362"/>
      <c r="Q22" s="390"/>
      <c r="R22" s="362"/>
      <c r="S22" s="390"/>
      <c r="U22" s="390"/>
      <c r="W22" s="361"/>
      <c r="Y22" s="361"/>
      <c r="AA22" s="361"/>
    </row>
    <row r="23" spans="1:34" ht="15">
      <c r="A23" s="391" t="s">
        <v>1344</v>
      </c>
      <c r="C23" s="366"/>
      <c r="D23" s="367"/>
      <c r="E23" s="389"/>
      <c r="F23" s="368"/>
      <c r="G23" s="389"/>
      <c r="H23" s="362"/>
      <c r="I23" s="390"/>
      <c r="J23" s="362"/>
      <c r="K23" s="390"/>
      <c r="L23" s="362"/>
      <c r="M23" s="390"/>
      <c r="N23" s="362"/>
      <c r="O23" s="390"/>
      <c r="P23" s="362"/>
      <c r="Q23" s="390"/>
      <c r="R23" s="362"/>
      <c r="S23" s="390"/>
      <c r="U23" s="390"/>
      <c r="W23" s="361"/>
      <c r="Y23" s="361"/>
      <c r="AA23" s="361"/>
    </row>
    <row r="24" spans="1:34" ht="14.25">
      <c r="A24" s="391" t="s">
        <v>1353</v>
      </c>
      <c r="C24" s="85"/>
      <c r="D24" s="85"/>
      <c r="E24" s="391"/>
      <c r="F24" s="85"/>
      <c r="G24" s="391"/>
      <c r="I24" s="376"/>
      <c r="K24" s="376"/>
      <c r="M24" s="376"/>
      <c r="O24" s="376"/>
      <c r="Q24" s="376"/>
      <c r="S24" s="376"/>
      <c r="U24" s="376"/>
      <c r="AH24" s="39">
        <v>-0.86</v>
      </c>
    </row>
    <row r="25" spans="1:34" ht="15" hidden="1" customHeight="1">
      <c r="B25" s="376"/>
      <c r="E25" s="376"/>
      <c r="G25" s="376"/>
      <c r="I25" s="376"/>
      <c r="K25" s="376"/>
      <c r="M25" s="376"/>
      <c r="O25" s="376"/>
      <c r="Q25" s="376"/>
      <c r="S25" s="376"/>
      <c r="U25" s="376"/>
    </row>
    <row r="26" spans="1:34" ht="15" hidden="1" customHeight="1">
      <c r="B26" s="376"/>
      <c r="E26" s="376"/>
      <c r="G26" s="376"/>
      <c r="I26" s="376"/>
      <c r="K26" s="376"/>
      <c r="M26" s="376"/>
      <c r="O26" s="376"/>
      <c r="Q26" s="376"/>
      <c r="S26" s="376"/>
      <c r="U26" s="376"/>
    </row>
    <row r="27" spans="1:34" ht="15" hidden="1" customHeight="1">
      <c r="B27" s="376"/>
      <c r="E27" s="376"/>
      <c r="G27" s="376"/>
      <c r="I27" s="376"/>
      <c r="K27" s="376"/>
      <c r="M27" s="376"/>
      <c r="O27" s="376"/>
      <c r="Q27" s="376"/>
      <c r="S27" s="376"/>
      <c r="U27" s="376"/>
    </row>
    <row r="28" spans="1:34" ht="15" hidden="1" customHeight="1">
      <c r="B28" s="376"/>
      <c r="E28" s="376"/>
      <c r="G28" s="376"/>
      <c r="I28" s="376"/>
      <c r="K28" s="376"/>
      <c r="M28" s="376"/>
      <c r="O28" s="376"/>
      <c r="Q28" s="376"/>
      <c r="S28" s="376"/>
      <c r="U28" s="376"/>
    </row>
    <row r="29" spans="1:34" ht="15" hidden="1" customHeight="1">
      <c r="B29" s="376"/>
      <c r="E29" s="376"/>
      <c r="G29" s="376"/>
      <c r="I29" s="376"/>
      <c r="K29" s="376"/>
      <c r="M29" s="376"/>
      <c r="O29" s="376"/>
      <c r="Q29" s="376"/>
      <c r="S29" s="376"/>
      <c r="U29" s="376"/>
      <c r="AF29" s="39">
        <v>-17.309999999999999</v>
      </c>
    </row>
    <row r="30" spans="1:34" ht="15" hidden="1" customHeight="1">
      <c r="B30" s="376"/>
      <c r="E30" s="376"/>
      <c r="G30" s="376"/>
      <c r="I30" s="376"/>
      <c r="K30" s="376"/>
      <c r="M30" s="376"/>
      <c r="O30" s="376"/>
      <c r="Q30" s="376"/>
      <c r="S30" s="376"/>
      <c r="U30" s="376"/>
      <c r="AF30" s="39">
        <v>1.71</v>
      </c>
    </row>
    <row r="31" spans="1:34" ht="15" hidden="1" customHeight="1">
      <c r="B31" s="376"/>
      <c r="E31" s="376"/>
      <c r="G31" s="376"/>
      <c r="I31" s="376"/>
      <c r="K31" s="376"/>
      <c r="M31" s="376"/>
      <c r="O31" s="376"/>
      <c r="Q31" s="376"/>
      <c r="S31" s="376"/>
      <c r="U31" s="376"/>
    </row>
    <row r="32" spans="1:34" ht="15" hidden="1" customHeight="1">
      <c r="B32" s="376"/>
      <c r="E32" s="376"/>
      <c r="G32" s="376"/>
      <c r="I32" s="376"/>
      <c r="K32" s="376"/>
      <c r="M32" s="376"/>
      <c r="O32" s="376"/>
      <c r="Q32" s="376"/>
      <c r="S32" s="376"/>
      <c r="U32" s="376"/>
    </row>
    <row r="33" spans="2:21" ht="15" hidden="1" customHeight="1">
      <c r="B33" s="376"/>
      <c r="E33" s="376"/>
      <c r="G33" s="376"/>
      <c r="I33" s="376"/>
      <c r="K33" s="376"/>
      <c r="M33" s="376"/>
      <c r="O33" s="376"/>
      <c r="Q33" s="376"/>
      <c r="S33" s="376"/>
      <c r="U33" s="376"/>
    </row>
    <row r="34" spans="2:21" ht="0" hidden="1" customHeight="1">
      <c r="B34" s="376"/>
      <c r="E34" s="376"/>
      <c r="G34" s="376"/>
      <c r="I34" s="376"/>
      <c r="K34" s="376"/>
      <c r="M34" s="376"/>
      <c r="O34" s="376"/>
      <c r="Q34" s="376"/>
      <c r="S34" s="376"/>
      <c r="U34" s="376"/>
    </row>
    <row r="35" spans="2:21" ht="0" hidden="1" customHeight="1">
      <c r="B35" s="376"/>
      <c r="E35" s="376"/>
      <c r="G35" s="376"/>
      <c r="I35" s="376"/>
      <c r="K35" s="376"/>
      <c r="M35" s="376"/>
      <c r="O35" s="376"/>
      <c r="Q35" s="376"/>
      <c r="S35" s="376"/>
      <c r="U35" s="376"/>
    </row>
    <row r="36" spans="2:21" ht="0" hidden="1" customHeight="1">
      <c r="B36" s="376"/>
      <c r="E36" s="376"/>
      <c r="G36" s="376"/>
      <c r="I36" s="376"/>
      <c r="K36" s="376"/>
      <c r="M36" s="376"/>
      <c r="O36" s="376"/>
      <c r="Q36" s="376"/>
      <c r="S36" s="376"/>
      <c r="U36" s="376"/>
    </row>
    <row r="37" spans="2:21" ht="0" hidden="1" customHeight="1">
      <c r="B37" s="376"/>
      <c r="E37" s="376"/>
      <c r="G37" s="376"/>
      <c r="I37" s="376"/>
      <c r="K37" s="376"/>
      <c r="M37" s="376"/>
      <c r="O37" s="376"/>
      <c r="Q37" s="376"/>
      <c r="S37" s="376"/>
      <c r="U37" s="376"/>
    </row>
  </sheetData>
  <mergeCells count="18">
    <mergeCell ref="P7:Q8"/>
    <mergeCell ref="R7:S8"/>
    <mergeCell ref="T7:U8"/>
    <mergeCell ref="V7:W8"/>
    <mergeCell ref="X7:Y8"/>
    <mergeCell ref="A3:AA3"/>
    <mergeCell ref="B6:C6"/>
    <mergeCell ref="D6:AA6"/>
    <mergeCell ref="A7:A8"/>
    <mergeCell ref="B7:C8"/>
    <mergeCell ref="D7:E8"/>
    <mergeCell ref="F7:G8"/>
    <mergeCell ref="H7:I8"/>
    <mergeCell ref="J7:K8"/>
    <mergeCell ref="L7:M8"/>
    <mergeCell ref="Z7:AA8"/>
    <mergeCell ref="A4:AA4"/>
    <mergeCell ref="N7:O8"/>
  </mergeCells>
  <hyperlinks>
    <hyperlink ref="XFC6" location="ÍNDICE!A142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56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3"/>
  <sheetViews>
    <sheetView showGridLines="0" topLeftCell="O1" zoomScaleNormal="100" zoomScaleSheetLayoutView="69" workbookViewId="0">
      <selection activeCell="XFC6" sqref="XFC6"/>
    </sheetView>
  </sheetViews>
  <sheetFormatPr baseColWidth="10" defaultColWidth="0" defaultRowHeight="0" customHeight="1" zeroHeight="1"/>
  <cols>
    <col min="1" max="28" width="11.85546875" style="39" customWidth="1"/>
    <col min="29" max="29" width="1" style="39" customWidth="1"/>
    <col min="30" max="30" width="0" style="39" hidden="1" customWidth="1"/>
    <col min="31" max="16382" width="11.42578125" style="39" hidden="1"/>
    <col min="16383" max="16384" width="14.28515625" style="39" customWidth="1"/>
  </cols>
  <sheetData>
    <row r="1" spans="1:28 16383:16383" ht="6" customHeight="1"/>
    <row r="2" spans="1:28 16383:16383" s="36" customFormat="1" ht="15">
      <c r="A2" s="6" t="s">
        <v>693</v>
      </c>
      <c r="D2" s="360"/>
      <c r="E2" s="361"/>
      <c r="F2" s="361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</row>
    <row r="3" spans="1:28 16383:16383" ht="15" customHeight="1">
      <c r="A3" s="2193" t="s">
        <v>1530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  <c r="W3" s="2193"/>
      <c r="X3" s="2193"/>
      <c r="Y3" s="2193"/>
      <c r="Z3" s="2193"/>
      <c r="AA3" s="2193"/>
      <c r="AB3" s="2193"/>
    </row>
    <row r="4" spans="1:28 16383:16383" ht="15" customHeight="1">
      <c r="A4" s="2193" t="s">
        <v>2507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  <c r="W4" s="2193"/>
      <c r="X4" s="2193"/>
      <c r="Y4" s="2193"/>
      <c r="Z4" s="2193"/>
      <c r="AA4" s="2193"/>
      <c r="AB4" s="2193"/>
    </row>
    <row r="5" spans="1:28 16383:16383" ht="15">
      <c r="A5" s="363"/>
      <c r="B5" s="360"/>
      <c r="C5" s="360"/>
      <c r="D5" s="360"/>
      <c r="E5" s="361"/>
      <c r="F5" s="361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</row>
    <row r="6" spans="1:28 16383:16383" ht="15.75" customHeight="1">
      <c r="A6" s="373"/>
      <c r="B6" s="2194"/>
      <c r="C6" s="2194"/>
      <c r="D6" s="2195"/>
      <c r="E6" s="2196" t="s">
        <v>672</v>
      </c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U6" s="2196"/>
      <c r="V6" s="2196"/>
      <c r="W6" s="2196"/>
      <c r="X6" s="2196"/>
      <c r="Y6" s="2196"/>
      <c r="Z6" s="2196"/>
      <c r="AA6" s="2196"/>
      <c r="AB6" s="2196"/>
      <c r="XFC6" s="1113" t="s">
        <v>675</v>
      </c>
    </row>
    <row r="7" spans="1:28 16383:16383" ht="85.15" customHeight="1">
      <c r="A7" s="2213"/>
      <c r="B7" s="2211" t="s">
        <v>673</v>
      </c>
      <c r="C7" s="2211"/>
      <c r="D7" s="2212"/>
      <c r="E7" s="2196" t="s">
        <v>293</v>
      </c>
      <c r="F7" s="2196"/>
      <c r="G7" s="2196" t="s">
        <v>691</v>
      </c>
      <c r="H7" s="2196"/>
      <c r="I7" s="2196" t="s">
        <v>295</v>
      </c>
      <c r="J7" s="2196"/>
      <c r="K7" s="2196" t="s">
        <v>296</v>
      </c>
      <c r="L7" s="2196"/>
      <c r="M7" s="2196" t="s">
        <v>297</v>
      </c>
      <c r="N7" s="2196"/>
      <c r="O7" s="2196" t="s">
        <v>298</v>
      </c>
      <c r="P7" s="2196"/>
      <c r="Q7" s="2196" t="s">
        <v>299</v>
      </c>
      <c r="R7" s="2196"/>
      <c r="S7" s="2203" t="s">
        <v>300</v>
      </c>
      <c r="T7" s="2204"/>
      <c r="U7" s="2196" t="s">
        <v>301</v>
      </c>
      <c r="V7" s="2196"/>
      <c r="W7" s="2196" t="s">
        <v>302</v>
      </c>
      <c r="X7" s="2196"/>
      <c r="Y7" s="2196" t="s">
        <v>303</v>
      </c>
      <c r="Z7" s="2196"/>
      <c r="AA7" s="2196" t="s">
        <v>304</v>
      </c>
      <c r="AB7" s="2196"/>
    </row>
    <row r="8" spans="1:28 16383:16383" ht="39" customHeight="1">
      <c r="A8" s="2197"/>
      <c r="B8" s="2199"/>
      <c r="C8" s="2199"/>
      <c r="D8" s="2200"/>
      <c r="E8" s="2196"/>
      <c r="F8" s="2196"/>
      <c r="G8" s="2196"/>
      <c r="H8" s="2196"/>
      <c r="I8" s="2196"/>
      <c r="J8" s="2196"/>
      <c r="K8" s="2196"/>
      <c r="L8" s="2196"/>
      <c r="M8" s="2196"/>
      <c r="N8" s="2196"/>
      <c r="O8" s="2196"/>
      <c r="P8" s="2196"/>
      <c r="Q8" s="2196"/>
      <c r="R8" s="2196"/>
      <c r="S8" s="2205"/>
      <c r="T8" s="2200"/>
      <c r="U8" s="2196"/>
      <c r="V8" s="2196"/>
      <c r="W8" s="2196"/>
      <c r="X8" s="2196"/>
      <c r="Y8" s="2196"/>
      <c r="Z8" s="2196"/>
      <c r="AA8" s="2196"/>
      <c r="AB8" s="2196"/>
    </row>
    <row r="9" spans="1:28 16383:16383" ht="42" customHeight="1">
      <c r="A9" s="1373" t="s">
        <v>183</v>
      </c>
      <c r="B9" s="1379" t="s">
        <v>675</v>
      </c>
      <c r="C9" s="1379" t="s">
        <v>676</v>
      </c>
      <c r="D9" s="1379" t="s">
        <v>677</v>
      </c>
      <c r="E9" s="1379" t="s">
        <v>675</v>
      </c>
      <c r="F9" s="1379" t="s">
        <v>676</v>
      </c>
      <c r="G9" s="1379" t="s">
        <v>675</v>
      </c>
      <c r="H9" s="1379" t="s">
        <v>676</v>
      </c>
      <c r="I9" s="1379" t="s">
        <v>675</v>
      </c>
      <c r="J9" s="1379" t="s">
        <v>676</v>
      </c>
      <c r="K9" s="1379" t="s">
        <v>675</v>
      </c>
      <c r="L9" s="1379" t="s">
        <v>676</v>
      </c>
      <c r="M9" s="1379" t="s">
        <v>675</v>
      </c>
      <c r="N9" s="1379" t="s">
        <v>676</v>
      </c>
      <c r="O9" s="1379" t="s">
        <v>675</v>
      </c>
      <c r="P9" s="1379" t="s">
        <v>676</v>
      </c>
      <c r="Q9" s="1379" t="s">
        <v>675</v>
      </c>
      <c r="R9" s="1379" t="s">
        <v>676</v>
      </c>
      <c r="S9" s="1379" t="s">
        <v>675</v>
      </c>
      <c r="T9" s="1379" t="s">
        <v>676</v>
      </c>
      <c r="U9" s="1379" t="s">
        <v>675</v>
      </c>
      <c r="V9" s="1379" t="s">
        <v>676</v>
      </c>
      <c r="W9" s="1379" t="s">
        <v>675</v>
      </c>
      <c r="X9" s="1379" t="s">
        <v>676</v>
      </c>
      <c r="Y9" s="1379" t="s">
        <v>675</v>
      </c>
      <c r="Z9" s="1379" t="s">
        <v>676</v>
      </c>
      <c r="AA9" s="1379" t="s">
        <v>675</v>
      </c>
      <c r="AB9" s="1379" t="s">
        <v>676</v>
      </c>
    </row>
    <row r="10" spans="1:28 16383:16383" ht="12" customHeight="1">
      <c r="A10" s="766" t="s">
        <v>1324</v>
      </c>
      <c r="B10" s="392">
        <v>73.396431950662929</v>
      </c>
      <c r="C10" s="392">
        <v>3.3197064259876896</v>
      </c>
      <c r="D10" s="392">
        <v>3.3197064259876896</v>
      </c>
      <c r="E10" s="392">
        <v>66.457715878413268</v>
      </c>
      <c r="F10" s="392">
        <v>5.7176842196226874</v>
      </c>
      <c r="G10" s="392">
        <v>46.365762925797632</v>
      </c>
      <c r="H10" s="392">
        <v>3.0139222838616142</v>
      </c>
      <c r="I10" s="392">
        <v>72.796372453937977</v>
      </c>
      <c r="J10" s="392">
        <v>2.0583864059777524</v>
      </c>
      <c r="K10" s="392">
        <v>85.237314829926035</v>
      </c>
      <c r="L10" s="392">
        <v>3.6003619039378654</v>
      </c>
      <c r="M10" s="392">
        <v>72.761291424619415</v>
      </c>
      <c r="N10" s="392">
        <v>5.8151852002731763</v>
      </c>
      <c r="O10" s="392">
        <v>77.812406143641994</v>
      </c>
      <c r="P10" s="392">
        <v>1.8304976234390313</v>
      </c>
      <c r="Q10" s="392">
        <v>85.354006923185139</v>
      </c>
      <c r="R10" s="392">
        <v>2.2508537475192325</v>
      </c>
      <c r="S10" s="392">
        <v>95.482924722777497</v>
      </c>
      <c r="T10" s="392">
        <v>-0.64085351035539917</v>
      </c>
      <c r="U10" s="392">
        <v>86.010714918143421</v>
      </c>
      <c r="V10" s="392">
        <v>-0.8512273106337731</v>
      </c>
      <c r="W10" s="392">
        <v>70.993348725514096</v>
      </c>
      <c r="X10" s="392">
        <v>4.7050265594530627</v>
      </c>
      <c r="Y10" s="392">
        <v>65.085752367561369</v>
      </c>
      <c r="Z10" s="392">
        <v>2.1368167789796555</v>
      </c>
      <c r="AA10" s="392">
        <v>64.454479747843138</v>
      </c>
      <c r="AB10" s="375">
        <v>1.4113740441110245</v>
      </c>
    </row>
    <row r="11" spans="1:28 16383:16383" ht="12" customHeight="1">
      <c r="A11" s="766" t="s">
        <v>1325</v>
      </c>
      <c r="B11" s="392">
        <v>79.877734234298799</v>
      </c>
      <c r="C11" s="392">
        <v>8.8305413647229223</v>
      </c>
      <c r="D11" s="392">
        <v>8.8305413647229223</v>
      </c>
      <c r="E11" s="392">
        <v>77.090487684491976</v>
      </c>
      <c r="F11" s="392">
        <v>15.999303715958835</v>
      </c>
      <c r="G11" s="392">
        <v>57.481570792110261</v>
      </c>
      <c r="H11" s="392">
        <v>23.974172244514612</v>
      </c>
      <c r="I11" s="392">
        <v>77.715594029453072</v>
      </c>
      <c r="J11" s="392">
        <v>6.7575092132871273</v>
      </c>
      <c r="K11" s="392">
        <v>88.127689117026065</v>
      </c>
      <c r="L11" s="392">
        <v>3.3909729475520178</v>
      </c>
      <c r="M11" s="392">
        <v>83.459545046402354</v>
      </c>
      <c r="N11" s="392">
        <v>14.703221194016436</v>
      </c>
      <c r="O11" s="392">
        <v>80.324498257188068</v>
      </c>
      <c r="P11" s="392">
        <v>3.228395365273129</v>
      </c>
      <c r="Q11" s="392">
        <v>88.385702509187198</v>
      </c>
      <c r="R11" s="392">
        <v>3.5519077490171247</v>
      </c>
      <c r="S11" s="392">
        <v>94.534680759656851</v>
      </c>
      <c r="T11" s="392">
        <v>-0.99310318140553022</v>
      </c>
      <c r="U11" s="392">
        <v>88.264039094886371</v>
      </c>
      <c r="V11" s="392">
        <v>2.6198179830144941</v>
      </c>
      <c r="W11" s="392">
        <v>74.221086178318771</v>
      </c>
      <c r="X11" s="392">
        <v>4.5465350074984423</v>
      </c>
      <c r="Y11" s="392">
        <v>72.850522426220621</v>
      </c>
      <c r="Z11" s="392">
        <v>11.930061151955851</v>
      </c>
      <c r="AA11" s="392">
        <v>73.1575339611027</v>
      </c>
      <c r="AB11" s="375">
        <v>13.502636662816103</v>
      </c>
    </row>
    <row r="12" spans="1:28 16383:16383" ht="12" customHeight="1">
      <c r="A12" s="766" t="s">
        <v>1326</v>
      </c>
      <c r="B12" s="392">
        <v>83.321857359366689</v>
      </c>
      <c r="C12" s="392">
        <v>4.3117436393048436</v>
      </c>
      <c r="D12" s="392">
        <v>4.3117436393048436</v>
      </c>
      <c r="E12" s="392">
        <v>80.554462920965193</v>
      </c>
      <c r="F12" s="392">
        <v>-9.7100000000000009</v>
      </c>
      <c r="G12" s="392">
        <v>62.611557597067709</v>
      </c>
      <c r="H12" s="392">
        <v>39.450000000000003</v>
      </c>
      <c r="I12" s="392">
        <v>81.864598837176104</v>
      </c>
      <c r="J12" s="392">
        <v>5.3387030743730746</v>
      </c>
      <c r="K12" s="392">
        <v>90.559085476601084</v>
      </c>
      <c r="L12" s="392">
        <v>2.758947141278334</v>
      </c>
      <c r="M12" s="392">
        <v>87.143593124699748</v>
      </c>
      <c r="N12" s="392">
        <v>4.4141722510531167</v>
      </c>
      <c r="O12" s="392">
        <v>83.29470410114196</v>
      </c>
      <c r="P12" s="392">
        <v>3.6977583531752289</v>
      </c>
      <c r="Q12" s="392">
        <v>89.695366707977087</v>
      </c>
      <c r="R12" s="392">
        <v>1.4817602413166098</v>
      </c>
      <c r="S12" s="392">
        <v>94.384837373570448</v>
      </c>
      <c r="T12" s="392">
        <v>-0.15850625916897787</v>
      </c>
      <c r="U12" s="392">
        <v>90.713885622821067</v>
      </c>
      <c r="V12" s="392">
        <v>2.7755885103978972</v>
      </c>
      <c r="W12" s="392">
        <v>77.028573689803295</v>
      </c>
      <c r="X12" s="392">
        <v>3.7826009508133307</v>
      </c>
      <c r="Y12" s="392">
        <v>77.600707228156324</v>
      </c>
      <c r="Z12" s="392">
        <v>6.5204539977659959</v>
      </c>
      <c r="AA12" s="392">
        <v>83.41956696605456</v>
      </c>
      <c r="AB12" s="375">
        <v>14.027308534499427</v>
      </c>
    </row>
    <row r="13" spans="1:28 16383:16383" ht="12" customHeight="1">
      <c r="A13" s="766" t="s">
        <v>1327</v>
      </c>
      <c r="B13" s="392">
        <v>86.094837996974917</v>
      </c>
      <c r="C13" s="392">
        <v>3.3280350744512743</v>
      </c>
      <c r="D13" s="392">
        <v>3.3280350744512743</v>
      </c>
      <c r="E13" s="392">
        <v>84.905964902525596</v>
      </c>
      <c r="F13" s="392">
        <v>5.4019377993091755</v>
      </c>
      <c r="G13" s="392">
        <v>66.561231642401395</v>
      </c>
      <c r="H13" s="392">
        <v>6.3082187968362513</v>
      </c>
      <c r="I13" s="392">
        <v>85.63185945249711</v>
      </c>
      <c r="J13" s="392">
        <v>4.6018189410767851</v>
      </c>
      <c r="K13" s="392">
        <v>92.333355899081852</v>
      </c>
      <c r="L13" s="392">
        <v>1.9592406583482491</v>
      </c>
      <c r="M13" s="392">
        <v>89.033356430588682</v>
      </c>
      <c r="N13" s="392">
        <v>2.1685625278114573</v>
      </c>
      <c r="O13" s="392">
        <v>86.509622310358438</v>
      </c>
      <c r="P13" s="392">
        <v>3.8596910138675611</v>
      </c>
      <c r="Q13" s="392">
        <v>90.778330559011607</v>
      </c>
      <c r="R13" s="392">
        <v>1.207379924714358</v>
      </c>
      <c r="S13" s="392">
        <v>94.921945948835258</v>
      </c>
      <c r="T13" s="392">
        <v>0.56906235176579223</v>
      </c>
      <c r="U13" s="392">
        <v>89.86558320378623</v>
      </c>
      <c r="V13" s="392">
        <v>-0.93514064931300434</v>
      </c>
      <c r="W13" s="392">
        <v>79.531422520159367</v>
      </c>
      <c r="X13" s="392">
        <v>3.2492472734072964</v>
      </c>
      <c r="Y13" s="392">
        <v>81.136134843653508</v>
      </c>
      <c r="Z13" s="392">
        <v>4.5559219004302598</v>
      </c>
      <c r="AA13" s="392">
        <v>85.275451351877052</v>
      </c>
      <c r="AB13" s="375">
        <v>2.2247590743028622</v>
      </c>
    </row>
    <row r="14" spans="1:28 16383:16383" ht="12" customHeight="1">
      <c r="A14" s="766" t="s">
        <v>1328</v>
      </c>
      <c r="B14" s="392">
        <v>90.75203690379746</v>
      </c>
      <c r="C14" s="392">
        <v>5.4093822756113408</v>
      </c>
      <c r="D14" s="392">
        <v>5.4093822756113408</v>
      </c>
      <c r="E14" s="392">
        <v>90.70602848359583</v>
      </c>
      <c r="F14" s="392">
        <v>6.8311614946352073</v>
      </c>
      <c r="G14" s="392">
        <v>75.923502849436105</v>
      </c>
      <c r="H14" s="392">
        <v>14.065651995946515</v>
      </c>
      <c r="I14" s="392">
        <v>91.615942720950869</v>
      </c>
      <c r="J14" s="392">
        <v>6.9881505630203566</v>
      </c>
      <c r="K14" s="392">
        <v>94.201370958859556</v>
      </c>
      <c r="L14" s="392">
        <v>2.0231205089314752</v>
      </c>
      <c r="M14" s="392">
        <v>94.134393970265293</v>
      </c>
      <c r="N14" s="392">
        <v>5.7293555406410235</v>
      </c>
      <c r="O14" s="392">
        <v>89.732600905236282</v>
      </c>
      <c r="P14" s="392">
        <v>3.7255723800473817</v>
      </c>
      <c r="Q14" s="392">
        <v>94.130932026200227</v>
      </c>
      <c r="R14" s="392">
        <v>3.6931737415136556</v>
      </c>
      <c r="S14" s="392">
        <v>96.170501475967427</v>
      </c>
      <c r="T14" s="392">
        <v>1.3153496956419097</v>
      </c>
      <c r="U14" s="392">
        <v>94.004698605571505</v>
      </c>
      <c r="V14" s="392">
        <v>4.6058961108590646</v>
      </c>
      <c r="W14" s="392">
        <v>84.399144086397371</v>
      </c>
      <c r="X14" s="392">
        <v>6.1205010698751838</v>
      </c>
      <c r="Y14" s="392">
        <v>86.444926998404853</v>
      </c>
      <c r="Z14" s="392">
        <v>6.5430676048108483</v>
      </c>
      <c r="AA14" s="392">
        <v>89.913835306747686</v>
      </c>
      <c r="AB14" s="375">
        <v>5.4392956957000749</v>
      </c>
    </row>
    <row r="15" spans="1:28 16383:16383" ht="12" customHeight="1" thickBot="1">
      <c r="A15" s="995" t="s">
        <v>1329</v>
      </c>
      <c r="B15" s="996">
        <v>94.530869689745231</v>
      </c>
      <c r="C15" s="996">
        <v>4.1639096100448914</v>
      </c>
      <c r="D15" s="996">
        <v>4.1639096100448914</v>
      </c>
      <c r="E15" s="996">
        <v>95.211348981834092</v>
      </c>
      <c r="F15" s="996">
        <v>4.9669471517620689</v>
      </c>
      <c r="G15" s="996">
        <v>90.284161831552851</v>
      </c>
      <c r="H15" s="996">
        <v>18.914642295411689</v>
      </c>
      <c r="I15" s="996">
        <v>94.047039849173942</v>
      </c>
      <c r="J15" s="996">
        <v>2.653574319077534</v>
      </c>
      <c r="K15" s="996">
        <v>96.950642890684108</v>
      </c>
      <c r="L15" s="996">
        <v>2.9185052232634234</v>
      </c>
      <c r="M15" s="996">
        <v>97.144144606467364</v>
      </c>
      <c r="N15" s="996">
        <v>3.1972911379820834</v>
      </c>
      <c r="O15" s="996">
        <v>93.579170062693009</v>
      </c>
      <c r="P15" s="996">
        <v>4.2867019551987129</v>
      </c>
      <c r="Q15" s="996">
        <v>97.564677893797281</v>
      </c>
      <c r="R15" s="996">
        <v>3.6478400815629364</v>
      </c>
      <c r="S15" s="996">
        <v>95.999394409382461</v>
      </c>
      <c r="T15" s="996">
        <v>-0.17792053068793612</v>
      </c>
      <c r="U15" s="996">
        <v>92.991864677310147</v>
      </c>
      <c r="V15" s="996">
        <v>-1.0774290469388714</v>
      </c>
      <c r="W15" s="996">
        <v>89.89868247780538</v>
      </c>
      <c r="X15" s="996">
        <v>6.5161068289744772</v>
      </c>
      <c r="Y15" s="996">
        <v>92.281736754419128</v>
      </c>
      <c r="Z15" s="996">
        <v>6.7520558564642785</v>
      </c>
      <c r="AA15" s="996">
        <v>93.06943304575482</v>
      </c>
      <c r="AB15" s="963">
        <v>3.509579730684087</v>
      </c>
    </row>
    <row r="16" spans="1:28 16383:16383" ht="12" customHeight="1" thickTop="1">
      <c r="A16" s="964" t="s">
        <v>767</v>
      </c>
      <c r="B16" s="965">
        <v>95.006192580364186</v>
      </c>
      <c r="C16" s="965">
        <v>4.0972796139266077</v>
      </c>
      <c r="D16" s="966">
        <v>0.50282293199894745</v>
      </c>
      <c r="E16" s="965">
        <v>95.740142755291785</v>
      </c>
      <c r="F16" s="966">
        <v>5.0516828563685889</v>
      </c>
      <c r="G16" s="965">
        <v>92.346023077487686</v>
      </c>
      <c r="H16" s="966">
        <v>19.321568357688832</v>
      </c>
      <c r="I16" s="965">
        <v>94.175397422739138</v>
      </c>
      <c r="J16" s="966">
        <v>2.1806614837838634</v>
      </c>
      <c r="K16" s="965">
        <v>97.130890509633943</v>
      </c>
      <c r="L16" s="966">
        <v>2.9828953038774086</v>
      </c>
      <c r="M16" s="965">
        <v>97.33907451098986</v>
      </c>
      <c r="N16" s="966">
        <v>2.9151522179198031</v>
      </c>
      <c r="O16" s="965">
        <v>94.074561079747582</v>
      </c>
      <c r="P16" s="966">
        <v>4.7899407179849751</v>
      </c>
      <c r="Q16" s="965">
        <v>98.146287895056574</v>
      </c>
      <c r="R16" s="966">
        <v>2.3035901431485373</v>
      </c>
      <c r="S16" s="965">
        <v>95.943186801840554</v>
      </c>
      <c r="T16" s="966">
        <v>-0.19654119791907565</v>
      </c>
      <c r="U16" s="965">
        <v>93.744833181381182</v>
      </c>
      <c r="V16" s="966">
        <v>-1.0648463053897217E-2</v>
      </c>
      <c r="W16" s="965">
        <v>89.89868247780538</v>
      </c>
      <c r="X16" s="966">
        <v>6.5161068289744772</v>
      </c>
      <c r="Y16" s="965">
        <v>94.042641361733956</v>
      </c>
      <c r="Z16" s="966">
        <v>7.3997810833767108</v>
      </c>
      <c r="AA16" s="965">
        <v>92.943394228651613</v>
      </c>
      <c r="AB16" s="966">
        <v>3.3306756626527934</v>
      </c>
    </row>
    <row r="17" spans="1:34" ht="12" customHeight="1">
      <c r="A17" s="377" t="s">
        <v>768</v>
      </c>
      <c r="B17" s="375">
        <v>95.181663578374327</v>
      </c>
      <c r="C17" s="392">
        <v>3.4849592110151484</v>
      </c>
      <c r="D17" s="375">
        <v>0.6884458915515923</v>
      </c>
      <c r="E17" s="375">
        <v>95.597549378208242</v>
      </c>
      <c r="F17" s="375">
        <v>3.8480394729593748</v>
      </c>
      <c r="G17" s="375">
        <v>92.92684574976218</v>
      </c>
      <c r="H17" s="375">
        <v>19.113946280831009</v>
      </c>
      <c r="I17" s="375">
        <v>94.472683602058709</v>
      </c>
      <c r="J17" s="375">
        <v>1.8690252199132562</v>
      </c>
      <c r="K17" s="375">
        <v>97.206876867461915</v>
      </c>
      <c r="L17" s="375">
        <v>2.2982090608209882</v>
      </c>
      <c r="M17" s="375">
        <v>98.555760232080573</v>
      </c>
      <c r="N17" s="375">
        <v>3.5033045058557422</v>
      </c>
      <c r="O17" s="375">
        <v>95.092640146275841</v>
      </c>
      <c r="P17" s="375">
        <v>4.3590992635252457</v>
      </c>
      <c r="Q17" s="375">
        <v>98.368908683727852</v>
      </c>
      <c r="R17" s="375">
        <v>1.660887920444698</v>
      </c>
      <c r="S17" s="375">
        <v>95.95459483976002</v>
      </c>
      <c r="T17" s="375">
        <v>-9.2368904235584637E-2</v>
      </c>
      <c r="U17" s="375">
        <v>94.207740128672498</v>
      </c>
      <c r="V17" s="375">
        <v>0.28336915556275155</v>
      </c>
      <c r="W17" s="375">
        <v>89.89868247780538</v>
      </c>
      <c r="X17" s="375">
        <v>6.5161068289744772</v>
      </c>
      <c r="Y17" s="375">
        <v>94.158859224926516</v>
      </c>
      <c r="Z17" s="375">
        <v>6.0791012001502942</v>
      </c>
      <c r="AA17" s="375">
        <v>92.784128716246059</v>
      </c>
      <c r="AB17" s="375">
        <v>2.8016402300121701</v>
      </c>
    </row>
    <row r="18" spans="1:34" ht="12" customHeight="1">
      <c r="A18" s="377" t="s">
        <v>769</v>
      </c>
      <c r="B18" s="375">
        <v>95.598925209816741</v>
      </c>
      <c r="C18" s="375">
        <v>3.010580482309555</v>
      </c>
      <c r="D18" s="375">
        <v>1.1298484014589549</v>
      </c>
      <c r="E18" s="375">
        <v>96.336516966546668</v>
      </c>
      <c r="F18" s="375">
        <v>2.138903073090237</v>
      </c>
      <c r="G18" s="375">
        <v>93.252512523472788</v>
      </c>
      <c r="H18" s="375">
        <v>19.392262658357605</v>
      </c>
      <c r="I18" s="375">
        <v>95.2487694305687</v>
      </c>
      <c r="J18" s="375">
        <v>2.114995294027544</v>
      </c>
      <c r="K18" s="375">
        <v>97.368816958391847</v>
      </c>
      <c r="L18" s="375">
        <v>2.3070401017650566</v>
      </c>
      <c r="M18" s="375">
        <v>98.153172160983644</v>
      </c>
      <c r="N18" s="375">
        <v>3.2300978890019705</v>
      </c>
      <c r="O18" s="375">
        <v>95.579385617814097</v>
      </c>
      <c r="P18" s="375">
        <v>4.3186011985683725</v>
      </c>
      <c r="Q18" s="375">
        <v>98.437561345168476</v>
      </c>
      <c r="R18" s="375">
        <v>1.5549202361909042</v>
      </c>
      <c r="S18" s="375">
        <v>95.941698709853895</v>
      </c>
      <c r="T18" s="375">
        <v>-8.9085234972841043E-2</v>
      </c>
      <c r="U18" s="375">
        <v>93.452979836608719</v>
      </c>
      <c r="V18" s="375">
        <v>-0.53474398477330043</v>
      </c>
      <c r="W18" s="375">
        <v>89.89868247780538</v>
      </c>
      <c r="X18" s="375">
        <v>6.5161068289744772</v>
      </c>
      <c r="Y18" s="375">
        <v>95.412949820735022</v>
      </c>
      <c r="Z18" s="375">
        <v>6.7671353200472462</v>
      </c>
      <c r="AA18" s="375">
        <v>93.658476960110889</v>
      </c>
      <c r="AB18" s="375">
        <v>3.3248445074784971</v>
      </c>
    </row>
    <row r="19" spans="1:34" ht="12" customHeight="1">
      <c r="A19" s="377" t="s">
        <v>770</v>
      </c>
      <c r="B19" s="375">
        <v>95.770053431144873</v>
      </c>
      <c r="C19" s="375">
        <v>3.0321893102318587</v>
      </c>
      <c r="D19" s="375">
        <v>1.3108773308300847</v>
      </c>
      <c r="E19" s="375">
        <v>96.155990119620469</v>
      </c>
      <c r="F19" s="375">
        <v>2.3822724556869623</v>
      </c>
      <c r="G19" s="375">
        <v>93.115822761598295</v>
      </c>
      <c r="H19" s="375">
        <v>18.222134650413601</v>
      </c>
      <c r="I19" s="375">
        <v>95.389236047556153</v>
      </c>
      <c r="J19" s="375">
        <v>1.9487009411092826</v>
      </c>
      <c r="K19" s="375">
        <v>97.523922854280926</v>
      </c>
      <c r="L19" s="375">
        <v>2.1982570772655086</v>
      </c>
      <c r="M19" s="375">
        <v>97.712228803494639</v>
      </c>
      <c r="N19" s="375">
        <v>2.4193835340038605</v>
      </c>
      <c r="O19" s="375">
        <v>95.719117231706448</v>
      </c>
      <c r="P19" s="375">
        <v>4.3943995306522154</v>
      </c>
      <c r="Q19" s="375">
        <v>98.073411110039842</v>
      </c>
      <c r="R19" s="375">
        <v>1.0134032959007611</v>
      </c>
      <c r="S19" s="375">
        <v>96.07983155623819</v>
      </c>
      <c r="T19" s="375">
        <v>8.6113727154413233E-2</v>
      </c>
      <c r="U19" s="375">
        <v>95.074545275980256</v>
      </c>
      <c r="V19" s="375">
        <v>8.0231582671719259E-2</v>
      </c>
      <c r="W19" s="375">
        <v>91.314022013735354</v>
      </c>
      <c r="X19" s="375">
        <v>6.868163543542205</v>
      </c>
      <c r="Y19" s="375">
        <v>95.600142040162311</v>
      </c>
      <c r="Z19" s="375">
        <v>6.7491345489005594</v>
      </c>
      <c r="AA19" s="375">
        <v>94.637631050091656</v>
      </c>
      <c r="AB19" s="375">
        <v>4.0087579009623564</v>
      </c>
    </row>
    <row r="20" spans="1:34" ht="12" customHeight="1">
      <c r="A20" s="377" t="s">
        <v>771</v>
      </c>
      <c r="B20" s="375">
        <v>95.561372103108368</v>
      </c>
      <c r="C20" s="375">
        <v>3.0075765125453291</v>
      </c>
      <c r="D20" s="375">
        <v>1.0901226411499598</v>
      </c>
      <c r="E20" s="375">
        <v>95.288268511392658</v>
      </c>
      <c r="F20" s="375">
        <v>2.3633298941173164</v>
      </c>
      <c r="G20" s="375">
        <v>93.636482490645051</v>
      </c>
      <c r="H20" s="375">
        <v>18.574816918687588</v>
      </c>
      <c r="I20" s="375">
        <v>95.668131422498746</v>
      </c>
      <c r="J20" s="375">
        <v>2.3187300335361094</v>
      </c>
      <c r="K20" s="375">
        <v>97.724292434959665</v>
      </c>
      <c r="L20" s="375">
        <v>1.9658292561864465</v>
      </c>
      <c r="M20" s="375">
        <v>97.941087648206874</v>
      </c>
      <c r="N20" s="375">
        <v>2.3190564056390306</v>
      </c>
      <c r="O20" s="375">
        <v>96.123786327803884</v>
      </c>
      <c r="P20" s="375">
        <v>4.6374665395390702</v>
      </c>
      <c r="Q20" s="375">
        <v>97.75716214871025</v>
      </c>
      <c r="R20" s="375">
        <v>0.57042271770830766</v>
      </c>
      <c r="S20" s="375">
        <v>96.280410679075274</v>
      </c>
      <c r="T20" s="375">
        <v>0.30953118012653213</v>
      </c>
      <c r="U20" s="375">
        <v>94.964140158714329</v>
      </c>
      <c r="V20" s="375">
        <v>1.6154781577426558</v>
      </c>
      <c r="W20" s="375">
        <v>91.195632346181085</v>
      </c>
      <c r="X20" s="375">
        <v>6.3345012103821041</v>
      </c>
      <c r="Y20" s="375">
        <v>95.667580396146619</v>
      </c>
      <c r="Z20" s="375">
        <v>6.2054680271286244</v>
      </c>
      <c r="AA20" s="375">
        <v>94.651801461121522</v>
      </c>
      <c r="AB20" s="375">
        <v>4.1653114116916967</v>
      </c>
    </row>
    <row r="21" spans="1:34" ht="12" customHeight="1">
      <c r="A21" s="377" t="s">
        <v>772</v>
      </c>
      <c r="B21" s="375">
        <v>95.423008922995407</v>
      </c>
      <c r="C21" s="375">
        <v>2.6786469649237032</v>
      </c>
      <c r="D21" s="375">
        <v>0.94375439068319356</v>
      </c>
      <c r="E21" s="375">
        <v>94.678574892025594</v>
      </c>
      <c r="F21" s="375">
        <v>1.6679333554490361</v>
      </c>
      <c r="G21" s="375">
        <v>92.694867063250186</v>
      </c>
      <c r="H21" s="375">
        <v>17.017331406690506</v>
      </c>
      <c r="I21" s="375">
        <v>95.682818629128363</v>
      </c>
      <c r="J21" s="375">
        <v>2.3374459901939648</v>
      </c>
      <c r="K21" s="375">
        <v>98.081073928048099</v>
      </c>
      <c r="L21" s="375">
        <v>2.1545785552147922</v>
      </c>
      <c r="M21" s="375">
        <v>98.000714045946978</v>
      </c>
      <c r="N21" s="375">
        <v>1.9384058943406002</v>
      </c>
      <c r="O21" s="375">
        <v>96.322919016227388</v>
      </c>
      <c r="P21" s="375">
        <v>4.8389152006498959</v>
      </c>
      <c r="Q21" s="375">
        <v>98.025460669769913</v>
      </c>
      <c r="R21" s="375">
        <v>0.91757745400120605</v>
      </c>
      <c r="S21" s="375">
        <v>96.380476882201236</v>
      </c>
      <c r="T21" s="375">
        <v>0.42883152300499106</v>
      </c>
      <c r="U21" s="375">
        <v>94.027655375397956</v>
      </c>
      <c r="V21" s="375">
        <v>-1.0894660506278186</v>
      </c>
      <c r="W21" s="375">
        <v>91.153291589075153</v>
      </c>
      <c r="X21" s="375">
        <v>6.0459578308600825</v>
      </c>
      <c r="Y21" s="375">
        <v>96.086597225451541</v>
      </c>
      <c r="Z21" s="375">
        <v>6.6512472005488155</v>
      </c>
      <c r="AA21" s="375">
        <v>94.434814296741351</v>
      </c>
      <c r="AB21" s="375">
        <v>3.4167854108786422</v>
      </c>
    </row>
    <row r="22" spans="1:34" ht="12" customHeight="1">
      <c r="A22" s="377" t="s">
        <v>773</v>
      </c>
      <c r="B22" s="375">
        <v>95.405202670453207</v>
      </c>
      <c r="C22" s="375">
        <v>2.3920110073406331</v>
      </c>
      <c r="D22" s="375">
        <v>0.92491794857665344</v>
      </c>
      <c r="E22" s="375">
        <v>94.167079017428577</v>
      </c>
      <c r="F22" s="375">
        <v>0.79192111345829375</v>
      </c>
      <c r="G22" s="375">
        <v>93.205810310781118</v>
      </c>
      <c r="H22" s="375">
        <v>7.6946309077551067</v>
      </c>
      <c r="I22" s="375">
        <v>95.901449364634971</v>
      </c>
      <c r="J22" s="375">
        <v>2.4683797689805775</v>
      </c>
      <c r="K22" s="375">
        <v>98.233935946292746</v>
      </c>
      <c r="L22" s="375">
        <v>2.1902095543754108</v>
      </c>
      <c r="M22" s="375">
        <v>98.160440530894462</v>
      </c>
      <c r="N22" s="375">
        <v>2.3191170927499005</v>
      </c>
      <c r="O22" s="375">
        <v>96.550758789857582</v>
      </c>
      <c r="P22" s="375">
        <v>4.3161941258073711</v>
      </c>
      <c r="Q22" s="375">
        <v>98.11521747035323</v>
      </c>
      <c r="R22" s="375">
        <v>0.62763035613859763</v>
      </c>
      <c r="S22" s="375">
        <v>96.495310458437615</v>
      </c>
      <c r="T22" s="375">
        <v>0.57905487653573395</v>
      </c>
      <c r="U22" s="375">
        <v>94.892217173601594</v>
      </c>
      <c r="V22" s="375">
        <v>1.8882635600821596</v>
      </c>
      <c r="W22" s="375">
        <v>91.153291589075153</v>
      </c>
      <c r="X22" s="375">
        <v>6.0459578308601492</v>
      </c>
      <c r="Y22" s="375">
        <v>96.155965991239981</v>
      </c>
      <c r="Z22" s="375">
        <v>6.0025820509288508</v>
      </c>
      <c r="AA22" s="375">
        <v>94.650702104143434</v>
      </c>
      <c r="AB22" s="375">
        <v>3.5938350445523071</v>
      </c>
    </row>
    <row r="23" spans="1:34" ht="12" customHeight="1">
      <c r="A23" s="377" t="s">
        <v>774</v>
      </c>
      <c r="B23" s="375">
        <v>95.570817462635006</v>
      </c>
      <c r="C23" s="375">
        <v>2.2745212441406704</v>
      </c>
      <c r="D23" s="375">
        <v>1.1001144666310747</v>
      </c>
      <c r="E23" s="375">
        <v>94.534153751122318</v>
      </c>
      <c r="F23" s="375">
        <v>0.72907828630712768</v>
      </c>
      <c r="G23" s="375">
        <v>93.026076975877729</v>
      </c>
      <c r="H23" s="375">
        <v>5.2694008201634057</v>
      </c>
      <c r="I23" s="375">
        <v>95.75678773059613</v>
      </c>
      <c r="J23" s="375">
        <v>2.2381295041113303</v>
      </c>
      <c r="K23" s="375">
        <v>98.389910197063458</v>
      </c>
      <c r="L23" s="375">
        <v>2.2125289714486351</v>
      </c>
      <c r="M23" s="375">
        <v>98.392041747730417</v>
      </c>
      <c r="N23" s="375">
        <v>2.41542102041854</v>
      </c>
      <c r="O23" s="375">
        <v>96.917748635744644</v>
      </c>
      <c r="P23" s="375">
        <v>4.2521708594725371</v>
      </c>
      <c r="Q23" s="375">
        <v>98.289593856104531</v>
      </c>
      <c r="R23" s="375">
        <v>0.49217626534119319</v>
      </c>
      <c r="S23" s="375">
        <v>96.107454788966479</v>
      </c>
      <c r="T23" s="375">
        <v>-2.2816313485762851E-2</v>
      </c>
      <c r="U23" s="375">
        <v>94.333855995653721</v>
      </c>
      <c r="V23" s="375">
        <v>0.74569086369837834</v>
      </c>
      <c r="W23" s="375">
        <v>91.153291589075153</v>
      </c>
      <c r="X23" s="375">
        <v>6.0459578308601492</v>
      </c>
      <c r="Y23" s="375">
        <v>96.84074647212384</v>
      </c>
      <c r="Z23" s="375">
        <v>6.338520751864829</v>
      </c>
      <c r="AA23" s="375">
        <v>94.48586760314457</v>
      </c>
      <c r="AB23" s="375">
        <v>3.8480525316949343</v>
      </c>
    </row>
    <row r="24" spans="1:34" ht="12" customHeight="1">
      <c r="A24" s="377" t="s">
        <v>775</v>
      </c>
      <c r="B24" s="375">
        <v>96.113545689692899</v>
      </c>
      <c r="C24" s="375">
        <v>1.7141731147785055</v>
      </c>
      <c r="D24" s="375">
        <v>1.674242504210488</v>
      </c>
      <c r="E24" s="375">
        <v>95.010406738327674</v>
      </c>
      <c r="F24" s="375">
        <v>-0.69485464898914051</v>
      </c>
      <c r="G24" s="375">
        <v>93.124195982947128</v>
      </c>
      <c r="H24" s="375">
        <v>4.2048794311513094</v>
      </c>
      <c r="I24" s="375">
        <v>95.978025173017315</v>
      </c>
      <c r="J24" s="375">
        <v>2.531300845927098</v>
      </c>
      <c r="K24" s="375">
        <v>98.432271245984637</v>
      </c>
      <c r="L24" s="375">
        <v>2.0468659841461401</v>
      </c>
      <c r="M24" s="375">
        <v>98.569757162567527</v>
      </c>
      <c r="N24" s="375">
        <v>2.2440004931601365</v>
      </c>
      <c r="O24" s="375">
        <v>97.221909788841629</v>
      </c>
      <c r="P24" s="375">
        <v>4.2350906288047607</v>
      </c>
      <c r="Q24" s="375">
        <v>98.553727797057235</v>
      </c>
      <c r="R24" s="375">
        <v>0.83497631870774747</v>
      </c>
      <c r="S24" s="375">
        <v>95.98219518191506</v>
      </c>
      <c r="T24" s="375">
        <v>-0.16837890751620899</v>
      </c>
      <c r="U24" s="375">
        <v>95.355829564939185</v>
      </c>
      <c r="V24" s="375">
        <v>-0.2990359327549541</v>
      </c>
      <c r="W24" s="375">
        <v>94.447514215316971</v>
      </c>
      <c r="X24" s="375">
        <v>5.430381112456395</v>
      </c>
      <c r="Y24" s="375">
        <v>96.809277631959873</v>
      </c>
      <c r="Z24" s="375">
        <v>5.8557834523763619</v>
      </c>
      <c r="AA24" s="375">
        <v>94.676575928439476</v>
      </c>
      <c r="AB24" s="375">
        <v>3.2681151101109363</v>
      </c>
    </row>
    <row r="25" spans="1:34" ht="12" customHeight="1">
      <c r="A25" s="377" t="s">
        <v>763</v>
      </c>
      <c r="B25" s="375">
        <v>96.505950502593208</v>
      </c>
      <c r="C25" s="375">
        <v>2.0416800848992445</v>
      </c>
      <c r="D25" s="375">
        <v>2.0893500920161623</v>
      </c>
      <c r="E25" s="375">
        <v>96.007753731316043</v>
      </c>
      <c r="F25" s="375">
        <v>0.41378933066700263</v>
      </c>
      <c r="G25" s="375">
        <v>93.833347857106929</v>
      </c>
      <c r="H25" s="375">
        <v>3.1917086387551974</v>
      </c>
      <c r="I25" s="375">
        <v>95.897413576003814</v>
      </c>
      <c r="J25" s="375">
        <v>1.6844770655560115</v>
      </c>
      <c r="K25" s="375">
        <v>98.671460560811127</v>
      </c>
      <c r="L25" s="375">
        <v>2.0800413354471914</v>
      </c>
      <c r="M25" s="375">
        <v>98.851384065365721</v>
      </c>
      <c r="N25" s="375">
        <v>2.5527553950610349</v>
      </c>
      <c r="O25" s="375">
        <v>97.279979972578076</v>
      </c>
      <c r="P25" s="375">
        <v>4.2952175192767283</v>
      </c>
      <c r="Q25" s="375">
        <v>98.395168620394088</v>
      </c>
      <c r="R25" s="375">
        <v>0.62634037650377561</v>
      </c>
      <c r="S25" s="375">
        <v>95.980516218767676</v>
      </c>
      <c r="T25" s="375">
        <v>-0.26459020822516832</v>
      </c>
      <c r="U25" s="375">
        <v>95.892730848711182</v>
      </c>
      <c r="V25" s="375">
        <v>0.4776971765799054</v>
      </c>
      <c r="W25" s="375">
        <v>94.710684359173612</v>
      </c>
      <c r="X25" s="375">
        <v>5.3546408763147868</v>
      </c>
      <c r="Y25" s="375">
        <v>97.167752663795625</v>
      </c>
      <c r="Z25" s="375">
        <v>6.0503528666545181</v>
      </c>
      <c r="AA25" s="375">
        <v>94.678296588036886</v>
      </c>
      <c r="AB25" s="375">
        <v>4.0463545287494185</v>
      </c>
      <c r="AH25" s="39">
        <v>-0.86</v>
      </c>
    </row>
    <row r="26" spans="1:34" ht="12" customHeight="1">
      <c r="A26" s="377" t="s">
        <v>764</v>
      </c>
      <c r="B26" s="375">
        <v>96.886365983082385</v>
      </c>
      <c r="C26" s="375">
        <v>2.3013635719508985</v>
      </c>
      <c r="D26" s="375">
        <v>2.4917746986468536</v>
      </c>
      <c r="E26" s="375">
        <v>96.743261030233185</v>
      </c>
      <c r="F26" s="375">
        <v>0.99465472323094772</v>
      </c>
      <c r="G26" s="375">
        <v>93.729105484833624</v>
      </c>
      <c r="H26" s="375">
        <v>2.6769549276683069</v>
      </c>
      <c r="I26" s="375">
        <v>95.942895902159009</v>
      </c>
      <c r="J26" s="375">
        <v>1.7246854721680416</v>
      </c>
      <c r="K26" s="375">
        <v>98.741588175696563</v>
      </c>
      <c r="L26" s="375">
        <v>1.9553543259975159</v>
      </c>
      <c r="M26" s="375">
        <v>99.09441015336003</v>
      </c>
      <c r="N26" s="375">
        <v>2.2931209121898499</v>
      </c>
      <c r="O26" s="375">
        <v>97.482921604475351</v>
      </c>
      <c r="P26" s="375">
        <v>4.3022045590537239</v>
      </c>
      <c r="Q26" s="375">
        <v>98.26333920674729</v>
      </c>
      <c r="R26" s="375">
        <v>0.69599093787244826</v>
      </c>
      <c r="S26" s="375">
        <v>95.993814733628639</v>
      </c>
      <c r="T26" s="375">
        <v>-0.12529335230445637</v>
      </c>
      <c r="U26" s="375">
        <v>96.666032090078019</v>
      </c>
      <c r="V26" s="375">
        <v>2.3711164718183131</v>
      </c>
      <c r="W26" s="375">
        <v>95.333640616550682</v>
      </c>
      <c r="X26" s="375">
        <v>6.0456482664143829</v>
      </c>
      <c r="Y26" s="375">
        <v>97.841650227107849</v>
      </c>
      <c r="Z26" s="375">
        <v>6.3505438568927097</v>
      </c>
      <c r="AA26" s="375">
        <v>94.837873487104147</v>
      </c>
      <c r="AB26" s="375">
        <v>2.923356715835923</v>
      </c>
    </row>
    <row r="27" spans="1:34" ht="12" customHeight="1" thickBot="1">
      <c r="A27" s="962" t="s">
        <v>765</v>
      </c>
      <c r="B27" s="963">
        <v>97.083526477855131</v>
      </c>
      <c r="C27" s="963">
        <v>2.7003420115412569</v>
      </c>
      <c r="D27" s="963">
        <v>2.7003420115412569</v>
      </c>
      <c r="E27" s="963">
        <v>97.043260914452006</v>
      </c>
      <c r="F27" s="963">
        <v>1.9240478705569108</v>
      </c>
      <c r="G27" s="963">
        <v>97.416860791962847</v>
      </c>
      <c r="H27" s="963">
        <v>7.9002770981215553</v>
      </c>
      <c r="I27" s="963">
        <v>96.038249469485393</v>
      </c>
      <c r="J27" s="963">
        <v>2.1172485848619527</v>
      </c>
      <c r="K27" s="963">
        <v>98.834235315457107</v>
      </c>
      <c r="L27" s="963">
        <v>1.942836446065721</v>
      </c>
      <c r="M27" s="963">
        <v>99.32378253444999</v>
      </c>
      <c r="N27" s="963">
        <v>2.2437151892283458</v>
      </c>
      <c r="O27" s="963">
        <v>97.386512482678953</v>
      </c>
      <c r="P27" s="963">
        <v>4.0685789555855445</v>
      </c>
      <c r="Q27" s="963">
        <v>97.714814414292391</v>
      </c>
      <c r="R27" s="963">
        <v>0.15388409385002078</v>
      </c>
      <c r="S27" s="963">
        <v>95.901661587765673</v>
      </c>
      <c r="T27" s="963">
        <v>-0.10180566473371178</v>
      </c>
      <c r="U27" s="963">
        <v>97.303760278678283</v>
      </c>
      <c r="V27" s="963">
        <v>4.636852499231825</v>
      </c>
      <c r="W27" s="963">
        <v>95.333640616550682</v>
      </c>
      <c r="X27" s="963">
        <v>6.0456482664142497</v>
      </c>
      <c r="Y27" s="963">
        <v>98.142158919926203</v>
      </c>
      <c r="Z27" s="963">
        <v>6.3505763671396265</v>
      </c>
      <c r="AA27" s="963">
        <v>95.644951757974582</v>
      </c>
      <c r="AB27" s="963">
        <v>2.7673089089826242</v>
      </c>
    </row>
    <row r="28" spans="1:34" ht="12" customHeight="1" thickTop="1">
      <c r="A28" s="964" t="s">
        <v>1330</v>
      </c>
      <c r="B28" s="965">
        <v>97.784187629529512</v>
      </c>
      <c r="C28" s="965">
        <v>2.9240147128484661</v>
      </c>
      <c r="D28" s="966">
        <v>0.72170962170123865</v>
      </c>
      <c r="E28" s="965">
        <v>98.667159016011183</v>
      </c>
      <c r="F28" s="966">
        <v>3.0572507795462611</v>
      </c>
      <c r="G28" s="965">
        <v>98.222866868596</v>
      </c>
      <c r="H28" s="966">
        <v>6.3639381483428181</v>
      </c>
      <c r="I28" s="965">
        <v>96.76268484441546</v>
      </c>
      <c r="J28" s="966">
        <v>2.7473071444199748</v>
      </c>
      <c r="K28" s="965">
        <v>99.130626806602194</v>
      </c>
      <c r="L28" s="966">
        <v>2.0588056862991033</v>
      </c>
      <c r="M28" s="965">
        <v>99.661217327689243</v>
      </c>
      <c r="N28" s="966">
        <v>2.3856224526153991</v>
      </c>
      <c r="O28" s="965">
        <v>97.618016549032973</v>
      </c>
      <c r="P28" s="966">
        <v>3.7666457633326544</v>
      </c>
      <c r="Q28" s="965">
        <v>97.739407033269359</v>
      </c>
      <c r="R28" s="966">
        <v>-0.41456571666220743</v>
      </c>
      <c r="S28" s="965">
        <v>95.85940059103487</v>
      </c>
      <c r="T28" s="966">
        <v>-8.7328984580825608E-2</v>
      </c>
      <c r="U28" s="965">
        <v>96.438350051066408</v>
      </c>
      <c r="V28" s="966">
        <v>2.8732430132627274</v>
      </c>
      <c r="W28" s="965">
        <v>95.333640616550682</v>
      </c>
      <c r="X28" s="966">
        <v>6.0456482664142497</v>
      </c>
      <c r="Y28" s="965">
        <v>99.585036255755071</v>
      </c>
      <c r="Z28" s="966">
        <v>5.8934913075221695</v>
      </c>
      <c r="AA28" s="965">
        <v>96.061767929300004</v>
      </c>
      <c r="AB28" s="966">
        <v>3.3551321495524533</v>
      </c>
    </row>
    <row r="29" spans="1:34" ht="12" customHeight="1">
      <c r="A29" s="377" t="s">
        <v>1331</v>
      </c>
      <c r="B29" s="375">
        <v>97.89165595677747</v>
      </c>
      <c r="C29" s="392">
        <v>2.8471790432350375</v>
      </c>
      <c r="D29" s="375">
        <v>0.83240639091304303</v>
      </c>
      <c r="E29" s="375">
        <v>98.301011570291621</v>
      </c>
      <c r="F29" s="375">
        <v>2.8279618145733654</v>
      </c>
      <c r="G29" s="375">
        <v>98.790316015302963</v>
      </c>
      <c r="H29" s="375">
        <v>6.3097700327954698</v>
      </c>
      <c r="I29" s="375">
        <v>97.105340186410999</v>
      </c>
      <c r="J29" s="375">
        <v>2.7866855094748288</v>
      </c>
      <c r="K29" s="375">
        <v>99.393574476892127</v>
      </c>
      <c r="L29" s="375">
        <v>2.249529745118295</v>
      </c>
      <c r="M29" s="375">
        <v>99.962716484751923</v>
      </c>
      <c r="N29" s="375">
        <v>1.4275738418119355</v>
      </c>
      <c r="O29" s="375">
        <v>98.029148129759491</v>
      </c>
      <c r="P29" s="375">
        <v>3.0880496944480695</v>
      </c>
      <c r="Q29" s="375">
        <v>97.775764105722374</v>
      </c>
      <c r="R29" s="375">
        <v>-0.60297972798933896</v>
      </c>
      <c r="S29" s="375">
        <v>95.727563350596682</v>
      </c>
      <c r="T29" s="375">
        <v>-0.23660304078257921</v>
      </c>
      <c r="U29" s="375">
        <v>96.888874560920101</v>
      </c>
      <c r="V29" s="375">
        <v>2.8459810505863103</v>
      </c>
      <c r="W29" s="375">
        <v>95.333640616550682</v>
      </c>
      <c r="X29" s="375">
        <v>6.0456482664142497</v>
      </c>
      <c r="Y29" s="375">
        <v>100.59949328148524</v>
      </c>
      <c r="Z29" s="375">
        <v>6.8401785127540693</v>
      </c>
      <c r="AA29" s="375">
        <v>96.374625373262162</v>
      </c>
      <c r="AB29" s="375">
        <v>3.869731501172291</v>
      </c>
      <c r="AF29" s="39">
        <v>-17.309999999999999</v>
      </c>
    </row>
    <row r="30" spans="1:34" ht="12" customHeight="1">
      <c r="A30" s="377" t="s">
        <v>1332</v>
      </c>
      <c r="B30" s="375">
        <v>98.573258035589276</v>
      </c>
      <c r="C30" s="375">
        <v>3.1112617837915746</v>
      </c>
      <c r="D30" s="375">
        <v>1.5344843886318849</v>
      </c>
      <c r="E30" s="375">
        <v>99.779522283108733</v>
      </c>
      <c r="F30" s="375">
        <v>3.5739358500606278</v>
      </c>
      <c r="G30" s="375">
        <v>98.824825255352607</v>
      </c>
      <c r="H30" s="375">
        <v>5.9755094861132951</v>
      </c>
      <c r="I30" s="375">
        <v>97.111937450637456</v>
      </c>
      <c r="J30" s="375">
        <v>1.9561071824961029</v>
      </c>
      <c r="K30" s="375">
        <v>99.504264077003668</v>
      </c>
      <c r="L30" s="375">
        <v>2.1931529881066947</v>
      </c>
      <c r="M30" s="375">
        <v>100.09012949585009</v>
      </c>
      <c r="N30" s="375">
        <v>1.9734026850298347</v>
      </c>
      <c r="O30" s="375">
        <v>98.933102215116236</v>
      </c>
      <c r="P30" s="375">
        <v>3.5088283688168742</v>
      </c>
      <c r="Q30" s="375">
        <v>98.025132413509269</v>
      </c>
      <c r="R30" s="375">
        <v>-0.41897516153663883</v>
      </c>
      <c r="S30" s="375">
        <v>95.763140489977431</v>
      </c>
      <c r="T30" s="375">
        <v>-0.18611117196499771</v>
      </c>
      <c r="U30" s="375">
        <v>97.040173818141483</v>
      </c>
      <c r="V30" s="375">
        <v>3.8385014451129962</v>
      </c>
      <c r="W30" s="375">
        <v>95.333640616550682</v>
      </c>
      <c r="X30" s="375">
        <v>6.0456482664142497</v>
      </c>
      <c r="Y30" s="375">
        <v>101.09416590171735</v>
      </c>
      <c r="Z30" s="375">
        <v>5.9543448679240996</v>
      </c>
      <c r="AA30" s="375">
        <v>98.339466467128631</v>
      </c>
      <c r="AB30" s="375">
        <v>4.9979346866948493</v>
      </c>
      <c r="AF30" s="39">
        <v>1.71</v>
      </c>
    </row>
    <row r="31" spans="1:34" ht="12" customHeight="1">
      <c r="A31" s="377" t="s">
        <v>1333</v>
      </c>
      <c r="B31" s="375">
        <v>98.864518255016449</v>
      </c>
      <c r="C31" s="375">
        <v>3.2311403335473221</v>
      </c>
      <c r="D31" s="375">
        <v>1.8344943182216467</v>
      </c>
      <c r="E31" s="375">
        <v>100.33724967192863</v>
      </c>
      <c r="F31" s="375">
        <v>4.3484129767778157</v>
      </c>
      <c r="G31" s="375">
        <v>98.871432328341214</v>
      </c>
      <c r="H31" s="375">
        <v>6.1811294751483503</v>
      </c>
      <c r="I31" s="375">
        <v>97.220412363818951</v>
      </c>
      <c r="J31" s="375">
        <v>1.9196886274962965</v>
      </c>
      <c r="K31" s="375">
        <v>99.677234139188499</v>
      </c>
      <c r="L31" s="375">
        <v>2.2079826383975876</v>
      </c>
      <c r="M31" s="375">
        <v>100.25818462083944</v>
      </c>
      <c r="N31" s="375">
        <v>2.6055651872055163</v>
      </c>
      <c r="O31" s="375">
        <v>99.164139430337428</v>
      </c>
      <c r="P31" s="375">
        <v>3.5990952468679005</v>
      </c>
      <c r="Q31" s="375">
        <v>97.947739357987444</v>
      </c>
      <c r="R31" s="375">
        <v>-0.12814049254097348</v>
      </c>
      <c r="S31" s="375">
        <v>95.746300674546646</v>
      </c>
      <c r="T31" s="375">
        <v>-0.347139328093371</v>
      </c>
      <c r="U31" s="375">
        <v>96.650538602455427</v>
      </c>
      <c r="V31" s="375">
        <v>1.6576396152075068</v>
      </c>
      <c r="W31" s="375">
        <v>96.267854132169219</v>
      </c>
      <c r="X31" s="375">
        <v>5.4250508401507691</v>
      </c>
      <c r="Y31" s="375">
        <v>100.98256067944419</v>
      </c>
      <c r="Z31" s="375">
        <v>5.6301366550509879</v>
      </c>
      <c r="AA31" s="375">
        <v>99.050021650136912</v>
      </c>
      <c r="AB31" s="375">
        <v>4.6624060123695354</v>
      </c>
    </row>
    <row r="32" spans="1:34" ht="12" customHeight="1">
      <c r="A32" s="377" t="s">
        <v>1334</v>
      </c>
      <c r="B32" s="375">
        <v>98.823861206643855</v>
      </c>
      <c r="C32" s="375">
        <v>3.4140249681817725</v>
      </c>
      <c r="D32" s="375">
        <v>1.7926158967769057</v>
      </c>
      <c r="E32" s="375">
        <v>99.398185299943691</v>
      </c>
      <c r="F32" s="375">
        <v>4.3131403820806602</v>
      </c>
      <c r="G32" s="375">
        <v>99.076513127636218</v>
      </c>
      <c r="H32" s="375">
        <v>5.8097340825838062</v>
      </c>
      <c r="I32" s="375">
        <v>97.359579884215762</v>
      </c>
      <c r="J32" s="375">
        <v>1.7680375236427626</v>
      </c>
      <c r="K32" s="375">
        <v>100.58322468840778</v>
      </c>
      <c r="L32" s="375">
        <v>2.9255082663808718</v>
      </c>
      <c r="M32" s="375">
        <v>100.73714253640587</v>
      </c>
      <c r="N32" s="375">
        <v>2.8548334058139835</v>
      </c>
      <c r="O32" s="375">
        <v>99.469084010865984</v>
      </c>
      <c r="P32" s="375">
        <v>3.4801975773725902</v>
      </c>
      <c r="Q32" s="375">
        <v>98.003048930464743</v>
      </c>
      <c r="R32" s="375">
        <v>0.25152815031943554</v>
      </c>
      <c r="S32" s="375">
        <v>95.751716941967075</v>
      </c>
      <c r="T32" s="375">
        <v>-0.54911869754388221</v>
      </c>
      <c r="U32" s="375">
        <v>96.485240680826678</v>
      </c>
      <c r="V32" s="375">
        <v>1.6017630650641879</v>
      </c>
      <c r="W32" s="375">
        <v>96.546769150674265</v>
      </c>
      <c r="X32" s="375">
        <v>5.867755578668099</v>
      </c>
      <c r="Y32" s="375">
        <v>101.26393788645505</v>
      </c>
      <c r="Z32" s="375">
        <v>5.8497951627231259</v>
      </c>
      <c r="AA32" s="375">
        <v>99.980906555444037</v>
      </c>
      <c r="AB32" s="375">
        <v>5.6302204628517538</v>
      </c>
    </row>
    <row r="33" spans="1:28" ht="12" customHeight="1">
      <c r="A33" s="377" t="s">
        <v>1335</v>
      </c>
      <c r="B33" s="375">
        <v>98.926698465028878</v>
      </c>
      <c r="C33" s="375">
        <v>3.6717449822453174</v>
      </c>
      <c r="D33" s="375">
        <v>1.8985424757911318</v>
      </c>
      <c r="E33" s="375">
        <v>98.969242540959129</v>
      </c>
      <c r="F33" s="375">
        <v>4.5318253404489584</v>
      </c>
      <c r="G33" s="375">
        <v>99.199655520078778</v>
      </c>
      <c r="H33" s="375">
        <v>7.0174203415062308</v>
      </c>
      <c r="I33" s="375">
        <v>97.511237379116238</v>
      </c>
      <c r="J33" s="375">
        <v>1.9109164802916245</v>
      </c>
      <c r="K33" s="375">
        <v>101.97447504027305</v>
      </c>
      <c r="L33" s="375">
        <v>3.9695743085775614</v>
      </c>
      <c r="M33" s="375">
        <v>101.07338703032016</v>
      </c>
      <c r="N33" s="375">
        <v>3.1353577515084163</v>
      </c>
      <c r="O33" s="375">
        <v>99.617049028274991</v>
      </c>
      <c r="P33" s="375">
        <v>3.4198818367346728</v>
      </c>
      <c r="Q33" s="375">
        <v>98.082409368577089</v>
      </c>
      <c r="R33" s="375">
        <v>5.8095823697734694E-2</v>
      </c>
      <c r="S33" s="375">
        <v>95.731186661303212</v>
      </c>
      <c r="T33" s="375">
        <v>-0.67367400732842864</v>
      </c>
      <c r="U33" s="375">
        <v>96.528392498548484</v>
      </c>
      <c r="V33" s="375">
        <v>2.6595761780548122</v>
      </c>
      <c r="W33" s="375">
        <v>96.662569522126816</v>
      </c>
      <c r="X33" s="375">
        <v>6.0439703679444179</v>
      </c>
      <c r="Y33" s="375">
        <v>101.76292314806668</v>
      </c>
      <c r="Z33" s="375">
        <v>5.9075106066052818</v>
      </c>
      <c r="AA33" s="375">
        <v>100.05379034671626</v>
      </c>
      <c r="AB33" s="375">
        <v>5.9501107635175021</v>
      </c>
    </row>
    <row r="34" spans="1:28" ht="12" customHeight="1">
      <c r="A34" s="377" t="s">
        <v>1336</v>
      </c>
      <c r="B34" s="375">
        <v>99.325736623603873</v>
      </c>
      <c r="C34" s="375">
        <v>4.1093502696000206</v>
      </c>
      <c r="D34" s="375">
        <v>2.3095680874969826</v>
      </c>
      <c r="E34" s="375">
        <v>99.653083236499896</v>
      </c>
      <c r="F34" s="375">
        <v>5.8258196774426896</v>
      </c>
      <c r="G34" s="375">
        <v>99.185107511179538</v>
      </c>
      <c r="H34" s="375">
        <v>6.4151549999523327</v>
      </c>
      <c r="I34" s="375">
        <v>97.766883651981317</v>
      </c>
      <c r="J34" s="375">
        <v>1.9451575546632682</v>
      </c>
      <c r="K34" s="375">
        <v>102.16899100652965</v>
      </c>
      <c r="L34" s="375">
        <v>4.0058000550707851</v>
      </c>
      <c r="M34" s="375">
        <v>101.13068803540835</v>
      </c>
      <c r="N34" s="375">
        <v>3.0259109356568503</v>
      </c>
      <c r="O34" s="375">
        <v>99.884212295566016</v>
      </c>
      <c r="P34" s="375">
        <v>3.4525399359836006</v>
      </c>
      <c r="Q34" s="375">
        <v>98.654415004537654</v>
      </c>
      <c r="R34" s="375">
        <v>0.54955545947701356</v>
      </c>
      <c r="S34" s="375">
        <v>95.822883452309071</v>
      </c>
      <c r="T34" s="375">
        <v>-0.69684941469259076</v>
      </c>
      <c r="U34" s="375">
        <v>97.554925536720773</v>
      </c>
      <c r="V34" s="375">
        <v>2.8060345120257901</v>
      </c>
      <c r="W34" s="375">
        <v>96.662569522126816</v>
      </c>
      <c r="X34" s="375">
        <v>6.0439703679443513</v>
      </c>
      <c r="Y34" s="375">
        <v>101.68946693949924</v>
      </c>
      <c r="Z34" s="375">
        <v>5.7547141159833393</v>
      </c>
      <c r="AA34" s="375">
        <v>100.63019129918649</v>
      </c>
      <c r="AB34" s="375">
        <v>6.317427195056724</v>
      </c>
    </row>
    <row r="35" spans="1:28" ht="12" customHeight="1">
      <c r="A35" s="377" t="s">
        <v>1337</v>
      </c>
      <c r="B35" s="375">
        <v>99.53375028945625</v>
      </c>
      <c r="C35" s="375">
        <v>4.1465929998692586</v>
      </c>
      <c r="D35" s="375">
        <v>2.5238306646842901</v>
      </c>
      <c r="E35" s="375">
        <v>100.38562421743426</v>
      </c>
      <c r="F35" s="375">
        <v>6.1897951524658046</v>
      </c>
      <c r="G35" s="375">
        <v>99.320401005305783</v>
      </c>
      <c r="H35" s="375">
        <v>6.7661931299766387</v>
      </c>
      <c r="I35" s="375">
        <v>97.772520134846545</v>
      </c>
      <c r="J35" s="375">
        <v>2.1050543277620015</v>
      </c>
      <c r="K35" s="375">
        <v>102.35832096361106</v>
      </c>
      <c r="L35" s="375">
        <v>4.0333513452690539</v>
      </c>
      <c r="M35" s="375">
        <v>101.10220086815622</v>
      </c>
      <c r="N35" s="375">
        <v>2.7544495187677986</v>
      </c>
      <c r="O35" s="375">
        <v>100.26184968647664</v>
      </c>
      <c r="P35" s="375">
        <v>3.4504526753906806</v>
      </c>
      <c r="Q35" s="375">
        <v>98.991346643089202</v>
      </c>
      <c r="R35" s="375">
        <v>0.7139644793092037</v>
      </c>
      <c r="S35" s="375">
        <v>95.661262644839582</v>
      </c>
      <c r="T35" s="375">
        <v>-0.46426382334491256</v>
      </c>
      <c r="U35" s="375">
        <v>96.052330072047567</v>
      </c>
      <c r="V35" s="375">
        <v>1.8216938746524525</v>
      </c>
      <c r="W35" s="375">
        <v>96.662569522126816</v>
      </c>
      <c r="X35" s="375">
        <v>6.0439703679443513</v>
      </c>
      <c r="Y35" s="375">
        <v>101.60066001673303</v>
      </c>
      <c r="Z35" s="375">
        <v>4.915197081816558</v>
      </c>
      <c r="AA35" s="375">
        <v>100.56061501337948</v>
      </c>
      <c r="AB35" s="375">
        <v>6.4292656291683903</v>
      </c>
    </row>
    <row r="36" spans="1:28" ht="12" customHeight="1">
      <c r="A36" s="377" t="s">
        <v>1338</v>
      </c>
      <c r="B36" s="375">
        <v>100.14361769645561</v>
      </c>
      <c r="C36" s="375">
        <v>4.1930322909675688</v>
      </c>
      <c r="D36" s="375">
        <v>3.1520190186938857</v>
      </c>
      <c r="E36" s="375">
        <v>100.40928748220882</v>
      </c>
      <c r="F36" s="375">
        <v>5.6824098845832838</v>
      </c>
      <c r="G36" s="375">
        <v>99.463055439366201</v>
      </c>
      <c r="H36" s="375">
        <v>6.8068877153937724</v>
      </c>
      <c r="I36" s="375">
        <v>97.943420544877128</v>
      </c>
      <c r="J36" s="375">
        <v>2.0477555860484609</v>
      </c>
      <c r="K36" s="375">
        <v>103.27646050768543</v>
      </c>
      <c r="L36" s="375">
        <v>4.9213425641650099</v>
      </c>
      <c r="M36" s="375">
        <v>101.47981913614406</v>
      </c>
      <c r="N36" s="375">
        <v>2.9522868447170891</v>
      </c>
      <c r="O36" s="375">
        <v>100.38148642923495</v>
      </c>
      <c r="P36" s="375">
        <v>3.2498607024465054</v>
      </c>
      <c r="Q36" s="375">
        <v>99.584114642861337</v>
      </c>
      <c r="R36" s="375">
        <v>1.0455077335339125</v>
      </c>
      <c r="S36" s="375">
        <v>95.670336124244415</v>
      </c>
      <c r="T36" s="375">
        <v>-0.32491344574182568</v>
      </c>
      <c r="U36" s="375">
        <v>97.634757878172053</v>
      </c>
      <c r="V36" s="375">
        <v>2.3899202845154566</v>
      </c>
      <c r="W36" s="375">
        <v>100.33722079212295</v>
      </c>
      <c r="X36" s="375">
        <v>6.2359572146874598</v>
      </c>
      <c r="Y36" s="375">
        <v>101.97254198190508</v>
      </c>
      <c r="Z36" s="375">
        <v>5.3334396002556073</v>
      </c>
      <c r="AA36" s="375">
        <v>100.64790130828263</v>
      </c>
      <c r="AB36" s="375">
        <v>6.3070778820268014</v>
      </c>
    </row>
    <row r="37" spans="1:28" ht="12" customHeight="1">
      <c r="A37" s="377" t="s">
        <v>1339</v>
      </c>
      <c r="B37" s="375">
        <v>100.34670687187817</v>
      </c>
      <c r="C37" s="375">
        <v>3.9798130056079239</v>
      </c>
      <c r="D37" s="375">
        <v>3.3612091694783741</v>
      </c>
      <c r="E37" s="375">
        <v>100.65914945550384</v>
      </c>
      <c r="F37" s="375">
        <v>4.844812573373547</v>
      </c>
      <c r="G37" s="375">
        <v>100.1520872323147</v>
      </c>
      <c r="H37" s="375">
        <v>6.7340018442373806</v>
      </c>
      <c r="I37" s="375">
        <v>97.995943535031927</v>
      </c>
      <c r="J37" s="375">
        <v>2.1883071511294983</v>
      </c>
      <c r="K37" s="375">
        <v>103.47502652323939</v>
      </c>
      <c r="L37" s="375">
        <v>4.8682424838230487</v>
      </c>
      <c r="M37" s="375">
        <v>101.70406704369428</v>
      </c>
      <c r="N37" s="375">
        <v>2.8858300824988525</v>
      </c>
      <c r="O37" s="375">
        <v>101.0509415065838</v>
      </c>
      <c r="P37" s="375">
        <v>3.8764004012613817</v>
      </c>
      <c r="Q37" s="375">
        <v>99.749084564015575</v>
      </c>
      <c r="R37" s="375">
        <v>1.3759983976849632</v>
      </c>
      <c r="S37" s="375">
        <v>95.670328607649537</v>
      </c>
      <c r="T37" s="375">
        <v>-0.3231776857801627</v>
      </c>
      <c r="U37" s="375">
        <v>98.113175815048749</v>
      </c>
      <c r="V37" s="375">
        <v>2.3155508730254182</v>
      </c>
      <c r="W37" s="375">
        <v>100.3243057170457</v>
      </c>
      <c r="X37" s="375">
        <v>5.9271257470635552</v>
      </c>
      <c r="Y37" s="375">
        <v>102.11360058839793</v>
      </c>
      <c r="Z37" s="375">
        <v>5.0900095855000549</v>
      </c>
      <c r="AA37" s="375">
        <v>100.58780386763745</v>
      </c>
      <c r="AB37" s="375">
        <v>6.2416704699622461</v>
      </c>
    </row>
    <row r="38" spans="1:28" ht="12" customHeight="1">
      <c r="A38" s="377" t="s">
        <v>1340</v>
      </c>
      <c r="B38" s="375">
        <v>100.52856629739634</v>
      </c>
      <c r="C38" s="375">
        <v>3.759249588275182</v>
      </c>
      <c r="D38" s="375">
        <v>3.5485318102162156</v>
      </c>
      <c r="E38" s="375">
        <v>101.23917042585116</v>
      </c>
      <c r="F38" s="375">
        <v>4.6472584733448397</v>
      </c>
      <c r="G38" s="375">
        <v>100.5424341578909</v>
      </c>
      <c r="H38" s="375">
        <v>7.2691706997686678</v>
      </c>
      <c r="I38" s="375">
        <v>97.924311631430157</v>
      </c>
      <c r="J38" s="375">
        <v>2.0652031717886876</v>
      </c>
      <c r="K38" s="375">
        <v>104.18266609248221</v>
      </c>
      <c r="L38" s="375">
        <v>5.5104217152140311</v>
      </c>
      <c r="M38" s="375">
        <v>101.54567740589107</v>
      </c>
      <c r="N38" s="375">
        <v>2.4736685436984596</v>
      </c>
      <c r="O38" s="375">
        <v>100.94514051274108</v>
      </c>
      <c r="P38" s="375">
        <v>3.5516158638667861</v>
      </c>
      <c r="Q38" s="375">
        <v>99.610293399042547</v>
      </c>
      <c r="R38" s="375">
        <v>1.3707596374879172</v>
      </c>
      <c r="S38" s="375">
        <v>95.629640130051499</v>
      </c>
      <c r="T38" s="375">
        <v>-0.37937298834331834</v>
      </c>
      <c r="U38" s="375">
        <v>96.940339404052452</v>
      </c>
      <c r="V38" s="375">
        <v>0.28376804968339719</v>
      </c>
      <c r="W38" s="375">
        <v>100.3243057170457</v>
      </c>
      <c r="X38" s="375">
        <v>5.2349465185790089</v>
      </c>
      <c r="Y38" s="375">
        <v>102.04527035435206</v>
      </c>
      <c r="Z38" s="375">
        <v>4.2963503962679228</v>
      </c>
      <c r="AA38" s="375">
        <v>101.32833241034383</v>
      </c>
      <c r="AB38" s="375">
        <v>6.8437415186438866</v>
      </c>
    </row>
    <row r="39" spans="1:28" ht="12" customHeight="1">
      <c r="A39" s="377" t="s">
        <v>1341</v>
      </c>
      <c r="B39" s="375">
        <v>100.64392618773738</v>
      </c>
      <c r="C39" s="375">
        <v>3.6673572119320985</v>
      </c>
      <c r="D39" s="375">
        <v>3.6673572119320985</v>
      </c>
      <c r="E39" s="375">
        <v>101.37421821964615</v>
      </c>
      <c r="F39" s="375">
        <v>4.4629140286355895</v>
      </c>
      <c r="G39" s="375">
        <v>100.73978654895387</v>
      </c>
      <c r="H39" s="375">
        <v>3.4110376068135606</v>
      </c>
      <c r="I39" s="375">
        <v>98.167192031445509</v>
      </c>
      <c r="J39" s="375">
        <v>2.216765271876131</v>
      </c>
      <c r="K39" s="375">
        <v>104.22116445016358</v>
      </c>
      <c r="L39" s="375">
        <v>5.4504687748248681</v>
      </c>
      <c r="M39" s="375">
        <v>100.96411922270639</v>
      </c>
      <c r="N39" s="375">
        <v>1.6515044497880105</v>
      </c>
      <c r="O39" s="375">
        <v>101.12057173886699</v>
      </c>
      <c r="P39" s="375">
        <v>3.8342673548930506</v>
      </c>
      <c r="Q39" s="375">
        <v>99.781205208072961</v>
      </c>
      <c r="R39" s="375">
        <v>2.1147159784963288</v>
      </c>
      <c r="S39" s="375">
        <v>95.604415579001795</v>
      </c>
      <c r="T39" s="375">
        <v>-0.30994875775683939</v>
      </c>
      <c r="U39" s="375">
        <v>97.540420521912196</v>
      </c>
      <c r="V39" s="375">
        <v>0.24321798310065201</v>
      </c>
      <c r="W39" s="375">
        <v>100.3243057170457</v>
      </c>
      <c r="X39" s="375">
        <v>5.2349465185791422</v>
      </c>
      <c r="Y39" s="375">
        <v>102.18452554212922</v>
      </c>
      <c r="Z39" s="375">
        <v>4.1188890347315432</v>
      </c>
      <c r="AA39" s="375">
        <v>101.65375854993709</v>
      </c>
      <c r="AB39" s="375">
        <v>6.2824087225976655</v>
      </c>
    </row>
    <row r="40" spans="1:28" ht="14.25" customHeight="1">
      <c r="A40" s="411" t="s">
        <v>1354</v>
      </c>
      <c r="B40" s="365"/>
      <c r="C40" s="366"/>
      <c r="D40" s="366"/>
      <c r="E40" s="367"/>
      <c r="F40" s="367"/>
      <c r="G40" s="368"/>
      <c r="H40" s="368"/>
      <c r="I40" s="368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</row>
    <row r="41" spans="1:28" ht="14.25">
      <c r="A41" s="369" t="s">
        <v>1343</v>
      </c>
      <c r="B41" s="85"/>
      <c r="C41" s="85"/>
      <c r="D41" s="85"/>
      <c r="E41" s="85"/>
      <c r="F41" s="85"/>
      <c r="G41" s="85"/>
      <c r="H41" s="85"/>
      <c r="I41" s="85"/>
    </row>
    <row r="42" spans="1:28" ht="14.25">
      <c r="A42" s="85" t="s">
        <v>1355</v>
      </c>
      <c r="C42" s="85"/>
      <c r="D42" s="85"/>
      <c r="E42" s="85"/>
      <c r="F42" s="85"/>
      <c r="G42" s="85"/>
      <c r="H42" s="85"/>
      <c r="I42" s="85"/>
    </row>
    <row r="43" spans="1:28" ht="14.25">
      <c r="A43" s="85" t="s">
        <v>1356</v>
      </c>
      <c r="C43" s="85"/>
      <c r="D43" s="85"/>
      <c r="E43" s="85"/>
      <c r="F43" s="85"/>
      <c r="G43" s="85"/>
      <c r="H43" s="85"/>
      <c r="I43" s="85"/>
    </row>
    <row r="44" spans="1:28" ht="14.25"/>
    <row r="45" spans="1:28" ht="14.25" hidden="1"/>
    <row r="46" spans="1:28" ht="14.25" hidden="1"/>
    <row r="47" spans="1:28" ht="14.25" hidden="1"/>
    <row r="48" spans="1:28" ht="14.25" hidden="1"/>
    <row r="49" ht="14.25" hidden="1"/>
    <row r="50" ht="14.25" hidden="1"/>
    <row r="51" ht="14.25" hidden="1"/>
    <row r="52" ht="14.25" hidden="1"/>
    <row r="53" ht="14.25" hidden="1"/>
  </sheetData>
  <mergeCells count="18">
    <mergeCell ref="Q7:R8"/>
    <mergeCell ref="S7:T8"/>
    <mergeCell ref="U7:V8"/>
    <mergeCell ref="W7:X8"/>
    <mergeCell ref="Y7:Z8"/>
    <mergeCell ref="A3:AB3"/>
    <mergeCell ref="B6:D6"/>
    <mergeCell ref="E6:AB6"/>
    <mergeCell ref="A7:A8"/>
    <mergeCell ref="B7:D8"/>
    <mergeCell ref="E7:F8"/>
    <mergeCell ref="G7:H8"/>
    <mergeCell ref="I7:J8"/>
    <mergeCell ref="K7:L8"/>
    <mergeCell ref="M7:N8"/>
    <mergeCell ref="AA7:AB8"/>
    <mergeCell ref="A4:AB4"/>
    <mergeCell ref="O7:P8"/>
  </mergeCells>
  <hyperlinks>
    <hyperlink ref="XFC6" location="ÍNDICE!A143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43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54"/>
  <sheetViews>
    <sheetView showGridLines="0" zoomScaleNormal="100" zoomScaleSheetLayoutView="72" workbookViewId="0">
      <selection activeCell="IW6" sqref="IW6"/>
    </sheetView>
  </sheetViews>
  <sheetFormatPr baseColWidth="10" defaultColWidth="0" defaultRowHeight="0" customHeight="1" zeroHeight="1"/>
  <cols>
    <col min="1" max="1" width="15.42578125" style="322" customWidth="1"/>
    <col min="2" max="3" width="20.7109375" style="322" customWidth="1"/>
    <col min="4" max="4" width="27" style="322" customWidth="1"/>
    <col min="5" max="5" width="24.7109375" style="322" customWidth="1"/>
    <col min="6" max="6" width="20" style="322" customWidth="1"/>
    <col min="7" max="7" width="41.7109375" style="322" hidden="1" customWidth="1"/>
    <col min="8" max="255" width="11.42578125" style="322" hidden="1"/>
    <col min="256" max="256" width="3.28515625" style="322" customWidth="1"/>
    <col min="257" max="257" width="15.42578125" style="322" customWidth="1"/>
    <col min="258" max="259" width="20.7109375" style="322" customWidth="1"/>
    <col min="260" max="260" width="27" style="322" customWidth="1"/>
    <col min="261" max="261" width="24.7109375" style="322" customWidth="1"/>
    <col min="262" max="262" width="20" style="322" customWidth="1"/>
    <col min="263" max="263" width="11.42578125" style="322" hidden="1" customWidth="1"/>
    <col min="264" max="511" width="11.42578125" style="322" hidden="1"/>
    <col min="512" max="512" width="3.28515625" style="322" customWidth="1"/>
    <col min="513" max="513" width="15.42578125" style="322" customWidth="1"/>
    <col min="514" max="515" width="20.7109375" style="322" customWidth="1"/>
    <col min="516" max="516" width="27" style="322" customWidth="1"/>
    <col min="517" max="517" width="24.7109375" style="322" customWidth="1"/>
    <col min="518" max="518" width="20" style="322" customWidth="1"/>
    <col min="519" max="519" width="11.42578125" style="322" hidden="1" customWidth="1"/>
    <col min="520" max="767" width="11.42578125" style="322" hidden="1"/>
    <col min="768" max="768" width="3.28515625" style="322" customWidth="1"/>
    <col min="769" max="769" width="15.42578125" style="322" customWidth="1"/>
    <col min="770" max="771" width="20.7109375" style="322" customWidth="1"/>
    <col min="772" max="772" width="27" style="322" customWidth="1"/>
    <col min="773" max="773" width="24.7109375" style="322" customWidth="1"/>
    <col min="774" max="774" width="20" style="322" customWidth="1"/>
    <col min="775" max="775" width="11.42578125" style="322" hidden="1" customWidth="1"/>
    <col min="776" max="1023" width="11.42578125" style="322" hidden="1"/>
    <col min="1024" max="1024" width="3.28515625" style="322" customWidth="1"/>
    <col min="1025" max="1025" width="15.42578125" style="322" customWidth="1"/>
    <col min="1026" max="1027" width="20.7109375" style="322" customWidth="1"/>
    <col min="1028" max="1028" width="27" style="322" customWidth="1"/>
    <col min="1029" max="1029" width="24.7109375" style="322" customWidth="1"/>
    <col min="1030" max="1030" width="20" style="322" customWidth="1"/>
    <col min="1031" max="1031" width="11.42578125" style="322" hidden="1" customWidth="1"/>
    <col min="1032" max="1279" width="11.42578125" style="322" hidden="1"/>
    <col min="1280" max="1280" width="3.28515625" style="322" customWidth="1"/>
    <col min="1281" max="1281" width="15.42578125" style="322" customWidth="1"/>
    <col min="1282" max="1283" width="20.7109375" style="322" customWidth="1"/>
    <col min="1284" max="1284" width="27" style="322" customWidth="1"/>
    <col min="1285" max="1285" width="24.7109375" style="322" customWidth="1"/>
    <col min="1286" max="1286" width="20" style="322" customWidth="1"/>
    <col min="1287" max="1287" width="11.42578125" style="322" hidden="1" customWidth="1"/>
    <col min="1288" max="1535" width="11.42578125" style="322" hidden="1"/>
    <col min="1536" max="1536" width="3.28515625" style="322" customWidth="1"/>
    <col min="1537" max="1537" width="15.42578125" style="322" customWidth="1"/>
    <col min="1538" max="1539" width="20.7109375" style="322" customWidth="1"/>
    <col min="1540" max="1540" width="27" style="322" customWidth="1"/>
    <col min="1541" max="1541" width="24.7109375" style="322" customWidth="1"/>
    <col min="1542" max="1542" width="20" style="322" customWidth="1"/>
    <col min="1543" max="1543" width="11.42578125" style="322" hidden="1" customWidth="1"/>
    <col min="1544" max="1791" width="11.42578125" style="322" hidden="1"/>
    <col min="1792" max="1792" width="3.28515625" style="322" customWidth="1"/>
    <col min="1793" max="1793" width="15.42578125" style="322" customWidth="1"/>
    <col min="1794" max="1795" width="20.7109375" style="322" customWidth="1"/>
    <col min="1796" max="1796" width="27" style="322" customWidth="1"/>
    <col min="1797" max="1797" width="24.7109375" style="322" customWidth="1"/>
    <col min="1798" max="1798" width="20" style="322" customWidth="1"/>
    <col min="1799" max="1799" width="11.42578125" style="322" hidden="1" customWidth="1"/>
    <col min="1800" max="2047" width="11.42578125" style="322" hidden="1"/>
    <col min="2048" max="2048" width="3.28515625" style="322" customWidth="1"/>
    <col min="2049" max="2049" width="15.42578125" style="322" customWidth="1"/>
    <col min="2050" max="2051" width="20.7109375" style="322" customWidth="1"/>
    <col min="2052" max="2052" width="27" style="322" customWidth="1"/>
    <col min="2053" max="2053" width="24.7109375" style="322" customWidth="1"/>
    <col min="2054" max="2054" width="20" style="322" customWidth="1"/>
    <col min="2055" max="2055" width="11.42578125" style="322" hidden="1" customWidth="1"/>
    <col min="2056" max="2303" width="11.42578125" style="322" hidden="1"/>
    <col min="2304" max="2304" width="3.28515625" style="322" customWidth="1"/>
    <col min="2305" max="2305" width="15.42578125" style="322" customWidth="1"/>
    <col min="2306" max="2307" width="20.7109375" style="322" customWidth="1"/>
    <col min="2308" max="2308" width="27" style="322" customWidth="1"/>
    <col min="2309" max="2309" width="24.7109375" style="322" customWidth="1"/>
    <col min="2310" max="2310" width="20" style="322" customWidth="1"/>
    <col min="2311" max="2311" width="11.42578125" style="322" hidden="1" customWidth="1"/>
    <col min="2312" max="2559" width="11.42578125" style="322" hidden="1"/>
    <col min="2560" max="2560" width="3.28515625" style="322" customWidth="1"/>
    <col min="2561" max="2561" width="15.42578125" style="322" customWidth="1"/>
    <col min="2562" max="2563" width="20.7109375" style="322" customWidth="1"/>
    <col min="2564" max="2564" width="27" style="322" customWidth="1"/>
    <col min="2565" max="2565" width="24.7109375" style="322" customWidth="1"/>
    <col min="2566" max="2566" width="20" style="322" customWidth="1"/>
    <col min="2567" max="2567" width="11.42578125" style="322" hidden="1" customWidth="1"/>
    <col min="2568" max="2815" width="11.42578125" style="322" hidden="1"/>
    <col min="2816" max="2816" width="3.28515625" style="322" customWidth="1"/>
    <col min="2817" max="2817" width="15.42578125" style="322" customWidth="1"/>
    <col min="2818" max="2819" width="20.7109375" style="322" customWidth="1"/>
    <col min="2820" max="2820" width="27" style="322" customWidth="1"/>
    <col min="2821" max="2821" width="24.7109375" style="322" customWidth="1"/>
    <col min="2822" max="2822" width="20" style="322" customWidth="1"/>
    <col min="2823" max="2823" width="11.42578125" style="322" hidden="1" customWidth="1"/>
    <col min="2824" max="3071" width="11.42578125" style="322" hidden="1"/>
    <col min="3072" max="3072" width="3.28515625" style="322" customWidth="1"/>
    <col min="3073" max="3073" width="15.42578125" style="322" customWidth="1"/>
    <col min="3074" max="3075" width="20.7109375" style="322" customWidth="1"/>
    <col min="3076" max="3076" width="27" style="322" customWidth="1"/>
    <col min="3077" max="3077" width="24.7109375" style="322" customWidth="1"/>
    <col min="3078" max="3078" width="20" style="322" customWidth="1"/>
    <col min="3079" max="3079" width="11.42578125" style="322" hidden="1" customWidth="1"/>
    <col min="3080" max="3327" width="11.42578125" style="322" hidden="1"/>
    <col min="3328" max="3328" width="3.28515625" style="322" customWidth="1"/>
    <col min="3329" max="3329" width="15.42578125" style="322" customWidth="1"/>
    <col min="3330" max="3331" width="20.7109375" style="322" customWidth="1"/>
    <col min="3332" max="3332" width="27" style="322" customWidth="1"/>
    <col min="3333" max="3333" width="24.7109375" style="322" customWidth="1"/>
    <col min="3334" max="3334" width="20" style="322" customWidth="1"/>
    <col min="3335" max="3335" width="11.42578125" style="322" hidden="1" customWidth="1"/>
    <col min="3336" max="3583" width="11.42578125" style="322" hidden="1"/>
    <col min="3584" max="3584" width="3.28515625" style="322" customWidth="1"/>
    <col min="3585" max="3585" width="15.42578125" style="322" customWidth="1"/>
    <col min="3586" max="3587" width="20.7109375" style="322" customWidth="1"/>
    <col min="3588" max="3588" width="27" style="322" customWidth="1"/>
    <col min="3589" max="3589" width="24.7109375" style="322" customWidth="1"/>
    <col min="3590" max="3590" width="20" style="322" customWidth="1"/>
    <col min="3591" max="3591" width="11.42578125" style="322" hidden="1" customWidth="1"/>
    <col min="3592" max="3839" width="11.42578125" style="322" hidden="1"/>
    <col min="3840" max="3840" width="3.28515625" style="322" customWidth="1"/>
    <col min="3841" max="3841" width="15.42578125" style="322" customWidth="1"/>
    <col min="3842" max="3843" width="20.7109375" style="322" customWidth="1"/>
    <col min="3844" max="3844" width="27" style="322" customWidth="1"/>
    <col min="3845" max="3845" width="24.7109375" style="322" customWidth="1"/>
    <col min="3846" max="3846" width="20" style="322" customWidth="1"/>
    <col min="3847" max="3847" width="11.42578125" style="322" hidden="1" customWidth="1"/>
    <col min="3848" max="4095" width="11.42578125" style="322" hidden="1"/>
    <col min="4096" max="4096" width="3.28515625" style="322" customWidth="1"/>
    <col min="4097" max="4097" width="15.42578125" style="322" customWidth="1"/>
    <col min="4098" max="4099" width="20.7109375" style="322" customWidth="1"/>
    <col min="4100" max="4100" width="27" style="322" customWidth="1"/>
    <col min="4101" max="4101" width="24.7109375" style="322" customWidth="1"/>
    <col min="4102" max="4102" width="20" style="322" customWidth="1"/>
    <col min="4103" max="4103" width="11.42578125" style="322" hidden="1" customWidth="1"/>
    <col min="4104" max="4351" width="11.42578125" style="322" hidden="1"/>
    <col min="4352" max="4352" width="3.28515625" style="322" customWidth="1"/>
    <col min="4353" max="4353" width="15.42578125" style="322" customWidth="1"/>
    <col min="4354" max="4355" width="20.7109375" style="322" customWidth="1"/>
    <col min="4356" max="4356" width="27" style="322" customWidth="1"/>
    <col min="4357" max="4357" width="24.7109375" style="322" customWidth="1"/>
    <col min="4358" max="4358" width="20" style="322" customWidth="1"/>
    <col min="4359" max="4359" width="11.42578125" style="322" hidden="1" customWidth="1"/>
    <col min="4360" max="4607" width="11.42578125" style="322" hidden="1"/>
    <col min="4608" max="4608" width="3.28515625" style="322" customWidth="1"/>
    <col min="4609" max="4609" width="15.42578125" style="322" customWidth="1"/>
    <col min="4610" max="4611" width="20.7109375" style="322" customWidth="1"/>
    <col min="4612" max="4612" width="27" style="322" customWidth="1"/>
    <col min="4613" max="4613" width="24.7109375" style="322" customWidth="1"/>
    <col min="4614" max="4614" width="20" style="322" customWidth="1"/>
    <col min="4615" max="4615" width="11.42578125" style="322" hidden="1" customWidth="1"/>
    <col min="4616" max="4863" width="11.42578125" style="322" hidden="1"/>
    <col min="4864" max="4864" width="3.28515625" style="322" customWidth="1"/>
    <col min="4865" max="4865" width="15.42578125" style="322" customWidth="1"/>
    <col min="4866" max="4867" width="20.7109375" style="322" customWidth="1"/>
    <col min="4868" max="4868" width="27" style="322" customWidth="1"/>
    <col min="4869" max="4869" width="24.7109375" style="322" customWidth="1"/>
    <col min="4870" max="4870" width="20" style="322" customWidth="1"/>
    <col min="4871" max="4871" width="11.42578125" style="322" hidden="1" customWidth="1"/>
    <col min="4872" max="5119" width="11.42578125" style="322" hidden="1"/>
    <col min="5120" max="5120" width="3.28515625" style="322" customWidth="1"/>
    <col min="5121" max="5121" width="15.42578125" style="322" customWidth="1"/>
    <col min="5122" max="5123" width="20.7109375" style="322" customWidth="1"/>
    <col min="5124" max="5124" width="27" style="322" customWidth="1"/>
    <col min="5125" max="5125" width="24.7109375" style="322" customWidth="1"/>
    <col min="5126" max="5126" width="20" style="322" customWidth="1"/>
    <col min="5127" max="5127" width="11.42578125" style="322" hidden="1" customWidth="1"/>
    <col min="5128" max="5375" width="11.42578125" style="322" hidden="1"/>
    <col min="5376" max="5376" width="3.28515625" style="322" customWidth="1"/>
    <col min="5377" max="5377" width="15.42578125" style="322" customWidth="1"/>
    <col min="5378" max="5379" width="20.7109375" style="322" customWidth="1"/>
    <col min="5380" max="5380" width="27" style="322" customWidth="1"/>
    <col min="5381" max="5381" width="24.7109375" style="322" customWidth="1"/>
    <col min="5382" max="5382" width="20" style="322" customWidth="1"/>
    <col min="5383" max="5383" width="11.42578125" style="322" hidden="1" customWidth="1"/>
    <col min="5384" max="5631" width="11.42578125" style="322" hidden="1"/>
    <col min="5632" max="5632" width="3.28515625" style="322" customWidth="1"/>
    <col min="5633" max="5633" width="15.42578125" style="322" customWidth="1"/>
    <col min="5634" max="5635" width="20.7109375" style="322" customWidth="1"/>
    <col min="5636" max="5636" width="27" style="322" customWidth="1"/>
    <col min="5637" max="5637" width="24.7109375" style="322" customWidth="1"/>
    <col min="5638" max="5638" width="20" style="322" customWidth="1"/>
    <col min="5639" max="5639" width="11.42578125" style="322" hidden="1" customWidth="1"/>
    <col min="5640" max="5887" width="11.42578125" style="322" hidden="1"/>
    <col min="5888" max="5888" width="3.28515625" style="322" customWidth="1"/>
    <col min="5889" max="5889" width="15.42578125" style="322" customWidth="1"/>
    <col min="5890" max="5891" width="20.7109375" style="322" customWidth="1"/>
    <col min="5892" max="5892" width="27" style="322" customWidth="1"/>
    <col min="5893" max="5893" width="24.7109375" style="322" customWidth="1"/>
    <col min="5894" max="5894" width="20" style="322" customWidth="1"/>
    <col min="5895" max="5895" width="11.42578125" style="322" hidden="1" customWidth="1"/>
    <col min="5896" max="6143" width="11.42578125" style="322" hidden="1"/>
    <col min="6144" max="6144" width="3.28515625" style="322" customWidth="1"/>
    <col min="6145" max="6145" width="15.42578125" style="322" customWidth="1"/>
    <col min="6146" max="6147" width="20.7109375" style="322" customWidth="1"/>
    <col min="6148" max="6148" width="27" style="322" customWidth="1"/>
    <col min="6149" max="6149" width="24.7109375" style="322" customWidth="1"/>
    <col min="6150" max="6150" width="20" style="322" customWidth="1"/>
    <col min="6151" max="6151" width="11.42578125" style="322" hidden="1" customWidth="1"/>
    <col min="6152" max="6399" width="11.42578125" style="322" hidden="1"/>
    <col min="6400" max="6400" width="3.28515625" style="322" customWidth="1"/>
    <col min="6401" max="6401" width="15.42578125" style="322" customWidth="1"/>
    <col min="6402" max="6403" width="20.7109375" style="322" customWidth="1"/>
    <col min="6404" max="6404" width="27" style="322" customWidth="1"/>
    <col min="6405" max="6405" width="24.7109375" style="322" customWidth="1"/>
    <col min="6406" max="6406" width="20" style="322" customWidth="1"/>
    <col min="6407" max="6407" width="11.42578125" style="322" hidden="1" customWidth="1"/>
    <col min="6408" max="6655" width="11.42578125" style="322" hidden="1"/>
    <col min="6656" max="6656" width="3.28515625" style="322" customWidth="1"/>
    <col min="6657" max="6657" width="15.42578125" style="322" customWidth="1"/>
    <col min="6658" max="6659" width="20.7109375" style="322" customWidth="1"/>
    <col min="6660" max="6660" width="27" style="322" customWidth="1"/>
    <col min="6661" max="6661" width="24.7109375" style="322" customWidth="1"/>
    <col min="6662" max="6662" width="20" style="322" customWidth="1"/>
    <col min="6663" max="6663" width="11.42578125" style="322" hidden="1" customWidth="1"/>
    <col min="6664" max="6911" width="11.42578125" style="322" hidden="1"/>
    <col min="6912" max="6912" width="3.28515625" style="322" customWidth="1"/>
    <col min="6913" max="6913" width="15.42578125" style="322" customWidth="1"/>
    <col min="6914" max="6915" width="20.7109375" style="322" customWidth="1"/>
    <col min="6916" max="6916" width="27" style="322" customWidth="1"/>
    <col min="6917" max="6917" width="24.7109375" style="322" customWidth="1"/>
    <col min="6918" max="6918" width="20" style="322" customWidth="1"/>
    <col min="6919" max="6919" width="11.42578125" style="322" hidden="1" customWidth="1"/>
    <col min="6920" max="7167" width="11.42578125" style="322" hidden="1"/>
    <col min="7168" max="7168" width="3.28515625" style="322" customWidth="1"/>
    <col min="7169" max="7169" width="15.42578125" style="322" customWidth="1"/>
    <col min="7170" max="7171" width="20.7109375" style="322" customWidth="1"/>
    <col min="7172" max="7172" width="27" style="322" customWidth="1"/>
    <col min="7173" max="7173" width="24.7109375" style="322" customWidth="1"/>
    <col min="7174" max="7174" width="20" style="322" customWidth="1"/>
    <col min="7175" max="7175" width="11.42578125" style="322" hidden="1" customWidth="1"/>
    <col min="7176" max="7423" width="11.42578125" style="322" hidden="1"/>
    <col min="7424" max="7424" width="3.28515625" style="322" customWidth="1"/>
    <col min="7425" max="7425" width="15.42578125" style="322" customWidth="1"/>
    <col min="7426" max="7427" width="20.7109375" style="322" customWidth="1"/>
    <col min="7428" max="7428" width="27" style="322" customWidth="1"/>
    <col min="7429" max="7429" width="24.7109375" style="322" customWidth="1"/>
    <col min="7430" max="7430" width="20" style="322" customWidth="1"/>
    <col min="7431" max="7431" width="11.42578125" style="322" hidden="1" customWidth="1"/>
    <col min="7432" max="7679" width="11.42578125" style="322" hidden="1"/>
    <col min="7680" max="7680" width="3.28515625" style="322" customWidth="1"/>
    <col min="7681" max="7681" width="15.42578125" style="322" customWidth="1"/>
    <col min="7682" max="7683" width="20.7109375" style="322" customWidth="1"/>
    <col min="7684" max="7684" width="27" style="322" customWidth="1"/>
    <col min="7685" max="7685" width="24.7109375" style="322" customWidth="1"/>
    <col min="7686" max="7686" width="20" style="322" customWidth="1"/>
    <col min="7687" max="7687" width="11.42578125" style="322" hidden="1" customWidth="1"/>
    <col min="7688" max="7935" width="11.42578125" style="322" hidden="1"/>
    <col min="7936" max="7936" width="3.28515625" style="322" customWidth="1"/>
    <col min="7937" max="7937" width="15.42578125" style="322" customWidth="1"/>
    <col min="7938" max="7939" width="20.7109375" style="322" customWidth="1"/>
    <col min="7940" max="7940" width="27" style="322" customWidth="1"/>
    <col min="7941" max="7941" width="24.7109375" style="322" customWidth="1"/>
    <col min="7942" max="7942" width="20" style="322" customWidth="1"/>
    <col min="7943" max="7943" width="11.42578125" style="322" hidden="1" customWidth="1"/>
    <col min="7944" max="8191" width="11.42578125" style="322" hidden="1"/>
    <col min="8192" max="8192" width="3.28515625" style="322" customWidth="1"/>
    <col min="8193" max="8193" width="15.42578125" style="322" customWidth="1"/>
    <col min="8194" max="8195" width="20.7109375" style="322" customWidth="1"/>
    <col min="8196" max="8196" width="27" style="322" customWidth="1"/>
    <col min="8197" max="8197" width="24.7109375" style="322" customWidth="1"/>
    <col min="8198" max="8198" width="20" style="322" customWidth="1"/>
    <col min="8199" max="8199" width="11.42578125" style="322" hidden="1" customWidth="1"/>
    <col min="8200" max="8447" width="11.42578125" style="322" hidden="1"/>
    <col min="8448" max="8448" width="3.28515625" style="322" customWidth="1"/>
    <col min="8449" max="8449" width="15.42578125" style="322" customWidth="1"/>
    <col min="8450" max="8451" width="20.7109375" style="322" customWidth="1"/>
    <col min="8452" max="8452" width="27" style="322" customWidth="1"/>
    <col min="8453" max="8453" width="24.7109375" style="322" customWidth="1"/>
    <col min="8454" max="8454" width="20" style="322" customWidth="1"/>
    <col min="8455" max="8455" width="11.42578125" style="322" hidden="1" customWidth="1"/>
    <col min="8456" max="8703" width="11.42578125" style="322" hidden="1"/>
    <col min="8704" max="8704" width="3.28515625" style="322" customWidth="1"/>
    <col min="8705" max="8705" width="15.42578125" style="322" customWidth="1"/>
    <col min="8706" max="8707" width="20.7109375" style="322" customWidth="1"/>
    <col min="8708" max="8708" width="27" style="322" customWidth="1"/>
    <col min="8709" max="8709" width="24.7109375" style="322" customWidth="1"/>
    <col min="8710" max="8710" width="20" style="322" customWidth="1"/>
    <col min="8711" max="8711" width="11.42578125" style="322" hidden="1" customWidth="1"/>
    <col min="8712" max="8959" width="11.42578125" style="322" hidden="1"/>
    <col min="8960" max="8960" width="3.28515625" style="322" customWidth="1"/>
    <col min="8961" max="8961" width="15.42578125" style="322" customWidth="1"/>
    <col min="8962" max="8963" width="20.7109375" style="322" customWidth="1"/>
    <col min="8964" max="8964" width="27" style="322" customWidth="1"/>
    <col min="8965" max="8965" width="24.7109375" style="322" customWidth="1"/>
    <col min="8966" max="8966" width="20" style="322" customWidth="1"/>
    <col min="8967" max="8967" width="11.42578125" style="322" hidden="1" customWidth="1"/>
    <col min="8968" max="9215" width="11.42578125" style="322" hidden="1"/>
    <col min="9216" max="9216" width="3.28515625" style="322" customWidth="1"/>
    <col min="9217" max="9217" width="15.42578125" style="322" customWidth="1"/>
    <col min="9218" max="9219" width="20.7109375" style="322" customWidth="1"/>
    <col min="9220" max="9220" width="27" style="322" customWidth="1"/>
    <col min="9221" max="9221" width="24.7109375" style="322" customWidth="1"/>
    <col min="9222" max="9222" width="20" style="322" customWidth="1"/>
    <col min="9223" max="9223" width="11.42578125" style="322" hidden="1" customWidth="1"/>
    <col min="9224" max="9471" width="11.42578125" style="322" hidden="1"/>
    <col min="9472" max="9472" width="3.28515625" style="322" customWidth="1"/>
    <col min="9473" max="9473" width="15.42578125" style="322" customWidth="1"/>
    <col min="9474" max="9475" width="20.7109375" style="322" customWidth="1"/>
    <col min="9476" max="9476" width="27" style="322" customWidth="1"/>
    <col min="9477" max="9477" width="24.7109375" style="322" customWidth="1"/>
    <col min="9478" max="9478" width="20" style="322" customWidth="1"/>
    <col min="9479" max="9479" width="11.42578125" style="322" hidden="1" customWidth="1"/>
    <col min="9480" max="9727" width="11.42578125" style="322" hidden="1"/>
    <col min="9728" max="9728" width="3.28515625" style="322" customWidth="1"/>
    <col min="9729" max="9729" width="15.42578125" style="322" customWidth="1"/>
    <col min="9730" max="9731" width="20.7109375" style="322" customWidth="1"/>
    <col min="9732" max="9732" width="27" style="322" customWidth="1"/>
    <col min="9733" max="9733" width="24.7109375" style="322" customWidth="1"/>
    <col min="9734" max="9734" width="20" style="322" customWidth="1"/>
    <col min="9735" max="9735" width="11.42578125" style="322" hidden="1" customWidth="1"/>
    <col min="9736" max="9983" width="11.42578125" style="322" hidden="1"/>
    <col min="9984" max="9984" width="3.28515625" style="322" customWidth="1"/>
    <col min="9985" max="9985" width="15.42578125" style="322" customWidth="1"/>
    <col min="9986" max="9987" width="20.7109375" style="322" customWidth="1"/>
    <col min="9988" max="9988" width="27" style="322" customWidth="1"/>
    <col min="9989" max="9989" width="24.7109375" style="322" customWidth="1"/>
    <col min="9990" max="9990" width="20" style="322" customWidth="1"/>
    <col min="9991" max="9991" width="11.42578125" style="322" hidden="1" customWidth="1"/>
    <col min="9992" max="10239" width="11.42578125" style="322" hidden="1"/>
    <col min="10240" max="10240" width="3.28515625" style="322" customWidth="1"/>
    <col min="10241" max="10241" width="15.42578125" style="322" customWidth="1"/>
    <col min="10242" max="10243" width="20.7109375" style="322" customWidth="1"/>
    <col min="10244" max="10244" width="27" style="322" customWidth="1"/>
    <col min="10245" max="10245" width="24.7109375" style="322" customWidth="1"/>
    <col min="10246" max="10246" width="20" style="322" customWidth="1"/>
    <col min="10247" max="10247" width="11.42578125" style="322" hidden="1" customWidth="1"/>
    <col min="10248" max="10495" width="11.42578125" style="322" hidden="1"/>
    <col min="10496" max="10496" width="3.28515625" style="322" customWidth="1"/>
    <col min="10497" max="10497" width="15.42578125" style="322" customWidth="1"/>
    <col min="10498" max="10499" width="20.7109375" style="322" customWidth="1"/>
    <col min="10500" max="10500" width="27" style="322" customWidth="1"/>
    <col min="10501" max="10501" width="24.7109375" style="322" customWidth="1"/>
    <col min="10502" max="10502" width="20" style="322" customWidth="1"/>
    <col min="10503" max="10503" width="11.42578125" style="322" hidden="1" customWidth="1"/>
    <col min="10504" max="10751" width="11.42578125" style="322" hidden="1"/>
    <col min="10752" max="10752" width="3.28515625" style="322" customWidth="1"/>
    <col min="10753" max="10753" width="15.42578125" style="322" customWidth="1"/>
    <col min="10754" max="10755" width="20.7109375" style="322" customWidth="1"/>
    <col min="10756" max="10756" width="27" style="322" customWidth="1"/>
    <col min="10757" max="10757" width="24.7109375" style="322" customWidth="1"/>
    <col min="10758" max="10758" width="20" style="322" customWidth="1"/>
    <col min="10759" max="10759" width="11.42578125" style="322" hidden="1" customWidth="1"/>
    <col min="10760" max="11007" width="11.42578125" style="322" hidden="1"/>
    <col min="11008" max="11008" width="3.28515625" style="322" customWidth="1"/>
    <col min="11009" max="11009" width="15.42578125" style="322" customWidth="1"/>
    <col min="11010" max="11011" width="20.7109375" style="322" customWidth="1"/>
    <col min="11012" max="11012" width="27" style="322" customWidth="1"/>
    <col min="11013" max="11013" width="24.7109375" style="322" customWidth="1"/>
    <col min="11014" max="11014" width="20" style="322" customWidth="1"/>
    <col min="11015" max="11015" width="11.42578125" style="322" hidden="1" customWidth="1"/>
    <col min="11016" max="11263" width="11.42578125" style="322" hidden="1"/>
    <col min="11264" max="11264" width="3.28515625" style="322" customWidth="1"/>
    <col min="11265" max="11265" width="15.42578125" style="322" customWidth="1"/>
    <col min="11266" max="11267" width="20.7109375" style="322" customWidth="1"/>
    <col min="11268" max="11268" width="27" style="322" customWidth="1"/>
    <col min="11269" max="11269" width="24.7109375" style="322" customWidth="1"/>
    <col min="11270" max="11270" width="20" style="322" customWidth="1"/>
    <col min="11271" max="11271" width="11.42578125" style="322" hidden="1" customWidth="1"/>
    <col min="11272" max="11519" width="11.42578125" style="322" hidden="1"/>
    <col min="11520" max="11520" width="3.28515625" style="322" customWidth="1"/>
    <col min="11521" max="11521" width="15.42578125" style="322" customWidth="1"/>
    <col min="11522" max="11523" width="20.7109375" style="322" customWidth="1"/>
    <col min="11524" max="11524" width="27" style="322" customWidth="1"/>
    <col min="11525" max="11525" width="24.7109375" style="322" customWidth="1"/>
    <col min="11526" max="11526" width="20" style="322" customWidth="1"/>
    <col min="11527" max="11527" width="11.42578125" style="322" hidden="1" customWidth="1"/>
    <col min="11528" max="11775" width="11.42578125" style="322" hidden="1"/>
    <col min="11776" max="11776" width="3.28515625" style="322" customWidth="1"/>
    <col min="11777" max="11777" width="15.42578125" style="322" customWidth="1"/>
    <col min="11778" max="11779" width="20.7109375" style="322" customWidth="1"/>
    <col min="11780" max="11780" width="27" style="322" customWidth="1"/>
    <col min="11781" max="11781" width="24.7109375" style="322" customWidth="1"/>
    <col min="11782" max="11782" width="20" style="322" customWidth="1"/>
    <col min="11783" max="11783" width="11.42578125" style="322" hidden="1" customWidth="1"/>
    <col min="11784" max="12031" width="11.42578125" style="322" hidden="1"/>
    <col min="12032" max="12032" width="3.28515625" style="322" customWidth="1"/>
    <col min="12033" max="12033" width="15.42578125" style="322" customWidth="1"/>
    <col min="12034" max="12035" width="20.7109375" style="322" customWidth="1"/>
    <col min="12036" max="12036" width="27" style="322" customWidth="1"/>
    <col min="12037" max="12037" width="24.7109375" style="322" customWidth="1"/>
    <col min="12038" max="12038" width="20" style="322" customWidth="1"/>
    <col min="12039" max="12039" width="11.42578125" style="322" hidden="1" customWidth="1"/>
    <col min="12040" max="12287" width="11.42578125" style="322" hidden="1"/>
    <col min="12288" max="12288" width="3.28515625" style="322" customWidth="1"/>
    <col min="12289" max="12289" width="15.42578125" style="322" customWidth="1"/>
    <col min="12290" max="12291" width="20.7109375" style="322" customWidth="1"/>
    <col min="12292" max="12292" width="27" style="322" customWidth="1"/>
    <col min="12293" max="12293" width="24.7109375" style="322" customWidth="1"/>
    <col min="12294" max="12294" width="20" style="322" customWidth="1"/>
    <col min="12295" max="12295" width="11.42578125" style="322" hidden="1" customWidth="1"/>
    <col min="12296" max="12543" width="11.42578125" style="322" hidden="1"/>
    <col min="12544" max="12544" width="3.28515625" style="322" customWidth="1"/>
    <col min="12545" max="12545" width="15.42578125" style="322" customWidth="1"/>
    <col min="12546" max="12547" width="20.7109375" style="322" customWidth="1"/>
    <col min="12548" max="12548" width="27" style="322" customWidth="1"/>
    <col min="12549" max="12549" width="24.7109375" style="322" customWidth="1"/>
    <col min="12550" max="12550" width="20" style="322" customWidth="1"/>
    <col min="12551" max="12551" width="11.42578125" style="322" hidden="1" customWidth="1"/>
    <col min="12552" max="12799" width="11.42578125" style="322" hidden="1"/>
    <col min="12800" max="12800" width="3.28515625" style="322" customWidth="1"/>
    <col min="12801" max="12801" width="15.42578125" style="322" customWidth="1"/>
    <col min="12802" max="12803" width="20.7109375" style="322" customWidth="1"/>
    <col min="12804" max="12804" width="27" style="322" customWidth="1"/>
    <col min="12805" max="12805" width="24.7109375" style="322" customWidth="1"/>
    <col min="12806" max="12806" width="20" style="322" customWidth="1"/>
    <col min="12807" max="12807" width="11.42578125" style="322" hidden="1" customWidth="1"/>
    <col min="12808" max="13055" width="11.42578125" style="322" hidden="1"/>
    <col min="13056" max="13056" width="3.28515625" style="322" customWidth="1"/>
    <col min="13057" max="13057" width="15.42578125" style="322" customWidth="1"/>
    <col min="13058" max="13059" width="20.7109375" style="322" customWidth="1"/>
    <col min="13060" max="13060" width="27" style="322" customWidth="1"/>
    <col min="13061" max="13061" width="24.7109375" style="322" customWidth="1"/>
    <col min="13062" max="13062" width="20" style="322" customWidth="1"/>
    <col min="13063" max="13063" width="11.42578125" style="322" hidden="1" customWidth="1"/>
    <col min="13064" max="13311" width="11.42578125" style="322" hidden="1"/>
    <col min="13312" max="13312" width="3.28515625" style="322" customWidth="1"/>
    <col min="13313" max="13313" width="15.42578125" style="322" customWidth="1"/>
    <col min="13314" max="13315" width="20.7109375" style="322" customWidth="1"/>
    <col min="13316" max="13316" width="27" style="322" customWidth="1"/>
    <col min="13317" max="13317" width="24.7109375" style="322" customWidth="1"/>
    <col min="13318" max="13318" width="20" style="322" customWidth="1"/>
    <col min="13319" max="13319" width="11.42578125" style="322" hidden="1" customWidth="1"/>
    <col min="13320" max="13567" width="11.42578125" style="322" hidden="1"/>
    <col min="13568" max="13568" width="3.28515625" style="322" customWidth="1"/>
    <col min="13569" max="13569" width="15.42578125" style="322" customWidth="1"/>
    <col min="13570" max="13571" width="20.7109375" style="322" customWidth="1"/>
    <col min="13572" max="13572" width="27" style="322" customWidth="1"/>
    <col min="13573" max="13573" width="24.7109375" style="322" customWidth="1"/>
    <col min="13574" max="13574" width="20" style="322" customWidth="1"/>
    <col min="13575" max="13575" width="11.42578125" style="322" hidden="1" customWidth="1"/>
    <col min="13576" max="13823" width="11.42578125" style="322" hidden="1"/>
    <col min="13824" max="13824" width="3.28515625" style="322" customWidth="1"/>
    <col min="13825" max="13825" width="15.42578125" style="322" customWidth="1"/>
    <col min="13826" max="13827" width="20.7109375" style="322" customWidth="1"/>
    <col min="13828" max="13828" width="27" style="322" customWidth="1"/>
    <col min="13829" max="13829" width="24.7109375" style="322" customWidth="1"/>
    <col min="13830" max="13830" width="20" style="322" customWidth="1"/>
    <col min="13831" max="13831" width="11.42578125" style="322" hidden="1" customWidth="1"/>
    <col min="13832" max="14079" width="11.42578125" style="322" hidden="1"/>
    <col min="14080" max="14080" width="3.28515625" style="322" customWidth="1"/>
    <col min="14081" max="14081" width="15.42578125" style="322" customWidth="1"/>
    <col min="14082" max="14083" width="20.7109375" style="322" customWidth="1"/>
    <col min="14084" max="14084" width="27" style="322" customWidth="1"/>
    <col min="14085" max="14085" width="24.7109375" style="322" customWidth="1"/>
    <col min="14086" max="14086" width="20" style="322" customWidth="1"/>
    <col min="14087" max="14087" width="11.42578125" style="322" hidden="1" customWidth="1"/>
    <col min="14088" max="14335" width="11.42578125" style="322" hidden="1"/>
    <col min="14336" max="14336" width="3.28515625" style="322" customWidth="1"/>
    <col min="14337" max="14337" width="15.42578125" style="322" customWidth="1"/>
    <col min="14338" max="14339" width="20.7109375" style="322" customWidth="1"/>
    <col min="14340" max="14340" width="27" style="322" customWidth="1"/>
    <col min="14341" max="14341" width="24.7109375" style="322" customWidth="1"/>
    <col min="14342" max="14342" width="20" style="322" customWidth="1"/>
    <col min="14343" max="14343" width="11.42578125" style="322" hidden="1" customWidth="1"/>
    <col min="14344" max="14591" width="11.42578125" style="322" hidden="1"/>
    <col min="14592" max="14592" width="3.28515625" style="322" customWidth="1"/>
    <col min="14593" max="14593" width="15.42578125" style="322" customWidth="1"/>
    <col min="14594" max="14595" width="20.7109375" style="322" customWidth="1"/>
    <col min="14596" max="14596" width="27" style="322" customWidth="1"/>
    <col min="14597" max="14597" width="24.7109375" style="322" customWidth="1"/>
    <col min="14598" max="14598" width="20" style="322" customWidth="1"/>
    <col min="14599" max="14599" width="11.42578125" style="322" hidden="1" customWidth="1"/>
    <col min="14600" max="14847" width="11.42578125" style="322" hidden="1"/>
    <col min="14848" max="14848" width="3.28515625" style="322" customWidth="1"/>
    <col min="14849" max="14849" width="15.42578125" style="322" customWidth="1"/>
    <col min="14850" max="14851" width="20.7109375" style="322" customWidth="1"/>
    <col min="14852" max="14852" width="27" style="322" customWidth="1"/>
    <col min="14853" max="14853" width="24.7109375" style="322" customWidth="1"/>
    <col min="14854" max="14854" width="20" style="322" customWidth="1"/>
    <col min="14855" max="14855" width="11.42578125" style="322" hidden="1" customWidth="1"/>
    <col min="14856" max="15103" width="11.42578125" style="322" hidden="1"/>
    <col min="15104" max="15104" width="3.28515625" style="322" customWidth="1"/>
    <col min="15105" max="15105" width="15.42578125" style="322" customWidth="1"/>
    <col min="15106" max="15107" width="20.7109375" style="322" customWidth="1"/>
    <col min="15108" max="15108" width="27" style="322" customWidth="1"/>
    <col min="15109" max="15109" width="24.7109375" style="322" customWidth="1"/>
    <col min="15110" max="15110" width="20" style="322" customWidth="1"/>
    <col min="15111" max="15111" width="11.42578125" style="322" hidden="1" customWidth="1"/>
    <col min="15112" max="15359" width="11.42578125" style="322" hidden="1"/>
    <col min="15360" max="15360" width="3.28515625" style="322" customWidth="1"/>
    <col min="15361" max="15361" width="15.42578125" style="322" customWidth="1"/>
    <col min="15362" max="15363" width="20.7109375" style="322" customWidth="1"/>
    <col min="15364" max="15364" width="27" style="322" customWidth="1"/>
    <col min="15365" max="15365" width="24.7109375" style="322" customWidth="1"/>
    <col min="15366" max="15366" width="20" style="322" customWidth="1"/>
    <col min="15367" max="15367" width="11.42578125" style="322" hidden="1" customWidth="1"/>
    <col min="15368" max="15615" width="11.42578125" style="322" hidden="1"/>
    <col min="15616" max="15616" width="3.28515625" style="322" customWidth="1"/>
    <col min="15617" max="15617" width="15.42578125" style="322" customWidth="1"/>
    <col min="15618" max="15619" width="20.7109375" style="322" customWidth="1"/>
    <col min="15620" max="15620" width="27" style="322" customWidth="1"/>
    <col min="15621" max="15621" width="24.7109375" style="322" customWidth="1"/>
    <col min="15622" max="15622" width="20" style="322" customWidth="1"/>
    <col min="15623" max="15623" width="11.42578125" style="322" hidden="1" customWidth="1"/>
    <col min="15624" max="15871" width="11.42578125" style="322" hidden="1"/>
    <col min="15872" max="15872" width="3.28515625" style="322" customWidth="1"/>
    <col min="15873" max="15873" width="15.42578125" style="322" customWidth="1"/>
    <col min="15874" max="15875" width="20.7109375" style="322" customWidth="1"/>
    <col min="15876" max="15876" width="27" style="322" customWidth="1"/>
    <col min="15877" max="15877" width="24.7109375" style="322" customWidth="1"/>
    <col min="15878" max="15878" width="20" style="322" customWidth="1"/>
    <col min="15879" max="15879" width="11.42578125" style="322" hidden="1" customWidth="1"/>
    <col min="15880" max="16127" width="11.42578125" style="322" hidden="1"/>
    <col min="16128" max="16128" width="3.28515625" style="322" customWidth="1"/>
    <col min="16129" max="16129" width="15.42578125" style="322" customWidth="1"/>
    <col min="16130" max="16131" width="20.7109375" style="322" customWidth="1"/>
    <col min="16132" max="16132" width="27" style="322" customWidth="1"/>
    <col min="16133" max="16133" width="24.7109375" style="322" customWidth="1"/>
    <col min="16134" max="16134" width="20" style="322" customWidth="1"/>
    <col min="16135" max="16135" width="11.42578125" style="322" hidden="1" customWidth="1"/>
    <col min="16136" max="16384" width="11.42578125" style="322" hidden="1"/>
  </cols>
  <sheetData>
    <row r="1" spans="1:257" ht="6" customHeight="1">
      <c r="B1" s="394"/>
      <c r="C1" s="394"/>
      <c r="D1" s="394"/>
      <c r="E1" s="395"/>
    </row>
    <row r="2" spans="1:257" ht="14.25">
      <c r="A2" s="6" t="s">
        <v>694</v>
      </c>
      <c r="C2" s="394"/>
      <c r="D2" s="394"/>
      <c r="E2" s="395"/>
    </row>
    <row r="3" spans="1:257" ht="18" customHeight="1">
      <c r="A3" s="2193" t="s">
        <v>1531</v>
      </c>
      <c r="B3" s="2193"/>
      <c r="C3" s="2193"/>
      <c r="D3" s="2193"/>
      <c r="E3" s="2193"/>
      <c r="F3" s="2193"/>
    </row>
    <row r="4" spans="1:257" ht="15">
      <c r="A4" s="2193" t="s">
        <v>2508</v>
      </c>
      <c r="B4" s="2193"/>
      <c r="C4" s="2193"/>
      <c r="D4" s="2193"/>
      <c r="E4" s="2193"/>
      <c r="F4" s="2193"/>
    </row>
    <row r="5" spans="1:257" ht="18" customHeight="1">
      <c r="A5" s="1380"/>
      <c r="B5" s="1380"/>
      <c r="C5" s="1380"/>
      <c r="D5" s="1380"/>
      <c r="E5" s="1380"/>
    </row>
    <row r="6" spans="1:257" s="39" customFormat="1" ht="75.75" customHeight="1">
      <c r="A6" s="2015" t="s">
        <v>6</v>
      </c>
      <c r="B6" s="396" t="s">
        <v>695</v>
      </c>
      <c r="C6" s="396" t="s">
        <v>1459</v>
      </c>
      <c r="D6" s="396" t="s">
        <v>696</v>
      </c>
      <c r="E6" s="397" t="s">
        <v>697</v>
      </c>
      <c r="F6" s="397" t="s">
        <v>1803</v>
      </c>
      <c r="IW6" s="1113" t="s">
        <v>675</v>
      </c>
    </row>
    <row r="7" spans="1:257" ht="15.75" customHeight="1">
      <c r="A7" s="2015"/>
      <c r="B7" s="398" t="s">
        <v>62</v>
      </c>
      <c r="C7" s="398" t="s">
        <v>63</v>
      </c>
      <c r="D7" s="399" t="s">
        <v>698</v>
      </c>
      <c r="E7" s="400" t="s">
        <v>699</v>
      </c>
      <c r="F7" s="400"/>
      <c r="H7" s="401"/>
      <c r="I7" s="401"/>
      <c r="J7" s="401"/>
    </row>
    <row r="8" spans="1:257" ht="12.75" hidden="1" customHeight="1">
      <c r="A8" s="402">
        <v>2000</v>
      </c>
      <c r="B8" s="403">
        <v>252.93</v>
      </c>
      <c r="C8" s="403">
        <v>163.57</v>
      </c>
      <c r="D8" s="403">
        <v>89.36</v>
      </c>
      <c r="E8" s="404" t="s">
        <v>700</v>
      </c>
      <c r="F8" s="404" t="s">
        <v>700</v>
      </c>
    </row>
    <row r="9" spans="1:257" ht="14.25" hidden="1">
      <c r="A9" s="402">
        <v>2001</v>
      </c>
      <c r="B9" s="403">
        <v>313.56</v>
      </c>
      <c r="C9" s="403">
        <v>200.73</v>
      </c>
      <c r="D9" s="403">
        <v>112.83000000000001</v>
      </c>
      <c r="E9" s="404">
        <v>0.35983543819364716</v>
      </c>
      <c r="F9" s="404">
        <v>0.35983543819364716</v>
      </c>
    </row>
    <row r="10" spans="1:257" ht="14.25" hidden="1">
      <c r="A10" s="402">
        <v>2002</v>
      </c>
      <c r="B10" s="403">
        <v>353.24</v>
      </c>
      <c r="C10" s="403">
        <v>221.26</v>
      </c>
      <c r="D10" s="403">
        <v>131.98000000000002</v>
      </c>
      <c r="E10" s="404">
        <v>0.37362699581021408</v>
      </c>
      <c r="F10" s="404">
        <v>0.37362699581021408</v>
      </c>
      <c r="G10" s="405"/>
      <c r="I10" s="405"/>
      <c r="K10" s="405"/>
      <c r="M10" s="405"/>
      <c r="O10" s="405"/>
      <c r="Q10" s="405"/>
      <c r="S10" s="405"/>
      <c r="U10" s="405"/>
    </row>
    <row r="11" spans="1:257" ht="14.25" hidden="1">
      <c r="A11" s="402">
        <v>2003</v>
      </c>
      <c r="B11" s="403">
        <v>378.34</v>
      </c>
      <c r="C11" s="403">
        <v>253.17</v>
      </c>
      <c r="D11" s="403">
        <v>125.16999999999999</v>
      </c>
      <c r="E11" s="404">
        <v>0.33083998519849872</v>
      </c>
      <c r="F11" s="404">
        <v>0.33083998519849872</v>
      </c>
      <c r="G11" s="405"/>
      <c r="I11" s="405"/>
      <c r="K11" s="405"/>
      <c r="M11" s="405"/>
      <c r="O11" s="405"/>
      <c r="Q11" s="405"/>
      <c r="S11" s="405"/>
      <c r="U11" s="405"/>
    </row>
    <row r="12" spans="1:257" ht="14.25" hidden="1">
      <c r="A12" s="402">
        <v>2004</v>
      </c>
      <c r="B12" s="403">
        <v>394.45</v>
      </c>
      <c r="C12" s="403">
        <v>265.95</v>
      </c>
      <c r="D12" s="403">
        <v>128.5</v>
      </c>
      <c r="E12" s="404">
        <v>0.32577005957662569</v>
      </c>
      <c r="F12" s="404">
        <v>0.32577005957662569</v>
      </c>
      <c r="G12" s="405"/>
      <c r="I12" s="405"/>
      <c r="K12" s="405"/>
      <c r="M12" s="405"/>
      <c r="O12" s="405"/>
      <c r="Q12" s="405"/>
      <c r="S12" s="405"/>
      <c r="U12" s="405"/>
    </row>
    <row r="13" spans="1:257" ht="14.25" hidden="1">
      <c r="A13" s="402">
        <v>2005</v>
      </c>
      <c r="B13" s="403">
        <v>437.41</v>
      </c>
      <c r="C13" s="403">
        <v>280</v>
      </c>
      <c r="D13" s="403">
        <v>157.41000000000003</v>
      </c>
      <c r="E13" s="404">
        <v>0.35986831576781514</v>
      </c>
      <c r="F13" s="404">
        <v>0.35986831576781514</v>
      </c>
      <c r="G13" s="405"/>
      <c r="H13" s="322">
        <v>39.450000000000003</v>
      </c>
      <c r="I13" s="405"/>
      <c r="K13" s="405"/>
      <c r="M13" s="405"/>
      <c r="O13" s="405"/>
      <c r="Q13" s="405"/>
      <c r="S13" s="405"/>
      <c r="U13" s="405"/>
    </row>
    <row r="14" spans="1:257" ht="14.25" hidden="1">
      <c r="A14" s="402">
        <v>2006</v>
      </c>
      <c r="B14" s="403">
        <v>453.26</v>
      </c>
      <c r="C14" s="403">
        <v>298.67</v>
      </c>
      <c r="D14" s="403">
        <v>154.58999999999997</v>
      </c>
      <c r="E14" s="404">
        <v>0.34106252482019145</v>
      </c>
      <c r="F14" s="404">
        <v>0.34106252482019145</v>
      </c>
      <c r="G14" s="405"/>
      <c r="I14" s="405"/>
      <c r="K14" s="405"/>
      <c r="M14" s="405"/>
      <c r="O14" s="405"/>
      <c r="Q14" s="405"/>
      <c r="S14" s="405"/>
      <c r="U14" s="405"/>
    </row>
    <row r="15" spans="1:257" ht="14.25">
      <c r="A15" s="374" t="s">
        <v>1324</v>
      </c>
      <c r="B15" s="406">
        <v>472.74</v>
      </c>
      <c r="C15" s="406">
        <v>317.33999999999997</v>
      </c>
      <c r="D15" s="407">
        <f t="shared" ref="D15:D20" si="0">+B15-C15</f>
        <v>155.40000000000003</v>
      </c>
      <c r="E15" s="408">
        <f t="shared" ref="E15:E32" si="1">+D15/B15*100</f>
        <v>32.872191902525714</v>
      </c>
      <c r="F15" s="408">
        <f t="shared" ref="F15:F30" si="2">100-E15</f>
        <v>67.127808097474286</v>
      </c>
      <c r="G15" s="405"/>
      <c r="I15" s="405"/>
      <c r="K15" s="405"/>
      <c r="M15" s="405"/>
      <c r="O15" s="405"/>
      <c r="Q15" s="405"/>
      <c r="S15" s="405"/>
      <c r="U15" s="405"/>
    </row>
    <row r="16" spans="1:257" ht="14.25">
      <c r="A16" s="374" t="s">
        <v>1325</v>
      </c>
      <c r="B16" s="406">
        <v>508.94</v>
      </c>
      <c r="C16" s="406">
        <v>373.34</v>
      </c>
      <c r="D16" s="407">
        <f t="shared" si="0"/>
        <v>135.60000000000002</v>
      </c>
      <c r="E16" s="408">
        <f t="shared" si="1"/>
        <v>26.643612213620472</v>
      </c>
      <c r="F16" s="408">
        <f t="shared" si="2"/>
        <v>73.356387786379528</v>
      </c>
      <c r="G16" s="405"/>
      <c r="I16" s="405"/>
      <c r="K16" s="405"/>
      <c r="M16" s="405"/>
      <c r="O16" s="405"/>
      <c r="Q16" s="405"/>
      <c r="S16" s="405"/>
      <c r="U16" s="405"/>
    </row>
    <row r="17" spans="1:34" ht="14.25">
      <c r="A17" s="374" t="s">
        <v>1326</v>
      </c>
      <c r="B17" s="406">
        <v>528.9</v>
      </c>
      <c r="C17" s="406">
        <v>406.93</v>
      </c>
      <c r="D17" s="407">
        <f t="shared" si="0"/>
        <v>121.96999999999997</v>
      </c>
      <c r="E17" s="408">
        <f t="shared" si="1"/>
        <v>23.061070145585173</v>
      </c>
      <c r="F17" s="408">
        <f t="shared" si="2"/>
        <v>76.938929854414823</v>
      </c>
      <c r="G17" s="405"/>
      <c r="I17" s="405"/>
      <c r="K17" s="405"/>
      <c r="M17" s="405"/>
      <c r="O17" s="405"/>
      <c r="Q17" s="405"/>
      <c r="S17" s="405"/>
      <c r="U17" s="405"/>
    </row>
    <row r="18" spans="1:34" ht="14.25">
      <c r="A18" s="374" t="s">
        <v>1327</v>
      </c>
      <c r="B18" s="406">
        <v>544.71</v>
      </c>
      <c r="C18" s="406">
        <v>448</v>
      </c>
      <c r="D18" s="407">
        <f t="shared" si="0"/>
        <v>96.710000000000036</v>
      </c>
      <c r="E18" s="408">
        <f t="shared" si="1"/>
        <v>17.754401424611267</v>
      </c>
      <c r="F18" s="408">
        <f t="shared" si="2"/>
        <v>82.245598575388726</v>
      </c>
      <c r="G18" s="405"/>
      <c r="I18" s="405"/>
      <c r="K18" s="405"/>
      <c r="M18" s="405"/>
      <c r="O18" s="405"/>
      <c r="Q18" s="405"/>
      <c r="S18" s="405"/>
      <c r="U18" s="405"/>
    </row>
    <row r="19" spans="1:34" ht="14.25">
      <c r="A19" s="374" t="s">
        <v>1328</v>
      </c>
      <c r="B19" s="406">
        <v>578.04</v>
      </c>
      <c r="C19" s="406">
        <v>492.8</v>
      </c>
      <c r="D19" s="407">
        <f t="shared" si="0"/>
        <v>85.239999999999952</v>
      </c>
      <c r="E19" s="408">
        <f t="shared" si="1"/>
        <v>14.746384333264126</v>
      </c>
      <c r="F19" s="408">
        <f t="shared" si="2"/>
        <v>85.253615666735868</v>
      </c>
      <c r="G19" s="405"/>
      <c r="I19" s="405"/>
      <c r="K19" s="405"/>
      <c r="M19" s="405"/>
      <c r="O19" s="405"/>
      <c r="Q19" s="405"/>
      <c r="S19" s="405"/>
      <c r="U19" s="405"/>
    </row>
    <row r="20" spans="1:34" ht="15" thickBot="1">
      <c r="A20" s="941" t="s">
        <v>1329</v>
      </c>
      <c r="B20" s="1000">
        <v>595.70000000000005</v>
      </c>
      <c r="C20" s="1000">
        <v>545.07000000000005</v>
      </c>
      <c r="D20" s="1001">
        <f t="shared" si="0"/>
        <v>50.629999999999995</v>
      </c>
      <c r="E20" s="1002">
        <f t="shared" si="1"/>
        <v>8.4992445862011063</v>
      </c>
      <c r="F20" s="1002">
        <f t="shared" si="2"/>
        <v>91.500755413798899</v>
      </c>
      <c r="G20" s="405"/>
      <c r="I20" s="405"/>
      <c r="K20" s="405"/>
      <c r="M20" s="405"/>
      <c r="O20" s="405"/>
      <c r="Q20" s="405"/>
      <c r="S20" s="405"/>
      <c r="U20" s="405"/>
    </row>
    <row r="21" spans="1:34" ht="15" thickTop="1">
      <c r="A21" s="956" t="s">
        <v>767</v>
      </c>
      <c r="B21" s="997">
        <v>601.61</v>
      </c>
      <c r="C21" s="997">
        <v>593.6</v>
      </c>
      <c r="D21" s="998">
        <f>+B21-C21</f>
        <v>8.0099999999999909</v>
      </c>
      <c r="E21" s="999">
        <f t="shared" si="1"/>
        <v>1.3314273366466634</v>
      </c>
      <c r="F21" s="999">
        <f t="shared" si="2"/>
        <v>98.668572663353331</v>
      </c>
      <c r="G21" s="405"/>
      <c r="I21" s="405"/>
      <c r="K21" s="405"/>
      <c r="M21" s="405"/>
      <c r="O21" s="405"/>
      <c r="Q21" s="405"/>
      <c r="S21" s="405"/>
      <c r="U21" s="405"/>
    </row>
    <row r="22" spans="1:34" ht="14.25">
      <c r="A22" s="377" t="s">
        <v>768</v>
      </c>
      <c r="B22" s="406">
        <v>602.07000000000005</v>
      </c>
      <c r="C22" s="406">
        <v>593.6</v>
      </c>
      <c r="D22" s="407">
        <f t="shared" ref="D22:D44" si="3">+B22-C22</f>
        <v>8.4700000000000273</v>
      </c>
      <c r="E22" s="408">
        <f t="shared" si="1"/>
        <v>1.406813161260323</v>
      </c>
      <c r="F22" s="408">
        <f t="shared" si="2"/>
        <v>98.593186838739683</v>
      </c>
      <c r="G22" s="405"/>
      <c r="I22" s="405"/>
      <c r="K22" s="405"/>
      <c r="M22" s="405"/>
      <c r="O22" s="405"/>
      <c r="Q22" s="405"/>
      <c r="S22" s="405"/>
      <c r="U22" s="405"/>
    </row>
    <row r="23" spans="1:34" ht="14.25">
      <c r="A23" s="377" t="s">
        <v>769</v>
      </c>
      <c r="B23" s="406">
        <v>604.25</v>
      </c>
      <c r="C23" s="406">
        <v>593.6</v>
      </c>
      <c r="D23" s="407">
        <f t="shared" si="3"/>
        <v>10.649999999999977</v>
      </c>
      <c r="E23" s="408">
        <f t="shared" si="1"/>
        <v>1.7625155151013614</v>
      </c>
      <c r="F23" s="408">
        <f t="shared" si="2"/>
        <v>98.237484484898644</v>
      </c>
      <c r="G23" s="405"/>
      <c r="I23" s="405"/>
      <c r="K23" s="405"/>
      <c r="M23" s="405"/>
      <c r="O23" s="405"/>
      <c r="Q23" s="405"/>
      <c r="S23" s="405"/>
      <c r="U23" s="405"/>
    </row>
    <row r="24" spans="1:34" ht="14.25">
      <c r="A24" s="377" t="s">
        <v>770</v>
      </c>
      <c r="B24" s="406">
        <v>605.52</v>
      </c>
      <c r="C24" s="406">
        <v>593.6</v>
      </c>
      <c r="D24" s="407">
        <f t="shared" si="3"/>
        <v>11.919999999999959</v>
      </c>
      <c r="E24" s="408">
        <f t="shared" si="1"/>
        <v>1.9685559519090963</v>
      </c>
      <c r="F24" s="408">
        <f t="shared" si="2"/>
        <v>98.031444048090904</v>
      </c>
      <c r="G24" s="405"/>
      <c r="I24" s="405"/>
      <c r="K24" s="405"/>
      <c r="M24" s="405"/>
      <c r="O24" s="405"/>
      <c r="Q24" s="405"/>
      <c r="S24" s="405"/>
      <c r="U24" s="405"/>
    </row>
    <row r="25" spans="1:34" ht="14.25">
      <c r="A25" s="377" t="s">
        <v>771</v>
      </c>
      <c r="B25" s="406">
        <v>605.91999999999996</v>
      </c>
      <c r="C25" s="406">
        <v>593.6</v>
      </c>
      <c r="D25" s="407">
        <f t="shared" si="3"/>
        <v>12.319999999999936</v>
      </c>
      <c r="E25" s="408">
        <f t="shared" si="1"/>
        <v>2.0332717190388068</v>
      </c>
      <c r="F25" s="408">
        <f t="shared" si="2"/>
        <v>97.966728280961192</v>
      </c>
      <c r="G25" s="405"/>
      <c r="I25" s="405"/>
      <c r="K25" s="405"/>
      <c r="M25" s="405"/>
      <c r="O25" s="405"/>
      <c r="Q25" s="405"/>
      <c r="S25" s="405"/>
      <c r="U25" s="405"/>
    </row>
    <row r="26" spans="1:34" ht="14.25">
      <c r="A26" s="377" t="s">
        <v>772</v>
      </c>
      <c r="B26" s="406">
        <v>606.29</v>
      </c>
      <c r="C26" s="406">
        <v>593.6</v>
      </c>
      <c r="D26" s="407">
        <f t="shared" si="3"/>
        <v>12.689999999999941</v>
      </c>
      <c r="E26" s="408">
        <f t="shared" si="1"/>
        <v>2.0930577776311567</v>
      </c>
      <c r="F26" s="408">
        <f t="shared" si="2"/>
        <v>97.906942222368841</v>
      </c>
      <c r="G26" s="405"/>
      <c r="I26" s="405"/>
      <c r="K26" s="405"/>
      <c r="M26" s="405"/>
      <c r="O26" s="405"/>
      <c r="Q26" s="405"/>
      <c r="S26" s="405"/>
      <c r="U26" s="405"/>
      <c r="AH26" s="322">
        <v>-0.86</v>
      </c>
    </row>
    <row r="27" spans="1:34" ht="14.25">
      <c r="A27" s="377" t="s">
        <v>773</v>
      </c>
      <c r="B27" s="406">
        <v>606.48</v>
      </c>
      <c r="C27" s="406">
        <v>593.6</v>
      </c>
      <c r="D27" s="407">
        <f t="shared" si="3"/>
        <v>12.879999999999995</v>
      </c>
      <c r="E27" s="408">
        <f t="shared" si="1"/>
        <v>2.1237303785780233</v>
      </c>
      <c r="F27" s="408">
        <f t="shared" si="2"/>
        <v>97.876269621421983</v>
      </c>
      <c r="G27" s="405"/>
      <c r="I27" s="405"/>
      <c r="K27" s="405"/>
      <c r="M27" s="405"/>
      <c r="O27" s="405"/>
      <c r="Q27" s="405"/>
      <c r="S27" s="405"/>
      <c r="U27" s="405"/>
    </row>
    <row r="28" spans="1:34" ht="14.25">
      <c r="A28" s="377" t="s">
        <v>774</v>
      </c>
      <c r="B28" s="406">
        <v>609.57000000000005</v>
      </c>
      <c r="C28" s="406">
        <v>593.6</v>
      </c>
      <c r="D28" s="407">
        <f t="shared" si="3"/>
        <v>15.970000000000027</v>
      </c>
      <c r="E28" s="408">
        <f t="shared" si="1"/>
        <v>2.6198795872500331</v>
      </c>
      <c r="F28" s="408">
        <f t="shared" si="2"/>
        <v>97.38012041274996</v>
      </c>
      <c r="G28" s="405"/>
      <c r="I28" s="405"/>
      <c r="K28" s="405"/>
      <c r="M28" s="405"/>
      <c r="O28" s="405"/>
      <c r="Q28" s="405"/>
      <c r="S28" s="405"/>
      <c r="U28" s="405"/>
    </row>
    <row r="29" spans="1:34" ht="14.25">
      <c r="A29" s="377" t="s">
        <v>775</v>
      </c>
      <c r="B29" s="406">
        <v>612.04999999999995</v>
      </c>
      <c r="C29" s="406">
        <v>593.6</v>
      </c>
      <c r="D29" s="407">
        <f t="shared" si="3"/>
        <v>18.449999999999932</v>
      </c>
      <c r="E29" s="408">
        <f t="shared" si="1"/>
        <v>3.0144596029736022</v>
      </c>
      <c r="F29" s="408">
        <f t="shared" si="2"/>
        <v>96.985540397026398</v>
      </c>
      <c r="G29" s="405"/>
      <c r="I29" s="405"/>
      <c r="K29" s="405"/>
      <c r="M29" s="405"/>
      <c r="O29" s="405"/>
      <c r="Q29" s="405"/>
      <c r="S29" s="405"/>
      <c r="U29" s="405"/>
    </row>
    <row r="30" spans="1:34" ht="14.25">
      <c r="A30" s="377" t="s">
        <v>763</v>
      </c>
      <c r="B30" s="406">
        <v>614.01</v>
      </c>
      <c r="C30" s="406">
        <v>593.6</v>
      </c>
      <c r="D30" s="407">
        <f t="shared" si="3"/>
        <v>20.409999999999968</v>
      </c>
      <c r="E30" s="408">
        <f t="shared" si="1"/>
        <v>3.3240500969039544</v>
      </c>
      <c r="F30" s="408">
        <f t="shared" si="2"/>
        <v>96.67594990309604</v>
      </c>
      <c r="G30" s="405"/>
      <c r="I30" s="405"/>
      <c r="K30" s="405"/>
      <c r="M30" s="405"/>
      <c r="O30" s="405"/>
      <c r="Q30" s="405"/>
      <c r="S30" s="405"/>
      <c r="U30" s="405"/>
    </row>
    <row r="31" spans="1:34" ht="14.25">
      <c r="A31" s="377" t="s">
        <v>764</v>
      </c>
      <c r="B31" s="406">
        <v>617.54</v>
      </c>
      <c r="C31" s="406">
        <v>593.6</v>
      </c>
      <c r="D31" s="407">
        <f t="shared" si="3"/>
        <v>23.939999999999941</v>
      </c>
      <c r="E31" s="408">
        <f t="shared" si="1"/>
        <v>3.8766719564724461</v>
      </c>
      <c r="F31" s="408">
        <f>100-E31</f>
        <v>96.12332804352755</v>
      </c>
      <c r="G31" s="405"/>
      <c r="I31" s="405"/>
      <c r="K31" s="405"/>
      <c r="M31" s="405"/>
      <c r="O31" s="405"/>
      <c r="Q31" s="405"/>
      <c r="S31" s="405"/>
      <c r="U31" s="405"/>
      <c r="AF31" s="322">
        <v>-17.309999999999999</v>
      </c>
    </row>
    <row r="32" spans="1:34" ht="15" thickBot="1">
      <c r="A32" s="962" t="s">
        <v>765</v>
      </c>
      <c r="B32" s="1003">
        <v>620.86</v>
      </c>
      <c r="C32" s="1003">
        <v>593.6</v>
      </c>
      <c r="D32" s="1004">
        <f t="shared" si="3"/>
        <v>27.259999999999991</v>
      </c>
      <c r="E32" s="1005">
        <f t="shared" si="1"/>
        <v>4.3906838900879412</v>
      </c>
      <c r="F32" s="1005">
        <f>100-E32</f>
        <v>95.609316109912058</v>
      </c>
      <c r="G32" s="405"/>
      <c r="I32" s="405"/>
      <c r="K32" s="405"/>
      <c r="M32" s="405"/>
      <c r="O32" s="405"/>
      <c r="Q32" s="405"/>
      <c r="S32" s="405"/>
      <c r="U32" s="405"/>
      <c r="AF32" s="322">
        <v>1.71</v>
      </c>
    </row>
    <row r="33" spans="1:21" ht="15" thickTop="1">
      <c r="A33" s="964" t="s">
        <v>1330</v>
      </c>
      <c r="B33" s="1006">
        <v>628.27</v>
      </c>
      <c r="C33" s="1006">
        <v>634.66999999999996</v>
      </c>
      <c r="D33" s="1007">
        <f t="shared" si="3"/>
        <v>-6.3999999999999773</v>
      </c>
      <c r="E33" s="1008">
        <f>+D33/B33*100</f>
        <v>-1.0186703169019653</v>
      </c>
      <c r="F33" s="1008">
        <f>100-E33</f>
        <v>101.01867031690196</v>
      </c>
      <c r="G33" s="405"/>
      <c r="I33" s="405"/>
      <c r="K33" s="405"/>
      <c r="M33" s="405"/>
      <c r="O33" s="405"/>
      <c r="Q33" s="405"/>
      <c r="S33" s="405"/>
      <c r="U33" s="405"/>
    </row>
    <row r="34" spans="1:21" ht="14.25">
      <c r="A34" s="377" t="s">
        <v>1331</v>
      </c>
      <c r="B34" s="406">
        <v>628.22</v>
      </c>
      <c r="C34" s="406">
        <v>634.66999999999996</v>
      </c>
      <c r="D34" s="407">
        <f t="shared" si="3"/>
        <v>-6.4499999999999318</v>
      </c>
      <c r="E34" s="408">
        <f t="shared" ref="E34:E44" si="4">+D34/B34*100</f>
        <v>-1.0267103880805979</v>
      </c>
      <c r="F34" s="408">
        <f t="shared" ref="F34:F44" si="5">100-E34</f>
        <v>101.0267103880806</v>
      </c>
      <c r="G34" s="405"/>
      <c r="I34" s="405"/>
      <c r="K34" s="405"/>
      <c r="M34" s="405"/>
      <c r="O34" s="405"/>
      <c r="Q34" s="405"/>
      <c r="S34" s="405"/>
      <c r="U34" s="405"/>
    </row>
    <row r="35" spans="1:21" ht="14.25">
      <c r="A35" s="377" t="s">
        <v>1332</v>
      </c>
      <c r="B35" s="406">
        <v>632.19000000000005</v>
      </c>
      <c r="C35" s="406">
        <v>634.66999999999996</v>
      </c>
      <c r="D35" s="407">
        <f t="shared" si="3"/>
        <v>-2.4799999999999045</v>
      </c>
      <c r="E35" s="408">
        <f t="shared" si="4"/>
        <v>-0.39228712886947031</v>
      </c>
      <c r="F35" s="408">
        <f t="shared" si="5"/>
        <v>100.39228712886947</v>
      </c>
      <c r="G35" s="405"/>
      <c r="I35" s="405"/>
      <c r="K35" s="405"/>
      <c r="M35" s="405"/>
      <c r="O35" s="405"/>
      <c r="Q35" s="405"/>
      <c r="S35" s="405"/>
      <c r="U35" s="405"/>
    </row>
    <row r="36" spans="1:21" ht="14.25">
      <c r="A36" s="377" t="s">
        <v>1333</v>
      </c>
      <c r="B36" s="406">
        <v>633.61</v>
      </c>
      <c r="C36" s="406">
        <v>634.66999999999996</v>
      </c>
      <c r="D36" s="407">
        <f t="shared" si="3"/>
        <v>-1.0599999999999454</v>
      </c>
      <c r="E36" s="408">
        <f t="shared" si="4"/>
        <v>-0.16729533940435684</v>
      </c>
      <c r="F36" s="408">
        <f t="shared" si="5"/>
        <v>100.16729533940436</v>
      </c>
      <c r="G36" s="405"/>
      <c r="I36" s="405"/>
      <c r="K36" s="405"/>
      <c r="M36" s="405"/>
      <c r="O36" s="405"/>
      <c r="Q36" s="405"/>
      <c r="S36" s="405"/>
      <c r="U36" s="405"/>
    </row>
    <row r="37" spans="1:21" ht="14.25">
      <c r="A37" s="377" t="s">
        <v>1334</v>
      </c>
      <c r="B37" s="406">
        <v>634.27</v>
      </c>
      <c r="C37" s="406">
        <v>634.66999999999996</v>
      </c>
      <c r="D37" s="407">
        <f t="shared" si="3"/>
        <v>-0.39999999999997726</v>
      </c>
      <c r="E37" s="408">
        <f t="shared" si="4"/>
        <v>-6.3064625474951883E-2</v>
      </c>
      <c r="F37" s="408">
        <f t="shared" si="5"/>
        <v>100.06306462547495</v>
      </c>
      <c r="G37" s="405"/>
      <c r="I37" s="405"/>
      <c r="K37" s="405"/>
      <c r="M37" s="405"/>
      <c r="O37" s="405"/>
      <c r="Q37" s="405"/>
      <c r="S37" s="405"/>
      <c r="U37" s="405"/>
    </row>
    <row r="38" spans="1:21" ht="14.25">
      <c r="A38" s="377" t="s">
        <v>1335</v>
      </c>
      <c r="B38" s="406">
        <v>634.66521373211003</v>
      </c>
      <c r="C38" s="406">
        <v>634.67000095725405</v>
      </c>
      <c r="D38" s="407">
        <f t="shared" si="3"/>
        <v>-4.7872251440139735E-3</v>
      </c>
      <c r="E38" s="408">
        <f t="shared" si="4"/>
        <v>-7.542914028426087E-4</v>
      </c>
      <c r="F38" s="408">
        <f t="shared" si="5"/>
        <v>100.00075429140284</v>
      </c>
      <c r="G38" s="405"/>
      <c r="I38" s="405"/>
      <c r="K38" s="405"/>
      <c r="M38" s="405"/>
      <c r="O38" s="405"/>
      <c r="Q38" s="405"/>
      <c r="S38" s="405"/>
      <c r="U38" s="405"/>
    </row>
    <row r="39" spans="1:21" ht="14.25">
      <c r="A39" s="377" t="s">
        <v>1336</v>
      </c>
      <c r="B39" s="406">
        <v>637.00276219663294</v>
      </c>
      <c r="C39" s="406">
        <v>634.66953344756098</v>
      </c>
      <c r="D39" s="407">
        <f t="shared" si="3"/>
        <v>2.3332287490719636</v>
      </c>
      <c r="E39" s="408">
        <f t="shared" si="4"/>
        <v>0.36628235975399615</v>
      </c>
      <c r="F39" s="408">
        <f t="shared" si="5"/>
        <v>99.633717640246005</v>
      </c>
      <c r="G39" s="405"/>
      <c r="I39" s="405"/>
      <c r="K39" s="405"/>
      <c r="M39" s="405"/>
      <c r="O39" s="405"/>
      <c r="Q39" s="405"/>
      <c r="S39" s="405"/>
      <c r="U39" s="405"/>
    </row>
    <row r="40" spans="1:21" ht="14.25">
      <c r="A40" s="377" t="s">
        <v>1337</v>
      </c>
      <c r="B40" s="406">
        <v>638.06000760908603</v>
      </c>
      <c r="C40" s="406">
        <v>634.66932199847895</v>
      </c>
      <c r="D40" s="407">
        <f t="shared" si="3"/>
        <v>3.3906856106070791</v>
      </c>
      <c r="E40" s="408">
        <f t="shared" si="4"/>
        <v>0.53140544308873483</v>
      </c>
      <c r="F40" s="408">
        <f t="shared" si="5"/>
        <v>99.46859455691127</v>
      </c>
    </row>
    <row r="41" spans="1:21" ht="14.25">
      <c r="A41" s="377" t="s">
        <v>1338</v>
      </c>
      <c r="B41" s="406">
        <v>641.19993363635797</v>
      </c>
      <c r="C41" s="406">
        <v>634.66869401327301</v>
      </c>
      <c r="D41" s="407">
        <f t="shared" si="3"/>
        <v>6.5312396230849572</v>
      </c>
      <c r="E41" s="408">
        <f t="shared" si="4"/>
        <v>1.0185964284252409</v>
      </c>
      <c r="F41" s="408">
        <f t="shared" si="5"/>
        <v>98.981403571574759</v>
      </c>
    </row>
    <row r="42" spans="1:21" ht="14.25">
      <c r="A42" s="377" t="s">
        <v>1339</v>
      </c>
      <c r="B42" s="406">
        <v>642.85189975278695</v>
      </c>
      <c r="C42" s="406">
        <v>634.66869401327301</v>
      </c>
      <c r="D42" s="407">
        <f t="shared" si="3"/>
        <v>8.1832057395139373</v>
      </c>
      <c r="E42" s="408">
        <f t="shared" si="4"/>
        <v>1.2729534971679861</v>
      </c>
      <c r="F42" s="408">
        <f t="shared" si="5"/>
        <v>98.72704650283201</v>
      </c>
    </row>
    <row r="43" spans="1:21" ht="14.25">
      <c r="A43" s="377" t="s">
        <v>1340</v>
      </c>
      <c r="B43" s="406">
        <v>644.743784726586</v>
      </c>
      <c r="C43" s="406">
        <v>634.667985243055</v>
      </c>
      <c r="D43" s="407">
        <f t="shared" si="3"/>
        <v>10.075799483531</v>
      </c>
      <c r="E43" s="408">
        <f t="shared" si="4"/>
        <v>1.5627602347192542</v>
      </c>
      <c r="F43" s="408">
        <f t="shared" si="5"/>
        <v>98.437239765280751</v>
      </c>
    </row>
    <row r="44" spans="1:21" ht="14.25">
      <c r="A44" s="377" t="s">
        <v>1341</v>
      </c>
      <c r="B44" s="406">
        <v>646.30185233230804</v>
      </c>
      <c r="C44" s="406">
        <v>634.66767362953306</v>
      </c>
      <c r="D44" s="407">
        <f t="shared" si="3"/>
        <v>11.634178702774989</v>
      </c>
      <c r="E44" s="408">
        <f t="shared" si="4"/>
        <v>1.8001153270396415</v>
      </c>
      <c r="F44" s="408">
        <f t="shared" si="5"/>
        <v>98.199884672960366</v>
      </c>
    </row>
    <row r="45" spans="1:21" ht="14.25">
      <c r="A45" s="411" t="s">
        <v>1357</v>
      </c>
      <c r="B45" s="410"/>
      <c r="C45" s="411"/>
      <c r="D45" s="412"/>
      <c r="E45" s="412"/>
      <c r="F45" s="413"/>
    </row>
    <row r="46" spans="1:21" ht="14.25">
      <c r="A46" s="774" t="s">
        <v>1358</v>
      </c>
      <c r="B46" s="1387"/>
      <c r="C46" s="1387"/>
      <c r="D46" s="1387"/>
      <c r="E46" s="1387"/>
      <c r="F46" s="413"/>
    </row>
    <row r="47" spans="1:21" ht="14.25" customHeight="1">
      <c r="A47" s="85" t="s">
        <v>1359</v>
      </c>
      <c r="C47" s="85"/>
      <c r="D47" s="1123"/>
      <c r="E47" s="1123"/>
    </row>
    <row r="48" spans="1:21" ht="14.25" customHeight="1">
      <c r="A48" s="85" t="s">
        <v>1360</v>
      </c>
      <c r="C48" s="1123"/>
      <c r="D48" s="1123"/>
      <c r="E48" s="1123"/>
    </row>
    <row r="49" ht="14.25" hidden="1"/>
    <row r="50" ht="14.25" hidden="1"/>
    <row r="51" ht="14.25"/>
    <row r="52" ht="14.25" customHeight="1"/>
    <row r="53" ht="14.25" customHeight="1"/>
    <row r="54" ht="14.25" customHeight="1"/>
  </sheetData>
  <mergeCells count="3">
    <mergeCell ref="A6:A7"/>
    <mergeCell ref="A3:F3"/>
    <mergeCell ref="A4:F4"/>
  </mergeCells>
  <hyperlinks>
    <hyperlink ref="IW6" location="ÍNDICE!A147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71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57"/>
  <sheetViews>
    <sheetView showGridLines="0" zoomScaleNormal="100" zoomScaleSheetLayoutView="76" workbookViewId="0">
      <selection activeCell="IW6" sqref="IW6"/>
    </sheetView>
  </sheetViews>
  <sheetFormatPr baseColWidth="10" defaultColWidth="0" defaultRowHeight="0" customHeight="1" zeroHeight="1"/>
  <cols>
    <col min="1" max="1" width="10.7109375" style="322" customWidth="1"/>
    <col min="2" max="2" width="17.28515625" style="322" customWidth="1"/>
    <col min="3" max="3" width="20.7109375" style="322" customWidth="1"/>
    <col min="4" max="4" width="24.42578125" style="322" customWidth="1"/>
    <col min="5" max="5" width="24.28515625" style="322" customWidth="1"/>
    <col min="6" max="6" width="20.7109375" style="322" customWidth="1"/>
    <col min="7" max="7" width="39.85546875" style="322" hidden="1" customWidth="1"/>
    <col min="8" max="255" width="11.42578125" style="322" hidden="1"/>
    <col min="256" max="256" width="3.28515625" style="322" customWidth="1"/>
    <col min="257" max="257" width="10.7109375" style="322" customWidth="1"/>
    <col min="258" max="258" width="17.28515625" style="322" customWidth="1"/>
    <col min="259" max="259" width="20.7109375" style="322" customWidth="1"/>
    <col min="260" max="260" width="24.42578125" style="322" customWidth="1"/>
    <col min="261" max="261" width="24.28515625" style="322" customWidth="1"/>
    <col min="262" max="262" width="20.7109375" style="322" customWidth="1"/>
    <col min="263" max="263" width="11.42578125" style="322" hidden="1" customWidth="1"/>
    <col min="264" max="511" width="11.42578125" style="322" hidden="1"/>
    <col min="512" max="512" width="3.28515625" style="322" customWidth="1"/>
    <col min="513" max="513" width="10.7109375" style="322" customWidth="1"/>
    <col min="514" max="514" width="17.28515625" style="322" customWidth="1"/>
    <col min="515" max="515" width="20.7109375" style="322" customWidth="1"/>
    <col min="516" max="516" width="24.42578125" style="322" customWidth="1"/>
    <col min="517" max="517" width="24.28515625" style="322" customWidth="1"/>
    <col min="518" max="518" width="20.7109375" style="322" customWidth="1"/>
    <col min="519" max="519" width="11.42578125" style="322" hidden="1" customWidth="1"/>
    <col min="520" max="767" width="11.42578125" style="322" hidden="1"/>
    <col min="768" max="768" width="3.28515625" style="322" customWidth="1"/>
    <col min="769" max="769" width="10.7109375" style="322" customWidth="1"/>
    <col min="770" max="770" width="17.28515625" style="322" customWidth="1"/>
    <col min="771" max="771" width="20.7109375" style="322" customWidth="1"/>
    <col min="772" max="772" width="24.42578125" style="322" customWidth="1"/>
    <col min="773" max="773" width="24.28515625" style="322" customWidth="1"/>
    <col min="774" max="774" width="20.7109375" style="322" customWidth="1"/>
    <col min="775" max="775" width="11.42578125" style="322" hidden="1" customWidth="1"/>
    <col min="776" max="1023" width="11.42578125" style="322" hidden="1"/>
    <col min="1024" max="1024" width="3.28515625" style="322" customWidth="1"/>
    <col min="1025" max="1025" width="10.7109375" style="322" customWidth="1"/>
    <col min="1026" max="1026" width="17.28515625" style="322" customWidth="1"/>
    <col min="1027" max="1027" width="20.7109375" style="322" customWidth="1"/>
    <col min="1028" max="1028" width="24.42578125" style="322" customWidth="1"/>
    <col min="1029" max="1029" width="24.28515625" style="322" customWidth="1"/>
    <col min="1030" max="1030" width="20.7109375" style="322" customWidth="1"/>
    <col min="1031" max="1031" width="11.42578125" style="322" hidden="1" customWidth="1"/>
    <col min="1032" max="1279" width="11.42578125" style="322" hidden="1"/>
    <col min="1280" max="1280" width="3.28515625" style="322" customWidth="1"/>
    <col min="1281" max="1281" width="10.7109375" style="322" customWidth="1"/>
    <col min="1282" max="1282" width="17.28515625" style="322" customWidth="1"/>
    <col min="1283" max="1283" width="20.7109375" style="322" customWidth="1"/>
    <col min="1284" max="1284" width="24.42578125" style="322" customWidth="1"/>
    <col min="1285" max="1285" width="24.28515625" style="322" customWidth="1"/>
    <col min="1286" max="1286" width="20.7109375" style="322" customWidth="1"/>
    <col min="1287" max="1287" width="11.42578125" style="322" hidden="1" customWidth="1"/>
    <col min="1288" max="1535" width="11.42578125" style="322" hidden="1"/>
    <col min="1536" max="1536" width="3.28515625" style="322" customWidth="1"/>
    <col min="1537" max="1537" width="10.7109375" style="322" customWidth="1"/>
    <col min="1538" max="1538" width="17.28515625" style="322" customWidth="1"/>
    <col min="1539" max="1539" width="20.7109375" style="322" customWidth="1"/>
    <col min="1540" max="1540" width="24.42578125" style="322" customWidth="1"/>
    <col min="1541" max="1541" width="24.28515625" style="322" customWidth="1"/>
    <col min="1542" max="1542" width="20.7109375" style="322" customWidth="1"/>
    <col min="1543" max="1543" width="11.42578125" style="322" hidden="1" customWidth="1"/>
    <col min="1544" max="1791" width="11.42578125" style="322" hidden="1"/>
    <col min="1792" max="1792" width="3.28515625" style="322" customWidth="1"/>
    <col min="1793" max="1793" width="10.7109375" style="322" customWidth="1"/>
    <col min="1794" max="1794" width="17.28515625" style="322" customWidth="1"/>
    <col min="1795" max="1795" width="20.7109375" style="322" customWidth="1"/>
    <col min="1796" max="1796" width="24.42578125" style="322" customWidth="1"/>
    <col min="1797" max="1797" width="24.28515625" style="322" customWidth="1"/>
    <col min="1798" max="1798" width="20.7109375" style="322" customWidth="1"/>
    <col min="1799" max="1799" width="11.42578125" style="322" hidden="1" customWidth="1"/>
    <col min="1800" max="2047" width="11.42578125" style="322" hidden="1"/>
    <col min="2048" max="2048" width="3.28515625" style="322" customWidth="1"/>
    <col min="2049" max="2049" width="10.7109375" style="322" customWidth="1"/>
    <col min="2050" max="2050" width="17.28515625" style="322" customWidth="1"/>
    <col min="2051" max="2051" width="20.7109375" style="322" customWidth="1"/>
    <col min="2052" max="2052" width="24.42578125" style="322" customWidth="1"/>
    <col min="2053" max="2053" width="24.28515625" style="322" customWidth="1"/>
    <col min="2054" max="2054" width="20.7109375" style="322" customWidth="1"/>
    <col min="2055" max="2055" width="11.42578125" style="322" hidden="1" customWidth="1"/>
    <col min="2056" max="2303" width="11.42578125" style="322" hidden="1"/>
    <col min="2304" max="2304" width="3.28515625" style="322" customWidth="1"/>
    <col min="2305" max="2305" width="10.7109375" style="322" customWidth="1"/>
    <col min="2306" max="2306" width="17.28515625" style="322" customWidth="1"/>
    <col min="2307" max="2307" width="20.7109375" style="322" customWidth="1"/>
    <col min="2308" max="2308" width="24.42578125" style="322" customWidth="1"/>
    <col min="2309" max="2309" width="24.28515625" style="322" customWidth="1"/>
    <col min="2310" max="2310" width="20.7109375" style="322" customWidth="1"/>
    <col min="2311" max="2311" width="11.42578125" style="322" hidden="1" customWidth="1"/>
    <col min="2312" max="2559" width="11.42578125" style="322" hidden="1"/>
    <col min="2560" max="2560" width="3.28515625" style="322" customWidth="1"/>
    <col min="2561" max="2561" width="10.7109375" style="322" customWidth="1"/>
    <col min="2562" max="2562" width="17.28515625" style="322" customWidth="1"/>
    <col min="2563" max="2563" width="20.7109375" style="322" customWidth="1"/>
    <col min="2564" max="2564" width="24.42578125" style="322" customWidth="1"/>
    <col min="2565" max="2565" width="24.28515625" style="322" customWidth="1"/>
    <col min="2566" max="2566" width="20.7109375" style="322" customWidth="1"/>
    <col min="2567" max="2567" width="11.42578125" style="322" hidden="1" customWidth="1"/>
    <col min="2568" max="2815" width="11.42578125" style="322" hidden="1"/>
    <col min="2816" max="2816" width="3.28515625" style="322" customWidth="1"/>
    <col min="2817" max="2817" width="10.7109375" style="322" customWidth="1"/>
    <col min="2818" max="2818" width="17.28515625" style="322" customWidth="1"/>
    <col min="2819" max="2819" width="20.7109375" style="322" customWidth="1"/>
    <col min="2820" max="2820" width="24.42578125" style="322" customWidth="1"/>
    <col min="2821" max="2821" width="24.28515625" style="322" customWidth="1"/>
    <col min="2822" max="2822" width="20.7109375" style="322" customWidth="1"/>
    <col min="2823" max="2823" width="11.42578125" style="322" hidden="1" customWidth="1"/>
    <col min="2824" max="3071" width="11.42578125" style="322" hidden="1"/>
    <col min="3072" max="3072" width="3.28515625" style="322" customWidth="1"/>
    <col min="3073" max="3073" width="10.7109375" style="322" customWidth="1"/>
    <col min="3074" max="3074" width="17.28515625" style="322" customWidth="1"/>
    <col min="3075" max="3075" width="20.7109375" style="322" customWidth="1"/>
    <col min="3076" max="3076" width="24.42578125" style="322" customWidth="1"/>
    <col min="3077" max="3077" width="24.28515625" style="322" customWidth="1"/>
    <col min="3078" max="3078" width="20.7109375" style="322" customWidth="1"/>
    <col min="3079" max="3079" width="11.42578125" style="322" hidden="1" customWidth="1"/>
    <col min="3080" max="3327" width="11.42578125" style="322" hidden="1"/>
    <col min="3328" max="3328" width="3.28515625" style="322" customWidth="1"/>
    <col min="3329" max="3329" width="10.7109375" style="322" customWidth="1"/>
    <col min="3330" max="3330" width="17.28515625" style="322" customWidth="1"/>
    <col min="3331" max="3331" width="20.7109375" style="322" customWidth="1"/>
    <col min="3332" max="3332" width="24.42578125" style="322" customWidth="1"/>
    <col min="3333" max="3333" width="24.28515625" style="322" customWidth="1"/>
    <col min="3334" max="3334" width="20.7109375" style="322" customWidth="1"/>
    <col min="3335" max="3335" width="11.42578125" style="322" hidden="1" customWidth="1"/>
    <col min="3336" max="3583" width="11.42578125" style="322" hidden="1"/>
    <col min="3584" max="3584" width="3.28515625" style="322" customWidth="1"/>
    <col min="3585" max="3585" width="10.7109375" style="322" customWidth="1"/>
    <col min="3586" max="3586" width="17.28515625" style="322" customWidth="1"/>
    <col min="3587" max="3587" width="20.7109375" style="322" customWidth="1"/>
    <col min="3588" max="3588" width="24.42578125" style="322" customWidth="1"/>
    <col min="3589" max="3589" width="24.28515625" style="322" customWidth="1"/>
    <col min="3590" max="3590" width="20.7109375" style="322" customWidth="1"/>
    <col min="3591" max="3591" width="11.42578125" style="322" hidden="1" customWidth="1"/>
    <col min="3592" max="3839" width="11.42578125" style="322" hidden="1"/>
    <col min="3840" max="3840" width="3.28515625" style="322" customWidth="1"/>
    <col min="3841" max="3841" width="10.7109375" style="322" customWidth="1"/>
    <col min="3842" max="3842" width="17.28515625" style="322" customWidth="1"/>
    <col min="3843" max="3843" width="20.7109375" style="322" customWidth="1"/>
    <col min="3844" max="3844" width="24.42578125" style="322" customWidth="1"/>
    <col min="3845" max="3845" width="24.28515625" style="322" customWidth="1"/>
    <col min="3846" max="3846" width="20.7109375" style="322" customWidth="1"/>
    <col min="3847" max="3847" width="11.42578125" style="322" hidden="1" customWidth="1"/>
    <col min="3848" max="4095" width="11.42578125" style="322" hidden="1"/>
    <col min="4096" max="4096" width="3.28515625" style="322" customWidth="1"/>
    <col min="4097" max="4097" width="10.7109375" style="322" customWidth="1"/>
    <col min="4098" max="4098" width="17.28515625" style="322" customWidth="1"/>
    <col min="4099" max="4099" width="20.7109375" style="322" customWidth="1"/>
    <col min="4100" max="4100" width="24.42578125" style="322" customWidth="1"/>
    <col min="4101" max="4101" width="24.28515625" style="322" customWidth="1"/>
    <col min="4102" max="4102" width="20.7109375" style="322" customWidth="1"/>
    <col min="4103" max="4103" width="11.42578125" style="322" hidden="1" customWidth="1"/>
    <col min="4104" max="4351" width="11.42578125" style="322" hidden="1"/>
    <col min="4352" max="4352" width="3.28515625" style="322" customWidth="1"/>
    <col min="4353" max="4353" width="10.7109375" style="322" customWidth="1"/>
    <col min="4354" max="4354" width="17.28515625" style="322" customWidth="1"/>
    <col min="4355" max="4355" width="20.7109375" style="322" customWidth="1"/>
    <col min="4356" max="4356" width="24.42578125" style="322" customWidth="1"/>
    <col min="4357" max="4357" width="24.28515625" style="322" customWidth="1"/>
    <col min="4358" max="4358" width="20.7109375" style="322" customWidth="1"/>
    <col min="4359" max="4359" width="11.42578125" style="322" hidden="1" customWidth="1"/>
    <col min="4360" max="4607" width="11.42578125" style="322" hidden="1"/>
    <col min="4608" max="4608" width="3.28515625" style="322" customWidth="1"/>
    <col min="4609" max="4609" width="10.7109375" style="322" customWidth="1"/>
    <col min="4610" max="4610" width="17.28515625" style="322" customWidth="1"/>
    <col min="4611" max="4611" width="20.7109375" style="322" customWidth="1"/>
    <col min="4612" max="4612" width="24.42578125" style="322" customWidth="1"/>
    <col min="4613" max="4613" width="24.28515625" style="322" customWidth="1"/>
    <col min="4614" max="4614" width="20.7109375" style="322" customWidth="1"/>
    <col min="4615" max="4615" width="11.42578125" style="322" hidden="1" customWidth="1"/>
    <col min="4616" max="4863" width="11.42578125" style="322" hidden="1"/>
    <col min="4864" max="4864" width="3.28515625" style="322" customWidth="1"/>
    <col min="4865" max="4865" width="10.7109375" style="322" customWidth="1"/>
    <col min="4866" max="4866" width="17.28515625" style="322" customWidth="1"/>
    <col min="4867" max="4867" width="20.7109375" style="322" customWidth="1"/>
    <col min="4868" max="4868" width="24.42578125" style="322" customWidth="1"/>
    <col min="4869" max="4869" width="24.28515625" style="322" customWidth="1"/>
    <col min="4870" max="4870" width="20.7109375" style="322" customWidth="1"/>
    <col min="4871" max="4871" width="11.42578125" style="322" hidden="1" customWidth="1"/>
    <col min="4872" max="5119" width="11.42578125" style="322" hidden="1"/>
    <col min="5120" max="5120" width="3.28515625" style="322" customWidth="1"/>
    <col min="5121" max="5121" width="10.7109375" style="322" customWidth="1"/>
    <col min="5122" max="5122" width="17.28515625" style="322" customWidth="1"/>
    <col min="5123" max="5123" width="20.7109375" style="322" customWidth="1"/>
    <col min="5124" max="5124" width="24.42578125" style="322" customWidth="1"/>
    <col min="5125" max="5125" width="24.28515625" style="322" customWidth="1"/>
    <col min="5126" max="5126" width="20.7109375" style="322" customWidth="1"/>
    <col min="5127" max="5127" width="11.42578125" style="322" hidden="1" customWidth="1"/>
    <col min="5128" max="5375" width="11.42578125" style="322" hidden="1"/>
    <col min="5376" max="5376" width="3.28515625" style="322" customWidth="1"/>
    <col min="5377" max="5377" width="10.7109375" style="322" customWidth="1"/>
    <col min="5378" max="5378" width="17.28515625" style="322" customWidth="1"/>
    <col min="5379" max="5379" width="20.7109375" style="322" customWidth="1"/>
    <col min="5380" max="5380" width="24.42578125" style="322" customWidth="1"/>
    <col min="5381" max="5381" width="24.28515625" style="322" customWidth="1"/>
    <col min="5382" max="5382" width="20.7109375" style="322" customWidth="1"/>
    <col min="5383" max="5383" width="11.42578125" style="322" hidden="1" customWidth="1"/>
    <col min="5384" max="5631" width="11.42578125" style="322" hidden="1"/>
    <col min="5632" max="5632" width="3.28515625" style="322" customWidth="1"/>
    <col min="5633" max="5633" width="10.7109375" style="322" customWidth="1"/>
    <col min="5634" max="5634" width="17.28515625" style="322" customWidth="1"/>
    <col min="5635" max="5635" width="20.7109375" style="322" customWidth="1"/>
    <col min="5636" max="5636" width="24.42578125" style="322" customWidth="1"/>
    <col min="5637" max="5637" width="24.28515625" style="322" customWidth="1"/>
    <col min="5638" max="5638" width="20.7109375" style="322" customWidth="1"/>
    <col min="5639" max="5639" width="11.42578125" style="322" hidden="1" customWidth="1"/>
    <col min="5640" max="5887" width="11.42578125" style="322" hidden="1"/>
    <col min="5888" max="5888" width="3.28515625" style="322" customWidth="1"/>
    <col min="5889" max="5889" width="10.7109375" style="322" customWidth="1"/>
    <col min="5890" max="5890" width="17.28515625" style="322" customWidth="1"/>
    <col min="5891" max="5891" width="20.7109375" style="322" customWidth="1"/>
    <col min="5892" max="5892" width="24.42578125" style="322" customWidth="1"/>
    <col min="5893" max="5893" width="24.28515625" style="322" customWidth="1"/>
    <col min="5894" max="5894" width="20.7109375" style="322" customWidth="1"/>
    <col min="5895" max="5895" width="11.42578125" style="322" hidden="1" customWidth="1"/>
    <col min="5896" max="6143" width="11.42578125" style="322" hidden="1"/>
    <col min="6144" max="6144" width="3.28515625" style="322" customWidth="1"/>
    <col min="6145" max="6145" width="10.7109375" style="322" customWidth="1"/>
    <col min="6146" max="6146" width="17.28515625" style="322" customWidth="1"/>
    <col min="6147" max="6147" width="20.7109375" style="322" customWidth="1"/>
    <col min="6148" max="6148" width="24.42578125" style="322" customWidth="1"/>
    <col min="6149" max="6149" width="24.28515625" style="322" customWidth="1"/>
    <col min="6150" max="6150" width="20.7109375" style="322" customWidth="1"/>
    <col min="6151" max="6151" width="11.42578125" style="322" hidden="1" customWidth="1"/>
    <col min="6152" max="6399" width="11.42578125" style="322" hidden="1"/>
    <col min="6400" max="6400" width="3.28515625" style="322" customWidth="1"/>
    <col min="6401" max="6401" width="10.7109375" style="322" customWidth="1"/>
    <col min="6402" max="6402" width="17.28515625" style="322" customWidth="1"/>
    <col min="6403" max="6403" width="20.7109375" style="322" customWidth="1"/>
    <col min="6404" max="6404" width="24.42578125" style="322" customWidth="1"/>
    <col min="6405" max="6405" width="24.28515625" style="322" customWidth="1"/>
    <col min="6406" max="6406" width="20.7109375" style="322" customWidth="1"/>
    <col min="6407" max="6407" width="11.42578125" style="322" hidden="1" customWidth="1"/>
    <col min="6408" max="6655" width="11.42578125" style="322" hidden="1"/>
    <col min="6656" max="6656" width="3.28515625" style="322" customWidth="1"/>
    <col min="6657" max="6657" width="10.7109375" style="322" customWidth="1"/>
    <col min="6658" max="6658" width="17.28515625" style="322" customWidth="1"/>
    <col min="6659" max="6659" width="20.7109375" style="322" customWidth="1"/>
    <col min="6660" max="6660" width="24.42578125" style="322" customWidth="1"/>
    <col min="6661" max="6661" width="24.28515625" style="322" customWidth="1"/>
    <col min="6662" max="6662" width="20.7109375" style="322" customWidth="1"/>
    <col min="6663" max="6663" width="11.42578125" style="322" hidden="1" customWidth="1"/>
    <col min="6664" max="6911" width="11.42578125" style="322" hidden="1"/>
    <col min="6912" max="6912" width="3.28515625" style="322" customWidth="1"/>
    <col min="6913" max="6913" width="10.7109375" style="322" customWidth="1"/>
    <col min="6914" max="6914" width="17.28515625" style="322" customWidth="1"/>
    <col min="6915" max="6915" width="20.7109375" style="322" customWidth="1"/>
    <col min="6916" max="6916" width="24.42578125" style="322" customWidth="1"/>
    <col min="6917" max="6917" width="24.28515625" style="322" customWidth="1"/>
    <col min="6918" max="6918" width="20.7109375" style="322" customWidth="1"/>
    <col min="6919" max="6919" width="11.42578125" style="322" hidden="1" customWidth="1"/>
    <col min="6920" max="7167" width="11.42578125" style="322" hidden="1"/>
    <col min="7168" max="7168" width="3.28515625" style="322" customWidth="1"/>
    <col min="7169" max="7169" width="10.7109375" style="322" customWidth="1"/>
    <col min="7170" max="7170" width="17.28515625" style="322" customWidth="1"/>
    <col min="7171" max="7171" width="20.7109375" style="322" customWidth="1"/>
    <col min="7172" max="7172" width="24.42578125" style="322" customWidth="1"/>
    <col min="7173" max="7173" width="24.28515625" style="322" customWidth="1"/>
    <col min="7174" max="7174" width="20.7109375" style="322" customWidth="1"/>
    <col min="7175" max="7175" width="11.42578125" style="322" hidden="1" customWidth="1"/>
    <col min="7176" max="7423" width="11.42578125" style="322" hidden="1"/>
    <col min="7424" max="7424" width="3.28515625" style="322" customWidth="1"/>
    <col min="7425" max="7425" width="10.7109375" style="322" customWidth="1"/>
    <col min="7426" max="7426" width="17.28515625" style="322" customWidth="1"/>
    <col min="7427" max="7427" width="20.7109375" style="322" customWidth="1"/>
    <col min="7428" max="7428" width="24.42578125" style="322" customWidth="1"/>
    <col min="7429" max="7429" width="24.28515625" style="322" customWidth="1"/>
    <col min="7430" max="7430" width="20.7109375" style="322" customWidth="1"/>
    <col min="7431" max="7431" width="11.42578125" style="322" hidden="1" customWidth="1"/>
    <col min="7432" max="7679" width="11.42578125" style="322" hidden="1"/>
    <col min="7680" max="7680" width="3.28515625" style="322" customWidth="1"/>
    <col min="7681" max="7681" width="10.7109375" style="322" customWidth="1"/>
    <col min="7682" max="7682" width="17.28515625" style="322" customWidth="1"/>
    <col min="7683" max="7683" width="20.7109375" style="322" customWidth="1"/>
    <col min="7684" max="7684" width="24.42578125" style="322" customWidth="1"/>
    <col min="7685" max="7685" width="24.28515625" style="322" customWidth="1"/>
    <col min="7686" max="7686" width="20.7109375" style="322" customWidth="1"/>
    <col min="7687" max="7687" width="11.42578125" style="322" hidden="1" customWidth="1"/>
    <col min="7688" max="7935" width="11.42578125" style="322" hidden="1"/>
    <col min="7936" max="7936" width="3.28515625" style="322" customWidth="1"/>
    <col min="7937" max="7937" width="10.7109375" style="322" customWidth="1"/>
    <col min="7938" max="7938" width="17.28515625" style="322" customWidth="1"/>
    <col min="7939" max="7939" width="20.7109375" style="322" customWidth="1"/>
    <col min="7940" max="7940" width="24.42578125" style="322" customWidth="1"/>
    <col min="7941" max="7941" width="24.28515625" style="322" customWidth="1"/>
    <col min="7942" max="7942" width="20.7109375" style="322" customWidth="1"/>
    <col min="7943" max="7943" width="11.42578125" style="322" hidden="1" customWidth="1"/>
    <col min="7944" max="8191" width="11.42578125" style="322" hidden="1"/>
    <col min="8192" max="8192" width="3.28515625" style="322" customWidth="1"/>
    <col min="8193" max="8193" width="10.7109375" style="322" customWidth="1"/>
    <col min="8194" max="8194" width="17.28515625" style="322" customWidth="1"/>
    <col min="8195" max="8195" width="20.7109375" style="322" customWidth="1"/>
    <col min="8196" max="8196" width="24.42578125" style="322" customWidth="1"/>
    <col min="8197" max="8197" width="24.28515625" style="322" customWidth="1"/>
    <col min="8198" max="8198" width="20.7109375" style="322" customWidth="1"/>
    <col min="8199" max="8199" width="11.42578125" style="322" hidden="1" customWidth="1"/>
    <col min="8200" max="8447" width="11.42578125" style="322" hidden="1"/>
    <col min="8448" max="8448" width="3.28515625" style="322" customWidth="1"/>
    <col min="8449" max="8449" width="10.7109375" style="322" customWidth="1"/>
    <col min="8450" max="8450" width="17.28515625" style="322" customWidth="1"/>
    <col min="8451" max="8451" width="20.7109375" style="322" customWidth="1"/>
    <col min="8452" max="8452" width="24.42578125" style="322" customWidth="1"/>
    <col min="8453" max="8453" width="24.28515625" style="322" customWidth="1"/>
    <col min="8454" max="8454" width="20.7109375" style="322" customWidth="1"/>
    <col min="8455" max="8455" width="11.42578125" style="322" hidden="1" customWidth="1"/>
    <col min="8456" max="8703" width="11.42578125" style="322" hidden="1"/>
    <col min="8704" max="8704" width="3.28515625" style="322" customWidth="1"/>
    <col min="8705" max="8705" width="10.7109375" style="322" customWidth="1"/>
    <col min="8706" max="8706" width="17.28515625" style="322" customWidth="1"/>
    <col min="8707" max="8707" width="20.7109375" style="322" customWidth="1"/>
    <col min="8708" max="8708" width="24.42578125" style="322" customWidth="1"/>
    <col min="8709" max="8709" width="24.28515625" style="322" customWidth="1"/>
    <col min="8710" max="8710" width="20.7109375" style="322" customWidth="1"/>
    <col min="8711" max="8711" width="11.42578125" style="322" hidden="1" customWidth="1"/>
    <col min="8712" max="8959" width="11.42578125" style="322" hidden="1"/>
    <col min="8960" max="8960" width="3.28515625" style="322" customWidth="1"/>
    <col min="8961" max="8961" width="10.7109375" style="322" customWidth="1"/>
    <col min="8962" max="8962" width="17.28515625" style="322" customWidth="1"/>
    <col min="8963" max="8963" width="20.7109375" style="322" customWidth="1"/>
    <col min="8964" max="8964" width="24.42578125" style="322" customWidth="1"/>
    <col min="8965" max="8965" width="24.28515625" style="322" customWidth="1"/>
    <col min="8966" max="8966" width="20.7109375" style="322" customWidth="1"/>
    <col min="8967" max="8967" width="11.42578125" style="322" hidden="1" customWidth="1"/>
    <col min="8968" max="9215" width="11.42578125" style="322" hidden="1"/>
    <col min="9216" max="9216" width="3.28515625" style="322" customWidth="1"/>
    <col min="9217" max="9217" width="10.7109375" style="322" customWidth="1"/>
    <col min="9218" max="9218" width="17.28515625" style="322" customWidth="1"/>
    <col min="9219" max="9219" width="20.7109375" style="322" customWidth="1"/>
    <col min="9220" max="9220" width="24.42578125" style="322" customWidth="1"/>
    <col min="9221" max="9221" width="24.28515625" style="322" customWidth="1"/>
    <col min="9222" max="9222" width="20.7109375" style="322" customWidth="1"/>
    <col min="9223" max="9223" width="11.42578125" style="322" hidden="1" customWidth="1"/>
    <col min="9224" max="9471" width="11.42578125" style="322" hidden="1"/>
    <col min="9472" max="9472" width="3.28515625" style="322" customWidth="1"/>
    <col min="9473" max="9473" width="10.7109375" style="322" customWidth="1"/>
    <col min="9474" max="9474" width="17.28515625" style="322" customWidth="1"/>
    <col min="9475" max="9475" width="20.7109375" style="322" customWidth="1"/>
    <col min="9476" max="9476" width="24.42578125" style="322" customWidth="1"/>
    <col min="9477" max="9477" width="24.28515625" style="322" customWidth="1"/>
    <col min="9478" max="9478" width="20.7109375" style="322" customWidth="1"/>
    <col min="9479" max="9479" width="11.42578125" style="322" hidden="1" customWidth="1"/>
    <col min="9480" max="9727" width="11.42578125" style="322" hidden="1"/>
    <col min="9728" max="9728" width="3.28515625" style="322" customWidth="1"/>
    <col min="9729" max="9729" width="10.7109375" style="322" customWidth="1"/>
    <col min="9730" max="9730" width="17.28515625" style="322" customWidth="1"/>
    <col min="9731" max="9731" width="20.7109375" style="322" customWidth="1"/>
    <col min="9732" max="9732" width="24.42578125" style="322" customWidth="1"/>
    <col min="9733" max="9733" width="24.28515625" style="322" customWidth="1"/>
    <col min="9734" max="9734" width="20.7109375" style="322" customWidth="1"/>
    <col min="9735" max="9735" width="11.42578125" style="322" hidden="1" customWidth="1"/>
    <col min="9736" max="9983" width="11.42578125" style="322" hidden="1"/>
    <col min="9984" max="9984" width="3.28515625" style="322" customWidth="1"/>
    <col min="9985" max="9985" width="10.7109375" style="322" customWidth="1"/>
    <col min="9986" max="9986" width="17.28515625" style="322" customWidth="1"/>
    <col min="9987" max="9987" width="20.7109375" style="322" customWidth="1"/>
    <col min="9988" max="9988" width="24.42578125" style="322" customWidth="1"/>
    <col min="9989" max="9989" width="24.28515625" style="322" customWidth="1"/>
    <col min="9990" max="9990" width="20.7109375" style="322" customWidth="1"/>
    <col min="9991" max="9991" width="11.42578125" style="322" hidden="1" customWidth="1"/>
    <col min="9992" max="10239" width="11.42578125" style="322" hidden="1"/>
    <col min="10240" max="10240" width="3.28515625" style="322" customWidth="1"/>
    <col min="10241" max="10241" width="10.7109375" style="322" customWidth="1"/>
    <col min="10242" max="10242" width="17.28515625" style="322" customWidth="1"/>
    <col min="10243" max="10243" width="20.7109375" style="322" customWidth="1"/>
    <col min="10244" max="10244" width="24.42578125" style="322" customWidth="1"/>
    <col min="10245" max="10245" width="24.28515625" style="322" customWidth="1"/>
    <col min="10246" max="10246" width="20.7109375" style="322" customWidth="1"/>
    <col min="10247" max="10247" width="11.42578125" style="322" hidden="1" customWidth="1"/>
    <col min="10248" max="10495" width="11.42578125" style="322" hidden="1"/>
    <col min="10496" max="10496" width="3.28515625" style="322" customWidth="1"/>
    <col min="10497" max="10497" width="10.7109375" style="322" customWidth="1"/>
    <col min="10498" max="10498" width="17.28515625" style="322" customWidth="1"/>
    <col min="10499" max="10499" width="20.7109375" style="322" customWidth="1"/>
    <col min="10500" max="10500" width="24.42578125" style="322" customWidth="1"/>
    <col min="10501" max="10501" width="24.28515625" style="322" customWidth="1"/>
    <col min="10502" max="10502" width="20.7109375" style="322" customWidth="1"/>
    <col min="10503" max="10503" width="11.42578125" style="322" hidden="1" customWidth="1"/>
    <col min="10504" max="10751" width="11.42578125" style="322" hidden="1"/>
    <col min="10752" max="10752" width="3.28515625" style="322" customWidth="1"/>
    <col min="10753" max="10753" width="10.7109375" style="322" customWidth="1"/>
    <col min="10754" max="10754" width="17.28515625" style="322" customWidth="1"/>
    <col min="10755" max="10755" width="20.7109375" style="322" customWidth="1"/>
    <col min="10756" max="10756" width="24.42578125" style="322" customWidth="1"/>
    <col min="10757" max="10757" width="24.28515625" style="322" customWidth="1"/>
    <col min="10758" max="10758" width="20.7109375" style="322" customWidth="1"/>
    <col min="10759" max="10759" width="11.42578125" style="322" hidden="1" customWidth="1"/>
    <col min="10760" max="11007" width="11.42578125" style="322" hidden="1"/>
    <col min="11008" max="11008" width="3.28515625" style="322" customWidth="1"/>
    <col min="11009" max="11009" width="10.7109375" style="322" customWidth="1"/>
    <col min="11010" max="11010" width="17.28515625" style="322" customWidth="1"/>
    <col min="11011" max="11011" width="20.7109375" style="322" customWidth="1"/>
    <col min="11012" max="11012" width="24.42578125" style="322" customWidth="1"/>
    <col min="11013" max="11013" width="24.28515625" style="322" customWidth="1"/>
    <col min="11014" max="11014" width="20.7109375" style="322" customWidth="1"/>
    <col min="11015" max="11015" width="11.42578125" style="322" hidden="1" customWidth="1"/>
    <col min="11016" max="11263" width="11.42578125" style="322" hidden="1"/>
    <col min="11264" max="11264" width="3.28515625" style="322" customWidth="1"/>
    <col min="11265" max="11265" width="10.7109375" style="322" customWidth="1"/>
    <col min="11266" max="11266" width="17.28515625" style="322" customWidth="1"/>
    <col min="11267" max="11267" width="20.7109375" style="322" customWidth="1"/>
    <col min="11268" max="11268" width="24.42578125" style="322" customWidth="1"/>
    <col min="11269" max="11269" width="24.28515625" style="322" customWidth="1"/>
    <col min="11270" max="11270" width="20.7109375" style="322" customWidth="1"/>
    <col min="11271" max="11271" width="11.42578125" style="322" hidden="1" customWidth="1"/>
    <col min="11272" max="11519" width="11.42578125" style="322" hidden="1"/>
    <col min="11520" max="11520" width="3.28515625" style="322" customWidth="1"/>
    <col min="11521" max="11521" width="10.7109375" style="322" customWidth="1"/>
    <col min="11522" max="11522" width="17.28515625" style="322" customWidth="1"/>
    <col min="11523" max="11523" width="20.7109375" style="322" customWidth="1"/>
    <col min="11524" max="11524" width="24.42578125" style="322" customWidth="1"/>
    <col min="11525" max="11525" width="24.28515625" style="322" customWidth="1"/>
    <col min="11526" max="11526" width="20.7109375" style="322" customWidth="1"/>
    <col min="11527" max="11527" width="11.42578125" style="322" hidden="1" customWidth="1"/>
    <col min="11528" max="11775" width="11.42578125" style="322" hidden="1"/>
    <col min="11776" max="11776" width="3.28515625" style="322" customWidth="1"/>
    <col min="11777" max="11777" width="10.7109375" style="322" customWidth="1"/>
    <col min="11778" max="11778" width="17.28515625" style="322" customWidth="1"/>
    <col min="11779" max="11779" width="20.7109375" style="322" customWidth="1"/>
    <col min="11780" max="11780" width="24.42578125" style="322" customWidth="1"/>
    <col min="11781" max="11781" width="24.28515625" style="322" customWidth="1"/>
    <col min="11782" max="11782" width="20.7109375" style="322" customWidth="1"/>
    <col min="11783" max="11783" width="11.42578125" style="322" hidden="1" customWidth="1"/>
    <col min="11784" max="12031" width="11.42578125" style="322" hidden="1"/>
    <col min="12032" max="12032" width="3.28515625" style="322" customWidth="1"/>
    <col min="12033" max="12033" width="10.7109375" style="322" customWidth="1"/>
    <col min="12034" max="12034" width="17.28515625" style="322" customWidth="1"/>
    <col min="12035" max="12035" width="20.7109375" style="322" customWidth="1"/>
    <col min="12036" max="12036" width="24.42578125" style="322" customWidth="1"/>
    <col min="12037" max="12037" width="24.28515625" style="322" customWidth="1"/>
    <col min="12038" max="12038" width="20.7109375" style="322" customWidth="1"/>
    <col min="12039" max="12039" width="11.42578125" style="322" hidden="1" customWidth="1"/>
    <col min="12040" max="12287" width="11.42578125" style="322" hidden="1"/>
    <col min="12288" max="12288" width="3.28515625" style="322" customWidth="1"/>
    <col min="12289" max="12289" width="10.7109375" style="322" customWidth="1"/>
    <col min="12290" max="12290" width="17.28515625" style="322" customWidth="1"/>
    <col min="12291" max="12291" width="20.7109375" style="322" customWidth="1"/>
    <col min="12292" max="12292" width="24.42578125" style="322" customWidth="1"/>
    <col min="12293" max="12293" width="24.28515625" style="322" customWidth="1"/>
    <col min="12294" max="12294" width="20.7109375" style="322" customWidth="1"/>
    <col min="12295" max="12295" width="11.42578125" style="322" hidden="1" customWidth="1"/>
    <col min="12296" max="12543" width="11.42578125" style="322" hidden="1"/>
    <col min="12544" max="12544" width="3.28515625" style="322" customWidth="1"/>
    <col min="12545" max="12545" width="10.7109375" style="322" customWidth="1"/>
    <col min="12546" max="12546" width="17.28515625" style="322" customWidth="1"/>
    <col min="12547" max="12547" width="20.7109375" style="322" customWidth="1"/>
    <col min="12548" max="12548" width="24.42578125" style="322" customWidth="1"/>
    <col min="12549" max="12549" width="24.28515625" style="322" customWidth="1"/>
    <col min="12550" max="12550" width="20.7109375" style="322" customWidth="1"/>
    <col min="12551" max="12551" width="11.42578125" style="322" hidden="1" customWidth="1"/>
    <col min="12552" max="12799" width="11.42578125" style="322" hidden="1"/>
    <col min="12800" max="12800" width="3.28515625" style="322" customWidth="1"/>
    <col min="12801" max="12801" width="10.7109375" style="322" customWidth="1"/>
    <col min="12802" max="12802" width="17.28515625" style="322" customWidth="1"/>
    <col min="12803" max="12803" width="20.7109375" style="322" customWidth="1"/>
    <col min="12804" max="12804" width="24.42578125" style="322" customWidth="1"/>
    <col min="12805" max="12805" width="24.28515625" style="322" customWidth="1"/>
    <col min="12806" max="12806" width="20.7109375" style="322" customWidth="1"/>
    <col min="12807" max="12807" width="11.42578125" style="322" hidden="1" customWidth="1"/>
    <col min="12808" max="13055" width="11.42578125" style="322" hidden="1"/>
    <col min="13056" max="13056" width="3.28515625" style="322" customWidth="1"/>
    <col min="13057" max="13057" width="10.7109375" style="322" customWidth="1"/>
    <col min="13058" max="13058" width="17.28515625" style="322" customWidth="1"/>
    <col min="13059" max="13059" width="20.7109375" style="322" customWidth="1"/>
    <col min="13060" max="13060" width="24.42578125" style="322" customWidth="1"/>
    <col min="13061" max="13061" width="24.28515625" style="322" customWidth="1"/>
    <col min="13062" max="13062" width="20.7109375" style="322" customWidth="1"/>
    <col min="13063" max="13063" width="11.42578125" style="322" hidden="1" customWidth="1"/>
    <col min="13064" max="13311" width="11.42578125" style="322" hidden="1"/>
    <col min="13312" max="13312" width="3.28515625" style="322" customWidth="1"/>
    <col min="13313" max="13313" width="10.7109375" style="322" customWidth="1"/>
    <col min="13314" max="13314" width="17.28515625" style="322" customWidth="1"/>
    <col min="13315" max="13315" width="20.7109375" style="322" customWidth="1"/>
    <col min="13316" max="13316" width="24.42578125" style="322" customWidth="1"/>
    <col min="13317" max="13317" width="24.28515625" style="322" customWidth="1"/>
    <col min="13318" max="13318" width="20.7109375" style="322" customWidth="1"/>
    <col min="13319" max="13319" width="11.42578125" style="322" hidden="1" customWidth="1"/>
    <col min="13320" max="13567" width="11.42578125" style="322" hidden="1"/>
    <col min="13568" max="13568" width="3.28515625" style="322" customWidth="1"/>
    <col min="13569" max="13569" width="10.7109375" style="322" customWidth="1"/>
    <col min="13570" max="13570" width="17.28515625" style="322" customWidth="1"/>
    <col min="13571" max="13571" width="20.7109375" style="322" customWidth="1"/>
    <col min="13572" max="13572" width="24.42578125" style="322" customWidth="1"/>
    <col min="13573" max="13573" width="24.28515625" style="322" customWidth="1"/>
    <col min="13574" max="13574" width="20.7109375" style="322" customWidth="1"/>
    <col min="13575" max="13575" width="11.42578125" style="322" hidden="1" customWidth="1"/>
    <col min="13576" max="13823" width="11.42578125" style="322" hidden="1"/>
    <col min="13824" max="13824" width="3.28515625" style="322" customWidth="1"/>
    <col min="13825" max="13825" width="10.7109375" style="322" customWidth="1"/>
    <col min="13826" max="13826" width="17.28515625" style="322" customWidth="1"/>
    <col min="13827" max="13827" width="20.7109375" style="322" customWidth="1"/>
    <col min="13828" max="13828" width="24.42578125" style="322" customWidth="1"/>
    <col min="13829" max="13829" width="24.28515625" style="322" customWidth="1"/>
    <col min="13830" max="13830" width="20.7109375" style="322" customWidth="1"/>
    <col min="13831" max="13831" width="11.42578125" style="322" hidden="1" customWidth="1"/>
    <col min="13832" max="14079" width="11.42578125" style="322" hidden="1"/>
    <col min="14080" max="14080" width="3.28515625" style="322" customWidth="1"/>
    <col min="14081" max="14081" width="10.7109375" style="322" customWidth="1"/>
    <col min="14082" max="14082" width="17.28515625" style="322" customWidth="1"/>
    <col min="14083" max="14083" width="20.7109375" style="322" customWidth="1"/>
    <col min="14084" max="14084" width="24.42578125" style="322" customWidth="1"/>
    <col min="14085" max="14085" width="24.28515625" style="322" customWidth="1"/>
    <col min="14086" max="14086" width="20.7109375" style="322" customWidth="1"/>
    <col min="14087" max="14087" width="11.42578125" style="322" hidden="1" customWidth="1"/>
    <col min="14088" max="14335" width="11.42578125" style="322" hidden="1"/>
    <col min="14336" max="14336" width="3.28515625" style="322" customWidth="1"/>
    <col min="14337" max="14337" width="10.7109375" style="322" customWidth="1"/>
    <col min="14338" max="14338" width="17.28515625" style="322" customWidth="1"/>
    <col min="14339" max="14339" width="20.7109375" style="322" customWidth="1"/>
    <col min="14340" max="14340" width="24.42578125" style="322" customWidth="1"/>
    <col min="14341" max="14341" width="24.28515625" style="322" customWidth="1"/>
    <col min="14342" max="14342" width="20.7109375" style="322" customWidth="1"/>
    <col min="14343" max="14343" width="11.42578125" style="322" hidden="1" customWidth="1"/>
    <col min="14344" max="14591" width="11.42578125" style="322" hidden="1"/>
    <col min="14592" max="14592" width="3.28515625" style="322" customWidth="1"/>
    <col min="14593" max="14593" width="10.7109375" style="322" customWidth="1"/>
    <col min="14594" max="14594" width="17.28515625" style="322" customWidth="1"/>
    <col min="14595" max="14595" width="20.7109375" style="322" customWidth="1"/>
    <col min="14596" max="14596" width="24.42578125" style="322" customWidth="1"/>
    <col min="14597" max="14597" width="24.28515625" style="322" customWidth="1"/>
    <col min="14598" max="14598" width="20.7109375" style="322" customWidth="1"/>
    <col min="14599" max="14599" width="11.42578125" style="322" hidden="1" customWidth="1"/>
    <col min="14600" max="14847" width="11.42578125" style="322" hidden="1"/>
    <col min="14848" max="14848" width="3.28515625" style="322" customWidth="1"/>
    <col min="14849" max="14849" width="10.7109375" style="322" customWidth="1"/>
    <col min="14850" max="14850" width="17.28515625" style="322" customWidth="1"/>
    <col min="14851" max="14851" width="20.7109375" style="322" customWidth="1"/>
    <col min="14852" max="14852" width="24.42578125" style="322" customWidth="1"/>
    <col min="14853" max="14853" width="24.28515625" style="322" customWidth="1"/>
    <col min="14854" max="14854" width="20.7109375" style="322" customWidth="1"/>
    <col min="14855" max="14855" width="11.42578125" style="322" hidden="1" customWidth="1"/>
    <col min="14856" max="15103" width="11.42578125" style="322" hidden="1"/>
    <col min="15104" max="15104" width="3.28515625" style="322" customWidth="1"/>
    <col min="15105" max="15105" width="10.7109375" style="322" customWidth="1"/>
    <col min="15106" max="15106" width="17.28515625" style="322" customWidth="1"/>
    <col min="15107" max="15107" width="20.7109375" style="322" customWidth="1"/>
    <col min="15108" max="15108" width="24.42578125" style="322" customWidth="1"/>
    <col min="15109" max="15109" width="24.28515625" style="322" customWidth="1"/>
    <col min="15110" max="15110" width="20.7109375" style="322" customWidth="1"/>
    <col min="15111" max="15111" width="11.42578125" style="322" hidden="1" customWidth="1"/>
    <col min="15112" max="15359" width="11.42578125" style="322" hidden="1"/>
    <col min="15360" max="15360" width="3.28515625" style="322" customWidth="1"/>
    <col min="15361" max="15361" width="10.7109375" style="322" customWidth="1"/>
    <col min="15362" max="15362" width="17.28515625" style="322" customWidth="1"/>
    <col min="15363" max="15363" width="20.7109375" style="322" customWidth="1"/>
    <col min="15364" max="15364" width="24.42578125" style="322" customWidth="1"/>
    <col min="15365" max="15365" width="24.28515625" style="322" customWidth="1"/>
    <col min="15366" max="15366" width="20.7109375" style="322" customWidth="1"/>
    <col min="15367" max="15367" width="11.42578125" style="322" hidden="1" customWidth="1"/>
    <col min="15368" max="15615" width="11.42578125" style="322" hidden="1"/>
    <col min="15616" max="15616" width="3.28515625" style="322" customWidth="1"/>
    <col min="15617" max="15617" width="10.7109375" style="322" customWidth="1"/>
    <col min="15618" max="15618" width="17.28515625" style="322" customWidth="1"/>
    <col min="15619" max="15619" width="20.7109375" style="322" customWidth="1"/>
    <col min="15620" max="15620" width="24.42578125" style="322" customWidth="1"/>
    <col min="15621" max="15621" width="24.28515625" style="322" customWidth="1"/>
    <col min="15622" max="15622" width="20.7109375" style="322" customWidth="1"/>
    <col min="15623" max="15623" width="11.42578125" style="322" hidden="1" customWidth="1"/>
    <col min="15624" max="15871" width="11.42578125" style="322" hidden="1"/>
    <col min="15872" max="15872" width="3.28515625" style="322" customWidth="1"/>
    <col min="15873" max="15873" width="10.7109375" style="322" customWidth="1"/>
    <col min="15874" max="15874" width="17.28515625" style="322" customWidth="1"/>
    <col min="15875" max="15875" width="20.7109375" style="322" customWidth="1"/>
    <col min="15876" max="15876" width="24.42578125" style="322" customWidth="1"/>
    <col min="15877" max="15877" width="24.28515625" style="322" customWidth="1"/>
    <col min="15878" max="15878" width="20.7109375" style="322" customWidth="1"/>
    <col min="15879" max="15879" width="11.42578125" style="322" hidden="1" customWidth="1"/>
    <col min="15880" max="16127" width="11.42578125" style="322" hidden="1"/>
    <col min="16128" max="16128" width="3.28515625" style="322" customWidth="1"/>
    <col min="16129" max="16129" width="10.7109375" style="322" customWidth="1"/>
    <col min="16130" max="16130" width="17.28515625" style="322" customWidth="1"/>
    <col min="16131" max="16131" width="20.7109375" style="322" customWidth="1"/>
    <col min="16132" max="16132" width="24.42578125" style="322" customWidth="1"/>
    <col min="16133" max="16133" width="24.28515625" style="322" customWidth="1"/>
    <col min="16134" max="16134" width="20.7109375" style="322" customWidth="1"/>
    <col min="16135" max="16135" width="11.42578125" style="322" hidden="1" customWidth="1"/>
    <col min="16136" max="16384" width="11.42578125" style="322" hidden="1"/>
  </cols>
  <sheetData>
    <row r="1" spans="1:257" ht="6" customHeight="1">
      <c r="B1" s="363"/>
      <c r="C1" s="363"/>
      <c r="D1" s="363"/>
      <c r="E1" s="378"/>
    </row>
    <row r="2" spans="1:257" ht="14.25">
      <c r="A2" s="6" t="s">
        <v>705</v>
      </c>
      <c r="C2" s="363"/>
      <c r="D2" s="363"/>
      <c r="E2" s="378"/>
    </row>
    <row r="3" spans="1:257" ht="15.75" customHeight="1">
      <c r="A3" s="2193" t="s">
        <v>1532</v>
      </c>
      <c r="B3" s="2193"/>
      <c r="C3" s="2193"/>
      <c r="D3" s="2193"/>
      <c r="E3" s="2193"/>
      <c r="F3" s="2193"/>
    </row>
    <row r="4" spans="1:257" ht="15.75" customHeight="1">
      <c r="A4" s="2193" t="s">
        <v>2509</v>
      </c>
      <c r="B4" s="2193"/>
      <c r="C4" s="2193"/>
      <c r="D4" s="2193"/>
      <c r="E4" s="2193"/>
      <c r="F4" s="2193"/>
    </row>
    <row r="5" spans="1:257" ht="15.75" customHeight="1">
      <c r="A5" s="1380"/>
      <c r="B5" s="1380"/>
      <c r="C5" s="1380"/>
      <c r="D5" s="1380"/>
      <c r="E5" s="1380"/>
    </row>
    <row r="6" spans="1:257" ht="62.25">
      <c r="A6" s="2015" t="s">
        <v>6</v>
      </c>
      <c r="B6" s="396" t="s">
        <v>695</v>
      </c>
      <c r="C6" s="396" t="s">
        <v>1459</v>
      </c>
      <c r="D6" s="396" t="s">
        <v>696</v>
      </c>
      <c r="E6" s="397" t="s">
        <v>697</v>
      </c>
      <c r="F6" s="397" t="s">
        <v>1803</v>
      </c>
      <c r="IW6" s="1113" t="s">
        <v>675</v>
      </c>
    </row>
    <row r="7" spans="1:257" ht="15">
      <c r="A7" s="2015"/>
      <c r="B7" s="398" t="s">
        <v>62</v>
      </c>
      <c r="C7" s="398" t="s">
        <v>63</v>
      </c>
      <c r="D7" s="399" t="s">
        <v>698</v>
      </c>
      <c r="E7" s="400" t="s">
        <v>699</v>
      </c>
      <c r="F7" s="400"/>
      <c r="H7" s="401"/>
      <c r="I7" s="401"/>
      <c r="J7" s="401"/>
    </row>
    <row r="8" spans="1:257" ht="14.45" hidden="1" customHeight="1">
      <c r="A8" s="402">
        <v>2000</v>
      </c>
      <c r="B8" s="403">
        <v>252.93</v>
      </c>
      <c r="C8" s="403">
        <v>163.57</v>
      </c>
      <c r="D8" s="403">
        <v>89.36</v>
      </c>
      <c r="E8" s="404" t="s">
        <v>700</v>
      </c>
      <c r="F8" s="404" t="s">
        <v>700</v>
      </c>
    </row>
    <row r="9" spans="1:257" ht="15" hidden="1" customHeight="1">
      <c r="A9" s="402">
        <v>2001</v>
      </c>
      <c r="B9" s="403">
        <v>313.56</v>
      </c>
      <c r="C9" s="403">
        <v>200.73</v>
      </c>
      <c r="D9" s="403">
        <v>112.83000000000001</v>
      </c>
      <c r="E9" s="404">
        <v>0.35983543819364716</v>
      </c>
      <c r="F9" s="404">
        <v>0.35983543819364716</v>
      </c>
    </row>
    <row r="10" spans="1:257" ht="5.45" hidden="1" customHeight="1">
      <c r="A10" s="402">
        <v>2002</v>
      </c>
      <c r="B10" s="403">
        <v>353.24</v>
      </c>
      <c r="C10" s="403">
        <v>221.26</v>
      </c>
      <c r="D10" s="403">
        <v>131.98000000000002</v>
      </c>
      <c r="E10" s="404">
        <v>0.37362699581021408</v>
      </c>
      <c r="F10" s="404">
        <v>0.37362699581021408</v>
      </c>
      <c r="G10" s="405"/>
      <c r="I10" s="405"/>
      <c r="K10" s="405"/>
      <c r="M10" s="405"/>
      <c r="O10" s="405"/>
      <c r="Q10" s="405"/>
      <c r="S10" s="405"/>
      <c r="U10" s="405"/>
    </row>
    <row r="11" spans="1:257" ht="15" hidden="1" customHeight="1">
      <c r="A11" s="402">
        <v>2003</v>
      </c>
      <c r="B11" s="403">
        <v>378.34</v>
      </c>
      <c r="C11" s="403">
        <v>253.17</v>
      </c>
      <c r="D11" s="403">
        <v>125.16999999999999</v>
      </c>
      <c r="E11" s="404">
        <v>0.33083998519849872</v>
      </c>
      <c r="F11" s="404">
        <v>0.33083998519849872</v>
      </c>
      <c r="G11" s="405"/>
      <c r="I11" s="405"/>
      <c r="K11" s="405"/>
      <c r="M11" s="405"/>
      <c r="O11" s="405"/>
      <c r="Q11" s="405"/>
      <c r="S11" s="405"/>
      <c r="U11" s="405"/>
    </row>
    <row r="12" spans="1:257" ht="15" hidden="1" customHeight="1">
      <c r="A12" s="402">
        <v>2004</v>
      </c>
      <c r="B12" s="403">
        <v>394.45</v>
      </c>
      <c r="C12" s="403">
        <v>265.95</v>
      </c>
      <c r="D12" s="403">
        <v>128.5</v>
      </c>
      <c r="E12" s="404">
        <v>0.32577005957662569</v>
      </c>
      <c r="F12" s="404">
        <v>0.32577005957662569</v>
      </c>
      <c r="G12" s="405"/>
      <c r="I12" s="405"/>
      <c r="K12" s="405"/>
      <c r="M12" s="405"/>
      <c r="O12" s="405"/>
      <c r="Q12" s="405"/>
      <c r="S12" s="405"/>
      <c r="U12" s="405"/>
    </row>
    <row r="13" spans="1:257" ht="15" hidden="1" customHeight="1">
      <c r="A13" s="402">
        <v>2005</v>
      </c>
      <c r="B13" s="403">
        <v>437.41</v>
      </c>
      <c r="C13" s="403">
        <v>280</v>
      </c>
      <c r="D13" s="403">
        <v>157.41000000000003</v>
      </c>
      <c r="E13" s="404">
        <v>0.35986831576781514</v>
      </c>
      <c r="F13" s="404">
        <v>0.35986831576781514</v>
      </c>
      <c r="G13" s="405"/>
      <c r="H13" s="322">
        <v>39.450000000000003</v>
      </c>
      <c r="I13" s="405"/>
      <c r="K13" s="405"/>
      <c r="M13" s="405"/>
      <c r="O13" s="405"/>
      <c r="Q13" s="405"/>
      <c r="S13" s="405"/>
      <c r="U13" s="405"/>
    </row>
    <row r="14" spans="1:257" ht="15" hidden="1" customHeight="1">
      <c r="A14" s="402">
        <v>2006</v>
      </c>
      <c r="B14" s="403">
        <v>453.26</v>
      </c>
      <c r="C14" s="403">
        <v>298.67</v>
      </c>
      <c r="D14" s="403">
        <v>154.58999999999997</v>
      </c>
      <c r="E14" s="404">
        <v>0.34106252482019145</v>
      </c>
      <c r="F14" s="404">
        <v>0.34106252482019145</v>
      </c>
      <c r="G14" s="405"/>
      <c r="I14" s="405"/>
      <c r="K14" s="405"/>
      <c r="M14" s="405"/>
      <c r="O14" s="405"/>
      <c r="Q14" s="405"/>
      <c r="S14" s="405"/>
      <c r="U14" s="405"/>
    </row>
    <row r="15" spans="1:257" ht="14.25">
      <c r="A15" s="374" t="s">
        <v>1324</v>
      </c>
      <c r="B15" s="409">
        <v>330.39</v>
      </c>
      <c r="C15" s="409">
        <v>317.33999999999997</v>
      </c>
      <c r="D15" s="407">
        <f t="shared" ref="D15:D44" si="0">+B15-C15</f>
        <v>13.050000000000011</v>
      </c>
      <c r="E15" s="415">
        <f t="shared" ref="E15:E20" si="1">+D15/B15*100</f>
        <v>3.9498774175973881</v>
      </c>
      <c r="F15" s="408">
        <f t="shared" ref="F15:F30" si="2">100-E15</f>
        <v>96.050122582402608</v>
      </c>
      <c r="G15" s="405"/>
      <c r="I15" s="405"/>
      <c r="K15" s="405"/>
      <c r="M15" s="405"/>
      <c r="O15" s="405"/>
      <c r="Q15" s="405"/>
      <c r="S15" s="405"/>
      <c r="U15" s="405"/>
    </row>
    <row r="16" spans="1:257" ht="14.25">
      <c r="A16" s="374" t="s">
        <v>1325</v>
      </c>
      <c r="B16" s="409">
        <v>358.83</v>
      </c>
      <c r="C16" s="416">
        <v>373.34</v>
      </c>
      <c r="D16" s="407">
        <f t="shared" si="0"/>
        <v>-14.509999999999991</v>
      </c>
      <c r="E16" s="415">
        <f t="shared" si="1"/>
        <v>-4.0436975726667201</v>
      </c>
      <c r="F16" s="408">
        <f t="shared" si="2"/>
        <v>104.04369757266672</v>
      </c>
      <c r="G16" s="405"/>
      <c r="I16" s="405"/>
      <c r="K16" s="405"/>
      <c r="M16" s="405"/>
      <c r="O16" s="405"/>
      <c r="Q16" s="405"/>
      <c r="S16" s="405"/>
      <c r="U16" s="405"/>
    </row>
    <row r="17" spans="1:34" ht="14.25">
      <c r="A17" s="374" t="s">
        <v>1326</v>
      </c>
      <c r="B17" s="409">
        <v>377.87</v>
      </c>
      <c r="C17" s="416">
        <v>406.93</v>
      </c>
      <c r="D17" s="407">
        <f t="shared" si="0"/>
        <v>-29.060000000000002</v>
      </c>
      <c r="E17" s="415">
        <f t="shared" si="1"/>
        <v>-7.6904755603779087</v>
      </c>
      <c r="F17" s="408">
        <f t="shared" si="2"/>
        <v>107.69047556037791</v>
      </c>
      <c r="G17" s="405"/>
      <c r="I17" s="405"/>
      <c r="K17" s="405"/>
      <c r="M17" s="405"/>
      <c r="O17" s="405"/>
      <c r="Q17" s="405"/>
      <c r="S17" s="405"/>
      <c r="U17" s="405"/>
    </row>
    <row r="18" spans="1:34" ht="14.25">
      <c r="A18" s="374" t="s">
        <v>1327</v>
      </c>
      <c r="B18" s="409">
        <v>390.1</v>
      </c>
      <c r="C18" s="409">
        <v>448</v>
      </c>
      <c r="D18" s="407">
        <f t="shared" si="0"/>
        <v>-57.899999999999977</v>
      </c>
      <c r="E18" s="415">
        <f t="shared" si="1"/>
        <v>-14.84234811586772</v>
      </c>
      <c r="F18" s="408">
        <f t="shared" si="2"/>
        <v>114.84234811586772</v>
      </c>
      <c r="G18" s="405"/>
      <c r="I18" s="405"/>
      <c r="K18" s="405"/>
      <c r="M18" s="405"/>
      <c r="O18" s="405"/>
      <c r="Q18" s="405"/>
      <c r="S18" s="405"/>
      <c r="U18" s="405"/>
    </row>
    <row r="19" spans="1:34" ht="14.25">
      <c r="A19" s="374" t="s">
        <v>1328</v>
      </c>
      <c r="B19" s="409">
        <v>419.25</v>
      </c>
      <c r="C19" s="409">
        <v>492.8</v>
      </c>
      <c r="D19" s="407">
        <f t="shared" si="0"/>
        <v>-73.550000000000011</v>
      </c>
      <c r="E19" s="415">
        <f t="shared" si="1"/>
        <v>-17.543231961836618</v>
      </c>
      <c r="F19" s="408">
        <f t="shared" si="2"/>
        <v>117.54323196183663</v>
      </c>
      <c r="G19" s="405"/>
      <c r="I19" s="405"/>
      <c r="K19" s="405"/>
      <c r="M19" s="405"/>
      <c r="O19" s="405"/>
      <c r="Q19" s="405"/>
      <c r="S19" s="405"/>
      <c r="U19" s="405"/>
    </row>
    <row r="20" spans="1:34" ht="15" thickBot="1">
      <c r="A20" s="1009" t="s">
        <v>1329</v>
      </c>
      <c r="B20" s="1010">
        <v>431.32</v>
      </c>
      <c r="C20" s="1010">
        <v>545.07000000000005</v>
      </c>
      <c r="D20" s="1004">
        <f t="shared" si="0"/>
        <v>-113.75000000000006</v>
      </c>
      <c r="E20" s="1011">
        <f t="shared" si="1"/>
        <v>-26.37253083557453</v>
      </c>
      <c r="F20" s="1002">
        <f t="shared" si="2"/>
        <v>126.37253083557454</v>
      </c>
      <c r="G20" s="405"/>
      <c r="I20" s="405"/>
      <c r="K20" s="405"/>
      <c r="M20" s="405"/>
      <c r="O20" s="405"/>
      <c r="Q20" s="405"/>
      <c r="S20" s="405"/>
      <c r="U20" s="405"/>
    </row>
    <row r="21" spans="1:34" ht="15" thickTop="1">
      <c r="A21" s="964" t="s">
        <v>767</v>
      </c>
      <c r="B21" s="1012">
        <v>435.47</v>
      </c>
      <c r="C21" s="1012">
        <v>593.6</v>
      </c>
      <c r="D21" s="1012">
        <f t="shared" si="0"/>
        <v>-158.13</v>
      </c>
      <c r="E21" s="1013">
        <f>+D21/B21*100</f>
        <v>-36.312489953383697</v>
      </c>
      <c r="F21" s="999">
        <f t="shared" si="2"/>
        <v>136.3124899533837</v>
      </c>
      <c r="G21" s="405"/>
      <c r="I21" s="405"/>
      <c r="K21" s="405"/>
      <c r="M21" s="405"/>
      <c r="O21" s="405"/>
      <c r="Q21" s="405"/>
      <c r="S21" s="405"/>
      <c r="U21" s="405"/>
    </row>
    <row r="22" spans="1:34" ht="14.25">
      <c r="A22" s="377" t="s">
        <v>768</v>
      </c>
      <c r="B22" s="409">
        <v>436.27</v>
      </c>
      <c r="C22" s="409">
        <v>593.6</v>
      </c>
      <c r="D22" s="409">
        <f t="shared" si="0"/>
        <v>-157.33000000000004</v>
      </c>
      <c r="E22" s="415">
        <f t="shared" ref="E22:E32" si="3">+D22/B22*100</f>
        <v>-36.062530084580665</v>
      </c>
      <c r="F22" s="408">
        <f t="shared" si="2"/>
        <v>136.06253008458066</v>
      </c>
      <c r="G22" s="405"/>
      <c r="I22" s="405"/>
      <c r="K22" s="405"/>
      <c r="M22" s="405"/>
      <c r="O22" s="405"/>
      <c r="Q22" s="405"/>
      <c r="S22" s="405"/>
      <c r="U22" s="405"/>
    </row>
    <row r="23" spans="1:34" ht="14.25">
      <c r="A23" s="377" t="s">
        <v>769</v>
      </c>
      <c r="B23" s="409">
        <v>436.27</v>
      </c>
      <c r="C23" s="409">
        <v>593.6</v>
      </c>
      <c r="D23" s="409">
        <f t="shared" si="0"/>
        <v>-157.33000000000004</v>
      </c>
      <c r="E23" s="415">
        <f t="shared" si="3"/>
        <v>-36.062530084580665</v>
      </c>
      <c r="F23" s="408">
        <f t="shared" si="2"/>
        <v>136.06253008458066</v>
      </c>
      <c r="G23" s="405"/>
      <c r="I23" s="405"/>
      <c r="K23" s="405"/>
      <c r="M23" s="405"/>
      <c r="O23" s="405"/>
      <c r="Q23" s="405"/>
      <c r="S23" s="405"/>
      <c r="U23" s="405"/>
    </row>
    <row r="24" spans="1:34" ht="14.25">
      <c r="A24" s="377" t="s">
        <v>770</v>
      </c>
      <c r="B24" s="409">
        <v>437.87</v>
      </c>
      <c r="C24" s="409">
        <v>593.6</v>
      </c>
      <c r="D24" s="409">
        <f t="shared" si="0"/>
        <v>-155.73000000000002</v>
      </c>
      <c r="E24" s="415">
        <f t="shared" si="3"/>
        <v>-35.565350446479556</v>
      </c>
      <c r="F24" s="408">
        <f t="shared" si="2"/>
        <v>135.56535044647956</v>
      </c>
      <c r="G24" s="405"/>
      <c r="I24" s="405"/>
      <c r="K24" s="405"/>
      <c r="M24" s="405"/>
      <c r="O24" s="405"/>
      <c r="Q24" s="405"/>
      <c r="S24" s="405"/>
      <c r="U24" s="405"/>
    </row>
    <row r="25" spans="1:34" ht="14.25">
      <c r="A25" s="377" t="s">
        <v>771</v>
      </c>
      <c r="B25" s="409">
        <v>436.97</v>
      </c>
      <c r="C25" s="409">
        <v>593.6</v>
      </c>
      <c r="D25" s="409">
        <f t="shared" si="0"/>
        <v>-156.63</v>
      </c>
      <c r="E25" s="415">
        <f t="shared" si="3"/>
        <v>-35.844565988511796</v>
      </c>
      <c r="F25" s="408">
        <f t="shared" si="2"/>
        <v>135.84456598851179</v>
      </c>
      <c r="G25" s="405"/>
      <c r="I25" s="405"/>
      <c r="K25" s="405"/>
      <c r="M25" s="405"/>
      <c r="O25" s="405"/>
      <c r="Q25" s="405"/>
      <c r="S25" s="405"/>
      <c r="U25" s="405"/>
    </row>
    <row r="26" spans="1:34" ht="14.25">
      <c r="A26" s="377" t="s">
        <v>772</v>
      </c>
      <c r="B26" s="409">
        <v>435.7</v>
      </c>
      <c r="C26" s="409">
        <v>593.6</v>
      </c>
      <c r="D26" s="409">
        <f t="shared" si="0"/>
        <v>-157.90000000000003</v>
      </c>
      <c r="E26" s="415">
        <f t="shared" si="3"/>
        <v>-36.240532476474648</v>
      </c>
      <c r="F26" s="408">
        <f t="shared" si="2"/>
        <v>136.24053247647464</v>
      </c>
      <c r="G26" s="405"/>
      <c r="I26" s="405"/>
      <c r="K26" s="405"/>
      <c r="M26" s="405"/>
      <c r="O26" s="405"/>
      <c r="Q26" s="405"/>
      <c r="S26" s="405"/>
      <c r="U26" s="405"/>
      <c r="AH26" s="322">
        <v>-0.86</v>
      </c>
    </row>
    <row r="27" spans="1:34" ht="14.25">
      <c r="A27" s="377" t="s">
        <v>773</v>
      </c>
      <c r="B27" s="409">
        <v>436.33</v>
      </c>
      <c r="C27" s="409">
        <v>593.6</v>
      </c>
      <c r="D27" s="409">
        <f t="shared" si="0"/>
        <v>-157.27000000000004</v>
      </c>
      <c r="E27" s="415">
        <f t="shared" si="3"/>
        <v>-36.043820044461775</v>
      </c>
      <c r="F27" s="408">
        <f t="shared" si="2"/>
        <v>136.04382004446177</v>
      </c>
      <c r="G27" s="405"/>
      <c r="I27" s="405"/>
      <c r="K27" s="405"/>
      <c r="M27" s="405"/>
      <c r="O27" s="405"/>
      <c r="Q27" s="405"/>
      <c r="S27" s="405"/>
      <c r="U27" s="405"/>
    </row>
    <row r="28" spans="1:34" ht="14.25">
      <c r="A28" s="377" t="s">
        <v>774</v>
      </c>
      <c r="B28" s="409">
        <v>437.18</v>
      </c>
      <c r="C28" s="409">
        <v>593.6</v>
      </c>
      <c r="D28" s="409">
        <f t="shared" si="0"/>
        <v>-156.42000000000002</v>
      </c>
      <c r="E28" s="415">
        <f t="shared" si="3"/>
        <v>-35.77931286884121</v>
      </c>
      <c r="F28" s="408">
        <f t="shared" si="2"/>
        <v>135.7793128688412</v>
      </c>
      <c r="G28" s="405"/>
      <c r="I28" s="405"/>
      <c r="K28" s="405"/>
      <c r="M28" s="405"/>
      <c r="O28" s="405"/>
      <c r="Q28" s="405"/>
      <c r="S28" s="405"/>
      <c r="U28" s="405"/>
    </row>
    <row r="29" spans="1:34" ht="14.25">
      <c r="A29" s="377" t="s">
        <v>775</v>
      </c>
      <c r="B29" s="409">
        <v>436.56</v>
      </c>
      <c r="C29" s="409">
        <v>593.6</v>
      </c>
      <c r="D29" s="409">
        <f t="shared" si="0"/>
        <v>-157.04000000000002</v>
      </c>
      <c r="E29" s="415">
        <f t="shared" si="3"/>
        <v>-35.97214586769288</v>
      </c>
      <c r="F29" s="408">
        <f t="shared" si="2"/>
        <v>135.97214586769289</v>
      </c>
      <c r="G29" s="405"/>
      <c r="I29" s="405"/>
      <c r="K29" s="405"/>
      <c r="M29" s="405"/>
      <c r="O29" s="405"/>
      <c r="Q29" s="405"/>
      <c r="S29" s="405"/>
      <c r="U29" s="405"/>
    </row>
    <row r="30" spans="1:34" ht="14.25">
      <c r="A30" s="377" t="s">
        <v>763</v>
      </c>
      <c r="B30" s="409">
        <v>439.1</v>
      </c>
      <c r="C30" s="409">
        <v>593.6</v>
      </c>
      <c r="D30" s="409">
        <f t="shared" si="0"/>
        <v>-154.5</v>
      </c>
      <c r="E30" s="415">
        <f t="shared" si="3"/>
        <v>-35.185606923252102</v>
      </c>
      <c r="F30" s="408">
        <f t="shared" si="2"/>
        <v>135.1856069232521</v>
      </c>
      <c r="G30" s="405"/>
      <c r="I30" s="405"/>
      <c r="K30" s="405"/>
      <c r="M30" s="405"/>
      <c r="O30" s="405"/>
      <c r="Q30" s="405"/>
      <c r="S30" s="405"/>
      <c r="U30" s="405"/>
    </row>
    <row r="31" spans="1:34" ht="14.25">
      <c r="A31" s="377" t="s">
        <v>764</v>
      </c>
      <c r="B31" s="409">
        <v>442.11</v>
      </c>
      <c r="C31" s="409">
        <v>593.6</v>
      </c>
      <c r="D31" s="409">
        <f t="shared" si="0"/>
        <v>-151.49</v>
      </c>
      <c r="E31" s="415">
        <f t="shared" si="3"/>
        <v>-34.265228110651194</v>
      </c>
      <c r="F31" s="408">
        <f>100-E31</f>
        <v>134.26522811065121</v>
      </c>
      <c r="G31" s="405"/>
      <c r="I31" s="405"/>
      <c r="K31" s="405"/>
      <c r="M31" s="405"/>
      <c r="O31" s="405"/>
      <c r="Q31" s="405"/>
      <c r="S31" s="405"/>
      <c r="U31" s="405"/>
      <c r="AF31" s="322">
        <v>-17.309999999999999</v>
      </c>
    </row>
    <row r="32" spans="1:34" ht="15" thickBot="1">
      <c r="A32" s="962" t="s">
        <v>765</v>
      </c>
      <c r="B32" s="1010">
        <v>444.78</v>
      </c>
      <c r="C32" s="1010">
        <v>593.6</v>
      </c>
      <c r="D32" s="1010">
        <f t="shared" si="0"/>
        <v>-148.82000000000005</v>
      </c>
      <c r="E32" s="1011">
        <f t="shared" si="3"/>
        <v>-33.459238275102308</v>
      </c>
      <c r="F32" s="1005">
        <f>100-E32</f>
        <v>133.45923827510231</v>
      </c>
      <c r="G32" s="405"/>
      <c r="I32" s="405"/>
      <c r="K32" s="405"/>
      <c r="M32" s="405"/>
      <c r="O32" s="405"/>
      <c r="Q32" s="405"/>
      <c r="S32" s="405"/>
      <c r="U32" s="405"/>
      <c r="AF32" s="322">
        <v>1.71</v>
      </c>
    </row>
    <row r="33" spans="1:21" ht="15" thickTop="1">
      <c r="A33" s="964" t="s">
        <v>1330</v>
      </c>
      <c r="B33" s="1012">
        <v>449.54</v>
      </c>
      <c r="C33" s="1012">
        <v>634.66999999999996</v>
      </c>
      <c r="D33" s="1012">
        <f t="shared" si="0"/>
        <v>-185.12999999999994</v>
      </c>
      <c r="E33" s="1013">
        <f>+D33/B33*100</f>
        <v>-41.182097254971737</v>
      </c>
      <c r="F33" s="1008">
        <f>100-E33</f>
        <v>141.18209725497172</v>
      </c>
      <c r="G33" s="405"/>
      <c r="I33" s="405"/>
      <c r="K33" s="405"/>
      <c r="M33" s="405"/>
      <c r="O33" s="405"/>
      <c r="Q33" s="405"/>
      <c r="S33" s="405"/>
      <c r="U33" s="405"/>
    </row>
    <row r="34" spans="1:21" ht="14.25">
      <c r="A34" s="377" t="s">
        <v>1331</v>
      </c>
      <c r="B34" s="409">
        <v>449.54</v>
      </c>
      <c r="C34" s="409">
        <v>634.66999999999996</v>
      </c>
      <c r="D34" s="409">
        <f t="shared" si="0"/>
        <v>-185.12999999999994</v>
      </c>
      <c r="E34" s="415">
        <f t="shared" ref="E34:E44" si="4">+D34/B34*100</f>
        <v>-41.182097254971737</v>
      </c>
      <c r="F34" s="408">
        <f t="shared" ref="F34:F44" si="5">100-E34</f>
        <v>141.18209725497172</v>
      </c>
      <c r="G34" s="405"/>
      <c r="I34" s="405"/>
      <c r="K34" s="405"/>
      <c r="M34" s="405"/>
      <c r="O34" s="405"/>
      <c r="Q34" s="405"/>
      <c r="S34" s="405"/>
      <c r="U34" s="405"/>
    </row>
    <row r="35" spans="1:21" ht="14.25">
      <c r="A35" s="377" t="s">
        <v>1332</v>
      </c>
      <c r="B35" s="409">
        <v>452.74</v>
      </c>
      <c r="C35" s="409">
        <v>634.66999999999996</v>
      </c>
      <c r="D35" s="409">
        <f t="shared" si="0"/>
        <v>-181.92999999999995</v>
      </c>
      <c r="E35" s="415">
        <f t="shared" si="4"/>
        <v>-40.184211688828015</v>
      </c>
      <c r="F35" s="408">
        <f t="shared" si="5"/>
        <v>140.18421168882801</v>
      </c>
      <c r="G35" s="405"/>
      <c r="I35" s="405"/>
      <c r="K35" s="405"/>
      <c r="M35" s="405"/>
      <c r="O35" s="405"/>
      <c r="Q35" s="405"/>
      <c r="S35" s="405"/>
      <c r="U35" s="405"/>
    </row>
    <row r="36" spans="1:21" ht="14.25">
      <c r="A36" s="377" t="s">
        <v>1333</v>
      </c>
      <c r="B36" s="409">
        <v>453.66</v>
      </c>
      <c r="C36" s="409">
        <v>634.66999999999996</v>
      </c>
      <c r="D36" s="409">
        <f t="shared" si="0"/>
        <v>-181.00999999999993</v>
      </c>
      <c r="E36" s="415">
        <f t="shared" si="4"/>
        <v>-39.899925054005188</v>
      </c>
      <c r="F36" s="408">
        <f t="shared" si="5"/>
        <v>139.89992505400519</v>
      </c>
      <c r="G36" s="405"/>
      <c r="I36" s="405"/>
      <c r="K36" s="405"/>
      <c r="M36" s="405"/>
      <c r="O36" s="405"/>
      <c r="Q36" s="405"/>
      <c r="S36" s="405"/>
      <c r="U36" s="405"/>
    </row>
    <row r="37" spans="1:21" ht="14.25">
      <c r="A37" s="377" t="s">
        <v>1334</v>
      </c>
      <c r="B37" s="409">
        <v>454.16</v>
      </c>
      <c r="C37" s="409">
        <v>634.66999999999996</v>
      </c>
      <c r="D37" s="409">
        <f t="shared" si="0"/>
        <v>-180.50999999999993</v>
      </c>
      <c r="E37" s="415">
        <f t="shared" si="4"/>
        <v>-39.74590452703891</v>
      </c>
      <c r="F37" s="408">
        <f t="shared" si="5"/>
        <v>139.7459045270389</v>
      </c>
      <c r="G37" s="405"/>
      <c r="I37" s="405"/>
      <c r="K37" s="405"/>
      <c r="M37" s="405"/>
      <c r="O37" s="405"/>
      <c r="Q37" s="405"/>
      <c r="S37" s="405"/>
      <c r="U37" s="405"/>
    </row>
    <row r="38" spans="1:21" ht="14.25">
      <c r="A38" s="377" t="s">
        <v>1335</v>
      </c>
      <c r="B38" s="409">
        <v>455.20688842963398</v>
      </c>
      <c r="C38" s="409">
        <v>634.66999641073801</v>
      </c>
      <c r="D38" s="409">
        <f t="shared" si="0"/>
        <v>-179.46310798110403</v>
      </c>
      <c r="E38" s="415">
        <f t="shared" si="4"/>
        <v>-39.424514993657766</v>
      </c>
      <c r="F38" s="408">
        <f t="shared" si="5"/>
        <v>139.42451499365777</v>
      </c>
      <c r="G38" s="405"/>
      <c r="I38" s="405"/>
      <c r="K38" s="405"/>
      <c r="M38" s="405"/>
      <c r="O38" s="405"/>
      <c r="Q38" s="405"/>
      <c r="S38" s="405"/>
      <c r="U38" s="405"/>
    </row>
    <row r="39" spans="1:21" ht="14.25">
      <c r="A39" s="377" t="s">
        <v>1336</v>
      </c>
      <c r="B39" s="409">
        <v>458.01698897081798</v>
      </c>
      <c r="C39" s="409">
        <v>634.66999646694001</v>
      </c>
      <c r="D39" s="409">
        <f t="shared" si="0"/>
        <v>-176.65300749612203</v>
      </c>
      <c r="E39" s="415">
        <f t="shared" si="4"/>
        <v>-38.569094979002465</v>
      </c>
      <c r="F39" s="408">
        <f t="shared" si="5"/>
        <v>138.56909497900247</v>
      </c>
      <c r="G39" s="405"/>
      <c r="I39" s="405"/>
      <c r="K39" s="405"/>
      <c r="M39" s="405"/>
      <c r="O39" s="405"/>
      <c r="Q39" s="405"/>
      <c r="S39" s="405"/>
      <c r="U39" s="405"/>
    </row>
    <row r="40" spans="1:21" ht="14.25">
      <c r="A40" s="377" t="s">
        <v>1337</v>
      </c>
      <c r="B40" s="409">
        <v>457.94532643400299</v>
      </c>
      <c r="C40" s="409">
        <v>634.66999646550698</v>
      </c>
      <c r="D40" s="409">
        <f t="shared" si="0"/>
        <v>-176.72467003150399</v>
      </c>
      <c r="E40" s="415">
        <f t="shared" si="4"/>
        <v>-38.590779254731132</v>
      </c>
      <c r="F40" s="408">
        <f t="shared" si="5"/>
        <v>138.59077925473113</v>
      </c>
    </row>
    <row r="41" spans="1:21" ht="14.25">
      <c r="A41" s="377" t="s">
        <v>1338</v>
      </c>
      <c r="B41" s="409">
        <v>462.40041530546802</v>
      </c>
      <c r="C41" s="409">
        <v>634.66999683088204</v>
      </c>
      <c r="D41" s="409">
        <f t="shared" si="0"/>
        <v>-172.26958152541403</v>
      </c>
      <c r="E41" s="415">
        <f t="shared" si="4"/>
        <v>-37.255498875711517</v>
      </c>
      <c r="F41" s="408">
        <f t="shared" si="5"/>
        <v>137.25549887571151</v>
      </c>
    </row>
    <row r="42" spans="1:21" ht="14.25">
      <c r="A42" s="377" t="s">
        <v>1339</v>
      </c>
      <c r="B42" s="409">
        <v>464.55385176093398</v>
      </c>
      <c r="C42" s="409">
        <v>634.66999683088204</v>
      </c>
      <c r="D42" s="409">
        <f t="shared" si="0"/>
        <v>-170.11614506994806</v>
      </c>
      <c r="E42" s="415">
        <f t="shared" si="4"/>
        <v>-36.619251874698101</v>
      </c>
      <c r="F42" s="408">
        <f t="shared" si="5"/>
        <v>136.61925187469811</v>
      </c>
    </row>
    <row r="43" spans="1:21" ht="14.25">
      <c r="A43" s="377" t="s">
        <v>1340</v>
      </c>
      <c r="B43" s="409">
        <v>464.38370024671201</v>
      </c>
      <c r="C43" s="409">
        <v>634.66999683088204</v>
      </c>
      <c r="D43" s="409">
        <f t="shared" si="0"/>
        <v>-170.28629658417003</v>
      </c>
      <c r="E43" s="415">
        <f t="shared" si="4"/>
        <v>-36.669309558820096</v>
      </c>
      <c r="F43" s="408">
        <f t="shared" si="5"/>
        <v>136.66930955882009</v>
      </c>
    </row>
    <row r="44" spans="1:21" ht="14.25">
      <c r="A44" s="377" t="s">
        <v>1341</v>
      </c>
      <c r="B44" s="409">
        <v>466.58727385601799</v>
      </c>
      <c r="C44" s="409">
        <v>634.66999663834599</v>
      </c>
      <c r="D44" s="409">
        <f t="shared" si="0"/>
        <v>-168.08272278232801</v>
      </c>
      <c r="E44" s="415">
        <f t="shared" si="4"/>
        <v>-36.02385495713196</v>
      </c>
      <c r="F44" s="408">
        <f t="shared" si="5"/>
        <v>136.02385495713196</v>
      </c>
    </row>
    <row r="45" spans="1:21" ht="14.25">
      <c r="A45" s="411" t="s">
        <v>1361</v>
      </c>
      <c r="B45" s="410"/>
      <c r="C45" s="411"/>
      <c r="D45" s="412"/>
      <c r="E45" s="412"/>
      <c r="F45" s="413"/>
    </row>
    <row r="46" spans="1:21" ht="14.25">
      <c r="A46" s="417" t="s">
        <v>1362</v>
      </c>
      <c r="B46" s="775"/>
      <c r="C46" s="775"/>
      <c r="D46" s="775"/>
      <c r="E46" s="775"/>
      <c r="F46" s="413"/>
    </row>
    <row r="47" spans="1:21" ht="14.25" customHeight="1">
      <c r="A47" s="85" t="s">
        <v>1363</v>
      </c>
      <c r="C47" s="85"/>
      <c r="D47" s="85"/>
      <c r="E47" s="85"/>
    </row>
    <row r="48" spans="1:21" ht="14.25" customHeight="1">
      <c r="A48" s="85" t="s">
        <v>1364</v>
      </c>
      <c r="C48" s="85"/>
      <c r="D48" s="85"/>
      <c r="E48" s="85"/>
    </row>
    <row r="49" ht="14.25" hidden="1"/>
    <row r="50" ht="14.25" hidden="1"/>
    <row r="51" ht="7.5" customHeight="1"/>
    <row r="52" ht="14.25"/>
    <row r="53" ht="14.25"/>
    <row r="54" ht="14.25"/>
    <row r="55" ht="14.25"/>
    <row r="56" ht="14.25" customHeight="1"/>
    <row r="57" ht="14.25" customHeight="1"/>
  </sheetData>
  <mergeCells count="3">
    <mergeCell ref="A6:A7"/>
    <mergeCell ref="A3:F3"/>
    <mergeCell ref="A4:F4"/>
  </mergeCells>
  <hyperlinks>
    <hyperlink ref="IW6" location="ÍNDICE!A148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73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1"/>
  <sheetViews>
    <sheetView showGridLines="0" topLeftCell="C1" zoomScaleNormal="100" zoomScaleSheetLayoutView="70" workbookViewId="0">
      <selection activeCell="XFC6" sqref="XFC6"/>
    </sheetView>
  </sheetViews>
  <sheetFormatPr baseColWidth="10" defaultColWidth="0" defaultRowHeight="0" customHeight="1" zeroHeight="1"/>
  <cols>
    <col min="1" max="1" width="14.42578125" style="39" customWidth="1"/>
    <col min="2" max="3" width="13.85546875" style="39" customWidth="1"/>
    <col min="4" max="4" width="16.42578125" style="39" bestFit="1" customWidth="1"/>
    <col min="5" max="14" width="13.85546875" style="39" customWidth="1"/>
    <col min="15" max="15" width="5" style="39" hidden="1" customWidth="1"/>
    <col min="16" max="16" width="4.42578125" style="39" hidden="1" customWidth="1"/>
    <col min="17" max="17" width="5" style="39" hidden="1" customWidth="1"/>
    <col min="18" max="18" width="3.85546875" style="39" hidden="1" customWidth="1"/>
    <col min="19" max="19" width="5" style="39" hidden="1" customWidth="1"/>
    <col min="20" max="20" width="4.28515625" style="39" hidden="1" customWidth="1"/>
    <col min="21" max="21" width="5" style="39" hidden="1" customWidth="1"/>
    <col min="22" max="22" width="4.28515625" style="39" hidden="1" customWidth="1"/>
    <col min="23" max="23" width="5" style="39" hidden="1" customWidth="1"/>
    <col min="24" max="24" width="3.5703125" style="39" hidden="1" customWidth="1"/>
    <col min="25" max="25" width="5" style="39" hidden="1" customWidth="1"/>
    <col min="26" max="16381" width="11.42578125" style="39" hidden="1"/>
    <col min="16382" max="16382" width="0.85546875" style="39" customWidth="1"/>
    <col min="16383" max="16384" width="12.42578125" style="39" customWidth="1"/>
  </cols>
  <sheetData>
    <row r="1" spans="1:255 16383:16383" s="36" customFormat="1" ht="6" customHeight="1">
      <c r="B1" s="360"/>
      <c r="C1" s="360"/>
      <c r="D1" s="360"/>
      <c r="E1" s="361"/>
      <c r="F1" s="361"/>
      <c r="G1" s="362"/>
      <c r="H1" s="362"/>
      <c r="I1" s="362"/>
      <c r="J1" s="362"/>
      <c r="K1" s="362"/>
      <c r="L1" s="362"/>
      <c r="M1" s="362"/>
    </row>
    <row r="2" spans="1:255 16383:16383" s="36" customFormat="1" ht="15">
      <c r="A2" s="6" t="s">
        <v>708</v>
      </c>
      <c r="B2" s="360"/>
      <c r="C2" s="360"/>
      <c r="D2" s="360"/>
      <c r="E2" s="361"/>
      <c r="F2" s="361"/>
      <c r="G2" s="362"/>
      <c r="H2" s="362"/>
      <c r="I2" s="362"/>
      <c r="J2" s="362"/>
      <c r="K2" s="362"/>
      <c r="L2" s="362"/>
      <c r="M2" s="362"/>
    </row>
    <row r="3" spans="1:255 16383:16383" ht="15" customHeight="1">
      <c r="A3" s="2193" t="s">
        <v>1533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</row>
    <row r="4" spans="1:255 16383:16383" ht="15" customHeight="1">
      <c r="A4" s="2193" t="s">
        <v>2510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</row>
    <row r="5" spans="1:255 16383:16383" ht="15">
      <c r="A5" s="6"/>
      <c r="B5" s="360"/>
      <c r="C5" s="360"/>
      <c r="D5" s="360"/>
      <c r="E5" s="361"/>
      <c r="F5" s="361"/>
      <c r="G5" s="362"/>
      <c r="H5" s="362"/>
      <c r="I5" s="362"/>
      <c r="J5" s="362"/>
      <c r="K5" s="362"/>
      <c r="L5" s="362"/>
      <c r="M5" s="362"/>
      <c r="N5" s="36"/>
    </row>
    <row r="6" spans="1:255 16383:16383" ht="21" customHeight="1">
      <c r="A6" s="418"/>
      <c r="B6" s="2214"/>
      <c r="C6" s="2214"/>
      <c r="D6" s="2215"/>
      <c r="E6" s="1998" t="s">
        <v>709</v>
      </c>
      <c r="F6" s="1998"/>
      <c r="G6" s="1998"/>
      <c r="H6" s="1998"/>
      <c r="I6" s="1998"/>
      <c r="J6" s="1998"/>
      <c r="K6" s="1998"/>
      <c r="L6" s="1998"/>
      <c r="M6" s="1998"/>
      <c r="N6" s="1998"/>
      <c r="XFC6" s="1113" t="s">
        <v>675</v>
      </c>
    </row>
    <row r="7" spans="1:255 16383:16383" ht="112.5" customHeight="1">
      <c r="A7" s="419"/>
      <c r="B7" s="2199" t="s">
        <v>710</v>
      </c>
      <c r="C7" s="2199"/>
      <c r="D7" s="2200"/>
      <c r="E7" s="2216" t="s">
        <v>110</v>
      </c>
      <c r="F7" s="2216"/>
      <c r="G7" s="2216" t="s">
        <v>711</v>
      </c>
      <c r="H7" s="2216"/>
      <c r="I7" s="2216" t="s">
        <v>712</v>
      </c>
      <c r="J7" s="2216"/>
      <c r="K7" s="2216" t="s">
        <v>713</v>
      </c>
      <c r="L7" s="2216"/>
      <c r="M7" s="2216" t="s">
        <v>714</v>
      </c>
      <c r="N7" s="2216"/>
    </row>
    <row r="8" spans="1:255 16383:16383" ht="33.75" customHeight="1">
      <c r="A8" s="393" t="s">
        <v>6</v>
      </c>
      <c r="B8" s="1379" t="s">
        <v>675</v>
      </c>
      <c r="C8" s="1379" t="s">
        <v>676</v>
      </c>
      <c r="D8" s="1379" t="s">
        <v>677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  <c r="M8" s="1379" t="s">
        <v>675</v>
      </c>
      <c r="N8" s="1379" t="s">
        <v>676</v>
      </c>
    </row>
    <row r="9" spans="1:255 16383:16383" s="7" customFormat="1" ht="12.75" customHeight="1">
      <c r="A9" s="374" t="s">
        <v>1324</v>
      </c>
      <c r="B9" s="421">
        <v>1343.7349394614989</v>
      </c>
      <c r="C9" s="422">
        <v>10.119597801140728</v>
      </c>
      <c r="D9" s="422">
        <v>10.119597801140728</v>
      </c>
      <c r="E9" s="421">
        <v>1486.9212997466091</v>
      </c>
      <c r="F9" s="422">
        <v>23.785113146851572</v>
      </c>
      <c r="G9" s="421">
        <v>1937.2140672782873</v>
      </c>
      <c r="H9" s="422">
        <v>21.293596806385295</v>
      </c>
      <c r="I9" s="421">
        <v>1165.3890896405214</v>
      </c>
      <c r="J9" s="422">
        <v>10.772966569671922</v>
      </c>
      <c r="K9" s="421">
        <v>1346.2451036279299</v>
      </c>
      <c r="L9" s="422">
        <v>2.8462496766635184</v>
      </c>
      <c r="M9" s="421">
        <v>1443.2331626848691</v>
      </c>
      <c r="N9" s="422">
        <v>7.0983182641428897</v>
      </c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0"/>
      <c r="BE9" s="420"/>
      <c r="BF9" s="420"/>
      <c r="BG9" s="420"/>
      <c r="BH9" s="420"/>
      <c r="BI9" s="420"/>
      <c r="BJ9" s="420"/>
      <c r="BK9" s="420"/>
      <c r="BL9" s="420"/>
      <c r="BM9" s="420"/>
      <c r="BN9" s="420"/>
      <c r="BO9" s="420"/>
      <c r="BP9" s="420"/>
      <c r="BQ9" s="420"/>
      <c r="BR9" s="420"/>
      <c r="BS9" s="420"/>
      <c r="BT9" s="420"/>
      <c r="BU9" s="420"/>
      <c r="BV9" s="420"/>
      <c r="BW9" s="420"/>
      <c r="BX9" s="420"/>
      <c r="BY9" s="420"/>
      <c r="BZ9" s="420"/>
      <c r="CA9" s="420"/>
      <c r="CB9" s="420"/>
      <c r="CC9" s="420"/>
      <c r="CD9" s="420"/>
      <c r="CE9" s="420"/>
      <c r="CF9" s="420"/>
      <c r="CG9" s="420"/>
      <c r="CH9" s="420"/>
      <c r="CI9" s="420"/>
      <c r="CJ9" s="420"/>
      <c r="CK9" s="420"/>
      <c r="CL9" s="420"/>
      <c r="CM9" s="420"/>
      <c r="CN9" s="420"/>
      <c r="CO9" s="420"/>
      <c r="CP9" s="420"/>
      <c r="CQ9" s="420"/>
      <c r="CR9" s="420"/>
      <c r="CS9" s="420"/>
      <c r="CT9" s="420"/>
      <c r="CU9" s="420"/>
      <c r="CV9" s="420"/>
      <c r="CW9" s="420"/>
      <c r="CX9" s="420"/>
      <c r="CY9" s="420"/>
      <c r="CZ9" s="420"/>
      <c r="DA9" s="420"/>
      <c r="DB9" s="420"/>
      <c r="DC9" s="420"/>
      <c r="DD9" s="420"/>
      <c r="DE9" s="420"/>
      <c r="DF9" s="420"/>
      <c r="DG9" s="420"/>
      <c r="DH9" s="420"/>
      <c r="DI9" s="420"/>
      <c r="DJ9" s="420"/>
      <c r="DK9" s="420"/>
      <c r="DL9" s="420"/>
      <c r="DM9" s="420"/>
      <c r="DN9" s="420"/>
      <c r="DO9" s="420"/>
      <c r="DP9" s="420"/>
      <c r="DQ9" s="420"/>
      <c r="DR9" s="420"/>
      <c r="DS9" s="420"/>
      <c r="DT9" s="420"/>
      <c r="DU9" s="420"/>
      <c r="DV9" s="420"/>
      <c r="DW9" s="420"/>
      <c r="DX9" s="420"/>
      <c r="DY9" s="420"/>
      <c r="DZ9" s="420"/>
      <c r="EA9" s="420"/>
      <c r="EB9" s="420"/>
      <c r="EC9" s="420"/>
      <c r="ED9" s="420"/>
      <c r="EE9" s="420"/>
      <c r="EF9" s="420"/>
      <c r="EG9" s="420"/>
      <c r="EH9" s="420"/>
      <c r="EI9" s="420"/>
      <c r="EJ9" s="420"/>
      <c r="EK9" s="420"/>
      <c r="EL9" s="420"/>
      <c r="EM9" s="420"/>
      <c r="EN9" s="420"/>
      <c r="EO9" s="420"/>
      <c r="EP9" s="420"/>
      <c r="EQ9" s="420"/>
      <c r="ER9" s="420"/>
      <c r="ES9" s="420"/>
      <c r="ET9" s="420"/>
      <c r="EU9" s="420"/>
      <c r="EV9" s="420"/>
      <c r="EW9" s="420"/>
      <c r="EX9" s="420"/>
      <c r="EY9" s="420"/>
      <c r="EZ9" s="420"/>
      <c r="FA9" s="420"/>
      <c r="FB9" s="420"/>
      <c r="FC9" s="420"/>
      <c r="FD9" s="420"/>
      <c r="FE9" s="420"/>
      <c r="FF9" s="420"/>
      <c r="FG9" s="420"/>
      <c r="FH9" s="420"/>
      <c r="FI9" s="420"/>
      <c r="FJ9" s="420"/>
      <c r="FK9" s="420"/>
      <c r="FL9" s="420"/>
      <c r="FM9" s="420"/>
      <c r="FN9" s="420"/>
      <c r="FO9" s="420"/>
      <c r="FP9" s="420"/>
      <c r="FQ9" s="420"/>
      <c r="FR9" s="420"/>
      <c r="FS9" s="420"/>
      <c r="FT9" s="420"/>
      <c r="FU9" s="420"/>
      <c r="FV9" s="420"/>
      <c r="FW9" s="420"/>
      <c r="FX9" s="420"/>
      <c r="FY9" s="420"/>
      <c r="FZ9" s="420"/>
      <c r="GA9" s="420"/>
      <c r="GB9" s="420"/>
      <c r="GC9" s="420"/>
      <c r="GD9" s="420"/>
      <c r="GE9" s="420"/>
      <c r="GF9" s="420"/>
      <c r="GG9" s="420"/>
      <c r="GH9" s="420"/>
      <c r="GI9" s="420"/>
      <c r="GJ9" s="420"/>
      <c r="GK9" s="420"/>
      <c r="GL9" s="420"/>
      <c r="GM9" s="420"/>
      <c r="GN9" s="420"/>
      <c r="GO9" s="420"/>
      <c r="GP9" s="420"/>
      <c r="GQ9" s="420"/>
      <c r="GR9" s="420"/>
      <c r="GS9" s="420"/>
      <c r="GT9" s="420"/>
      <c r="GU9" s="420"/>
      <c r="GV9" s="420"/>
      <c r="GW9" s="420"/>
      <c r="GX9" s="420"/>
      <c r="GY9" s="420"/>
      <c r="GZ9" s="420"/>
      <c r="HA9" s="420"/>
      <c r="HB9" s="420"/>
      <c r="HC9" s="420"/>
      <c r="HD9" s="420"/>
      <c r="HE9" s="420"/>
      <c r="HF9" s="420"/>
      <c r="HG9" s="420"/>
      <c r="HH9" s="420"/>
      <c r="HI9" s="420"/>
      <c r="HJ9" s="420"/>
      <c r="HK9" s="420"/>
      <c r="HL9" s="420"/>
      <c r="HM9" s="420"/>
      <c r="HN9" s="420"/>
      <c r="HO9" s="420"/>
      <c r="HP9" s="420"/>
      <c r="HQ9" s="420"/>
      <c r="HR9" s="420"/>
      <c r="HS9" s="420"/>
      <c r="HT9" s="420"/>
      <c r="HU9" s="420"/>
      <c r="HV9" s="420"/>
      <c r="HW9" s="420"/>
      <c r="HX9" s="420"/>
      <c r="HY9" s="420"/>
      <c r="HZ9" s="420"/>
      <c r="IA9" s="420"/>
      <c r="IB9" s="420"/>
      <c r="IC9" s="420"/>
      <c r="ID9" s="420"/>
      <c r="IE9" s="420"/>
      <c r="IF9" s="420"/>
      <c r="IG9" s="420"/>
      <c r="IH9" s="420"/>
      <c r="II9" s="420"/>
      <c r="IJ9" s="420"/>
      <c r="IK9" s="420"/>
      <c r="IL9" s="420"/>
      <c r="IM9" s="420"/>
      <c r="IN9" s="420"/>
      <c r="IO9" s="420"/>
      <c r="IP9" s="420"/>
      <c r="IQ9" s="420"/>
      <c r="IR9" s="420"/>
      <c r="IS9" s="420"/>
      <c r="IT9" s="420"/>
      <c r="IU9" s="420"/>
    </row>
    <row r="10" spans="1:255 16383:16383" s="7" customFormat="1" ht="12.75" customHeight="1">
      <c r="A10" s="374" t="s">
        <v>1325</v>
      </c>
      <c r="B10" s="421">
        <v>1455.0477187446404</v>
      </c>
      <c r="C10" s="422">
        <v>8.2838345580081381</v>
      </c>
      <c r="D10" s="422">
        <v>8.2838345580081381</v>
      </c>
      <c r="E10" s="421">
        <v>1574.5486774367382</v>
      </c>
      <c r="F10" s="422">
        <v>5.8932088540975229</v>
      </c>
      <c r="G10" s="421">
        <v>1866.406345565749</v>
      </c>
      <c r="H10" s="422">
        <v>-3.6551315060405614</v>
      </c>
      <c r="I10" s="421">
        <v>1309.3103938434624</v>
      </c>
      <c r="J10" s="422">
        <v>12.349635454999429</v>
      </c>
      <c r="K10" s="421">
        <v>1411.9677905261376</v>
      </c>
      <c r="L10" s="422">
        <v>4.8819257890776839</v>
      </c>
      <c r="M10" s="421">
        <v>1718.6715159271901</v>
      </c>
      <c r="N10" s="422">
        <v>19.08481320716875</v>
      </c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0"/>
      <c r="CA10" s="420"/>
      <c r="CB10" s="420"/>
      <c r="CC10" s="420"/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420"/>
      <c r="CV10" s="420"/>
      <c r="CW10" s="420"/>
      <c r="CX10" s="420"/>
      <c r="CY10" s="420"/>
      <c r="CZ10" s="420"/>
      <c r="DA10" s="420"/>
      <c r="DB10" s="420"/>
      <c r="DC10" s="420"/>
      <c r="DD10" s="420"/>
      <c r="DE10" s="420"/>
      <c r="DF10" s="420"/>
      <c r="DG10" s="420"/>
      <c r="DH10" s="420"/>
      <c r="DI10" s="420"/>
      <c r="DJ10" s="420"/>
      <c r="DK10" s="420"/>
      <c r="DL10" s="420"/>
      <c r="DM10" s="420"/>
      <c r="DN10" s="420"/>
      <c r="DO10" s="420"/>
      <c r="DP10" s="420"/>
      <c r="DQ10" s="420"/>
      <c r="DR10" s="420"/>
      <c r="DS10" s="420"/>
      <c r="DT10" s="420"/>
      <c r="DU10" s="420"/>
      <c r="DV10" s="420"/>
      <c r="DW10" s="420"/>
      <c r="DX10" s="420"/>
      <c r="DY10" s="420"/>
      <c r="DZ10" s="420"/>
      <c r="EA10" s="420"/>
      <c r="EB10" s="420"/>
      <c r="EC10" s="420"/>
      <c r="ED10" s="420"/>
      <c r="EE10" s="420"/>
      <c r="EF10" s="420"/>
      <c r="EG10" s="420"/>
      <c r="EH10" s="420"/>
      <c r="EI10" s="420"/>
      <c r="EJ10" s="420"/>
      <c r="EK10" s="420"/>
      <c r="EL10" s="420"/>
      <c r="EM10" s="420"/>
      <c r="EN10" s="420"/>
      <c r="EO10" s="420"/>
      <c r="EP10" s="420"/>
      <c r="EQ10" s="420"/>
      <c r="ER10" s="420"/>
      <c r="ES10" s="420"/>
      <c r="ET10" s="420"/>
      <c r="EU10" s="420"/>
      <c r="EV10" s="420"/>
      <c r="EW10" s="420"/>
      <c r="EX10" s="420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0"/>
      <c r="FL10" s="420"/>
      <c r="FM10" s="420"/>
      <c r="FN10" s="420"/>
      <c r="FO10" s="420"/>
      <c r="FP10" s="420"/>
      <c r="FQ10" s="420"/>
      <c r="FR10" s="420"/>
      <c r="FS10" s="420"/>
      <c r="FT10" s="420"/>
      <c r="FU10" s="420"/>
      <c r="FV10" s="420"/>
      <c r="FW10" s="420"/>
      <c r="FX10" s="420"/>
      <c r="FY10" s="420"/>
      <c r="FZ10" s="420"/>
      <c r="GA10" s="420"/>
      <c r="GB10" s="420"/>
      <c r="GC10" s="420"/>
      <c r="GD10" s="420"/>
      <c r="GE10" s="420"/>
      <c r="GF10" s="420"/>
      <c r="GG10" s="420"/>
      <c r="GH10" s="420"/>
      <c r="GI10" s="420"/>
      <c r="GJ10" s="420"/>
      <c r="GK10" s="420"/>
      <c r="GL10" s="420"/>
      <c r="GM10" s="420"/>
      <c r="GN10" s="420"/>
      <c r="GO10" s="420"/>
      <c r="GP10" s="420"/>
      <c r="GQ10" s="420"/>
      <c r="GR10" s="420"/>
      <c r="GS10" s="420"/>
      <c r="GT10" s="420"/>
      <c r="GU10" s="420"/>
      <c r="GV10" s="420"/>
      <c r="GW10" s="420"/>
      <c r="GX10" s="420"/>
      <c r="GY10" s="420"/>
      <c r="GZ10" s="420"/>
      <c r="HA10" s="420"/>
      <c r="HB10" s="420"/>
      <c r="HC10" s="420"/>
      <c r="HD10" s="420"/>
      <c r="HE10" s="420"/>
      <c r="HF10" s="420"/>
      <c r="HG10" s="420"/>
      <c r="HH10" s="420"/>
      <c r="HI10" s="420"/>
      <c r="HJ10" s="420"/>
      <c r="HK10" s="420"/>
      <c r="HL10" s="420"/>
      <c r="HM10" s="420"/>
      <c r="HN10" s="420"/>
      <c r="HO10" s="420"/>
      <c r="HP10" s="420"/>
      <c r="HQ10" s="420"/>
      <c r="HR10" s="420"/>
      <c r="HS10" s="420"/>
      <c r="HT10" s="420"/>
      <c r="HU10" s="420"/>
      <c r="HV10" s="420"/>
      <c r="HW10" s="420"/>
      <c r="HX10" s="420"/>
      <c r="HY10" s="420"/>
      <c r="HZ10" s="420"/>
      <c r="IA10" s="420"/>
      <c r="IB10" s="420"/>
      <c r="IC10" s="420"/>
      <c r="ID10" s="420"/>
      <c r="IE10" s="420"/>
      <c r="IF10" s="420"/>
      <c r="IG10" s="420"/>
      <c r="IH10" s="420"/>
      <c r="II10" s="420"/>
      <c r="IJ10" s="420"/>
      <c r="IK10" s="420"/>
      <c r="IL10" s="420"/>
      <c r="IM10" s="420"/>
      <c r="IN10" s="420"/>
      <c r="IO10" s="420"/>
      <c r="IP10" s="420"/>
      <c r="IQ10" s="420"/>
      <c r="IR10" s="420"/>
      <c r="IS10" s="420"/>
      <c r="IT10" s="420"/>
      <c r="IU10" s="420"/>
    </row>
    <row r="11" spans="1:255 16383:16383" ht="12.75" customHeight="1">
      <c r="A11" s="374" t="s">
        <v>1326</v>
      </c>
      <c r="B11" s="421">
        <v>1475.6803923855257</v>
      </c>
      <c r="C11" s="422">
        <v>1.4180066656979733</v>
      </c>
      <c r="D11" s="422">
        <v>1.4180066656979733</v>
      </c>
      <c r="E11" s="421">
        <v>1700.078465207471</v>
      </c>
      <c r="F11" s="422">
        <v>7.9724297869969263</v>
      </c>
      <c r="G11" s="421">
        <v>2745.3405963302753</v>
      </c>
      <c r="H11" s="422">
        <v>47.092330823495018</v>
      </c>
      <c r="I11" s="421">
        <v>1322.9005550464449</v>
      </c>
      <c r="J11" s="422">
        <v>1.037963287153687</v>
      </c>
      <c r="K11" s="421">
        <v>1405.6655991210887</v>
      </c>
      <c r="L11" s="422">
        <v>-0.44634101764464162</v>
      </c>
      <c r="M11" s="421">
        <v>1577.2718572241183</v>
      </c>
      <c r="N11" s="422">
        <v>-8.2272649190202856</v>
      </c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20"/>
      <c r="BR11" s="420"/>
      <c r="BS11" s="420"/>
      <c r="BT11" s="420"/>
      <c r="BU11" s="420"/>
      <c r="BV11" s="420"/>
      <c r="BW11" s="420"/>
      <c r="BX11" s="420"/>
      <c r="BY11" s="420"/>
      <c r="BZ11" s="420"/>
      <c r="CA11" s="420"/>
      <c r="CB11" s="420"/>
      <c r="CC11" s="420"/>
      <c r="CD11" s="420"/>
      <c r="CE11" s="420"/>
      <c r="CF11" s="420"/>
      <c r="CG11" s="420"/>
      <c r="CH11" s="420"/>
      <c r="CI11" s="420"/>
      <c r="CJ11" s="420"/>
      <c r="CK11" s="420"/>
      <c r="CL11" s="420"/>
      <c r="CM11" s="420"/>
      <c r="CN11" s="420"/>
      <c r="CO11" s="420"/>
      <c r="CP11" s="420"/>
      <c r="CQ11" s="420"/>
      <c r="CR11" s="420"/>
      <c r="CS11" s="420"/>
      <c r="CT11" s="420"/>
      <c r="CU11" s="420"/>
      <c r="CV11" s="420"/>
      <c r="CW11" s="420"/>
      <c r="CX11" s="420"/>
      <c r="CY11" s="420"/>
      <c r="CZ11" s="420"/>
      <c r="DA11" s="420"/>
      <c r="DB11" s="420"/>
      <c r="DC11" s="420"/>
      <c r="DD11" s="420"/>
      <c r="DE11" s="420"/>
      <c r="DF11" s="420"/>
      <c r="DG11" s="420"/>
      <c r="DH11" s="420"/>
      <c r="DI11" s="420"/>
      <c r="DJ11" s="420"/>
      <c r="DK11" s="420"/>
      <c r="DL11" s="420"/>
      <c r="DM11" s="420"/>
      <c r="DN11" s="420"/>
      <c r="DO11" s="420"/>
      <c r="DP11" s="420"/>
      <c r="DQ11" s="420"/>
      <c r="DR11" s="420"/>
      <c r="DS11" s="420"/>
      <c r="DT11" s="420"/>
      <c r="DU11" s="420"/>
      <c r="DV11" s="420"/>
      <c r="DW11" s="420"/>
      <c r="DX11" s="420"/>
      <c r="DY11" s="420"/>
      <c r="DZ11" s="420"/>
      <c r="EA11" s="420"/>
      <c r="EB11" s="420"/>
      <c r="EC11" s="420"/>
      <c r="ED11" s="420"/>
      <c r="EE11" s="420"/>
      <c r="EF11" s="420"/>
      <c r="EG11" s="420"/>
      <c r="EH11" s="420"/>
      <c r="EI11" s="420"/>
      <c r="EJ11" s="420"/>
      <c r="EK11" s="420"/>
      <c r="EL11" s="420"/>
      <c r="EM11" s="420"/>
      <c r="EN11" s="420"/>
      <c r="EO11" s="420"/>
      <c r="EP11" s="420"/>
      <c r="EQ11" s="420"/>
      <c r="ER11" s="420"/>
      <c r="ES11" s="420"/>
      <c r="ET11" s="420"/>
      <c r="EU11" s="420"/>
      <c r="EV11" s="420"/>
      <c r="EW11" s="420"/>
      <c r="EX11" s="420"/>
      <c r="EY11" s="420"/>
      <c r="EZ11" s="420"/>
      <c r="FA11" s="420"/>
      <c r="FB11" s="420"/>
      <c r="FC11" s="420"/>
      <c r="FD11" s="420"/>
      <c r="FE11" s="420"/>
      <c r="FF11" s="420"/>
      <c r="FG11" s="420"/>
      <c r="FH11" s="420"/>
      <c r="FI11" s="420"/>
      <c r="FJ11" s="420"/>
      <c r="FK11" s="420"/>
      <c r="FL11" s="420"/>
      <c r="FM11" s="420"/>
      <c r="FN11" s="420"/>
      <c r="FO11" s="420"/>
      <c r="FP11" s="420"/>
      <c r="FQ11" s="420"/>
      <c r="FR11" s="420"/>
      <c r="FS11" s="420"/>
      <c r="FT11" s="420"/>
      <c r="FU11" s="420"/>
      <c r="FV11" s="420"/>
      <c r="FW11" s="420"/>
      <c r="FX11" s="420"/>
      <c r="FY11" s="420"/>
      <c r="FZ11" s="420"/>
      <c r="GA11" s="420"/>
      <c r="GB11" s="420"/>
      <c r="GC11" s="420"/>
      <c r="GD11" s="420"/>
      <c r="GE11" s="420"/>
      <c r="GF11" s="420"/>
      <c r="GG11" s="420"/>
      <c r="GH11" s="420"/>
      <c r="GI11" s="420"/>
      <c r="GJ11" s="420"/>
      <c r="GK11" s="420"/>
      <c r="GL11" s="420"/>
      <c r="GM11" s="420"/>
      <c r="GN11" s="420"/>
      <c r="GO11" s="420"/>
      <c r="GP11" s="420"/>
      <c r="GQ11" s="420"/>
      <c r="GR11" s="420"/>
      <c r="GS11" s="420"/>
      <c r="GT11" s="420"/>
      <c r="GU11" s="420"/>
      <c r="GV11" s="420"/>
      <c r="GW11" s="420"/>
      <c r="GX11" s="420"/>
      <c r="GY11" s="420"/>
      <c r="GZ11" s="420"/>
      <c r="HA11" s="420"/>
      <c r="HB11" s="420"/>
      <c r="HC11" s="420"/>
      <c r="HD11" s="420"/>
      <c r="HE11" s="420"/>
      <c r="HF11" s="420"/>
      <c r="HG11" s="420"/>
      <c r="HH11" s="420"/>
      <c r="HI11" s="420"/>
      <c r="HJ11" s="420"/>
      <c r="HK11" s="420"/>
      <c r="HL11" s="420"/>
      <c r="HM11" s="420"/>
      <c r="HN11" s="420"/>
      <c r="HO11" s="420"/>
      <c r="HP11" s="420"/>
      <c r="HQ11" s="420"/>
      <c r="HR11" s="420"/>
      <c r="HS11" s="420"/>
      <c r="HT11" s="420"/>
      <c r="HU11" s="420"/>
      <c r="HV11" s="420"/>
      <c r="HW11" s="420"/>
      <c r="HX11" s="420"/>
      <c r="HY11" s="420"/>
      <c r="HZ11" s="420"/>
      <c r="IA11" s="420"/>
      <c r="IB11" s="420"/>
      <c r="IC11" s="420"/>
      <c r="ID11" s="420"/>
      <c r="IE11" s="420"/>
      <c r="IF11" s="420"/>
      <c r="IG11" s="420"/>
      <c r="IH11" s="420"/>
      <c r="II11" s="420"/>
      <c r="IJ11" s="420"/>
      <c r="IK11" s="420"/>
      <c r="IL11" s="420"/>
      <c r="IM11" s="420"/>
      <c r="IN11" s="420"/>
      <c r="IO11" s="420"/>
      <c r="IP11" s="420"/>
      <c r="IQ11" s="420"/>
      <c r="IR11" s="420"/>
      <c r="IS11" s="420"/>
      <c r="IT11" s="420"/>
      <c r="IU11" s="420"/>
    </row>
    <row r="12" spans="1:255 16383:16383" ht="12.75" customHeight="1">
      <c r="A12" s="374" t="s">
        <v>1327</v>
      </c>
      <c r="B12" s="421">
        <v>1574.1810941519466</v>
      </c>
      <c r="C12" s="422">
        <v>6.6749346453800058</v>
      </c>
      <c r="D12" s="422">
        <v>6.6749346453800058</v>
      </c>
      <c r="E12" s="421">
        <v>1859.789897611704</v>
      </c>
      <c r="F12" s="422">
        <v>9.3943565354639276</v>
      </c>
      <c r="G12" s="421">
        <v>3382.8860856269112</v>
      </c>
      <c r="H12" s="422">
        <v>23.222819425351076</v>
      </c>
      <c r="I12" s="421">
        <v>1454.1708616236931</v>
      </c>
      <c r="J12" s="422">
        <v>9.9229156777124246</v>
      </c>
      <c r="K12" s="421">
        <v>1442.9158055477822</v>
      </c>
      <c r="L12" s="422">
        <v>2.6500048411218557</v>
      </c>
      <c r="M12" s="421">
        <v>1666.4995449374287</v>
      </c>
      <c r="N12" s="422">
        <v>5.6570899496263536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420"/>
      <c r="DV12" s="420"/>
      <c r="DW12" s="420"/>
      <c r="DX12" s="420"/>
      <c r="DY12" s="420"/>
      <c r="DZ12" s="420"/>
      <c r="EA12" s="420"/>
      <c r="EB12" s="420"/>
      <c r="EC12" s="420"/>
      <c r="ED12" s="420"/>
      <c r="EE12" s="420"/>
      <c r="EF12" s="420"/>
      <c r="EG12" s="420"/>
      <c r="EH12" s="420"/>
      <c r="EI12" s="420"/>
      <c r="EJ12" s="420"/>
      <c r="EK12" s="420"/>
      <c r="EL12" s="420"/>
      <c r="EM12" s="420"/>
      <c r="EN12" s="420"/>
      <c r="EO12" s="420"/>
      <c r="EP12" s="420"/>
      <c r="EQ12" s="420"/>
      <c r="ER12" s="420"/>
      <c r="ES12" s="420"/>
      <c r="ET12" s="420"/>
      <c r="EU12" s="420"/>
      <c r="EV12" s="420"/>
      <c r="EW12" s="420"/>
      <c r="EX12" s="420"/>
      <c r="EY12" s="420"/>
      <c r="EZ12" s="420"/>
      <c r="FA12" s="420"/>
      <c r="FB12" s="420"/>
      <c r="FC12" s="420"/>
      <c r="FD12" s="420"/>
      <c r="FE12" s="420"/>
      <c r="FF12" s="420"/>
      <c r="FG12" s="420"/>
      <c r="FH12" s="420"/>
      <c r="FI12" s="420"/>
      <c r="FJ12" s="420"/>
      <c r="FK12" s="420"/>
      <c r="FL12" s="420"/>
      <c r="FM12" s="420"/>
      <c r="FN12" s="420"/>
      <c r="FO12" s="420"/>
      <c r="FP12" s="420"/>
      <c r="FQ12" s="420"/>
      <c r="FR12" s="420"/>
      <c r="FS12" s="420"/>
      <c r="FT12" s="420"/>
      <c r="FU12" s="420"/>
      <c r="FV12" s="420"/>
      <c r="FW12" s="420"/>
      <c r="FX12" s="420"/>
      <c r="FY12" s="420"/>
      <c r="FZ12" s="420"/>
      <c r="GA12" s="420"/>
      <c r="GB12" s="420"/>
      <c r="GC12" s="420"/>
      <c r="GD12" s="420"/>
      <c r="GE12" s="420"/>
      <c r="GF12" s="420"/>
      <c r="GG12" s="420"/>
      <c r="GH12" s="420"/>
      <c r="GI12" s="420"/>
      <c r="GJ12" s="420"/>
      <c r="GK12" s="420"/>
      <c r="GL12" s="420"/>
      <c r="GM12" s="420"/>
      <c r="GN12" s="420"/>
      <c r="GO12" s="420"/>
      <c r="GP12" s="420"/>
      <c r="GQ12" s="420"/>
      <c r="GR12" s="420"/>
      <c r="GS12" s="420"/>
      <c r="GT12" s="420"/>
      <c r="GU12" s="420"/>
      <c r="GV12" s="420"/>
      <c r="GW12" s="420"/>
      <c r="GX12" s="420"/>
      <c r="GY12" s="420"/>
      <c r="GZ12" s="420"/>
      <c r="HA12" s="420"/>
      <c r="HB12" s="420"/>
      <c r="HC12" s="420"/>
      <c r="HD12" s="420"/>
      <c r="HE12" s="420"/>
      <c r="HF12" s="420"/>
      <c r="HG12" s="420"/>
      <c r="HH12" s="420"/>
      <c r="HI12" s="420"/>
      <c r="HJ12" s="420"/>
      <c r="HK12" s="420"/>
      <c r="HL12" s="420"/>
      <c r="HM12" s="420"/>
      <c r="HN12" s="420"/>
      <c r="HO12" s="420"/>
      <c r="HP12" s="420"/>
      <c r="HQ12" s="420"/>
      <c r="HR12" s="420"/>
      <c r="HS12" s="420"/>
      <c r="HT12" s="420"/>
      <c r="HU12" s="420"/>
      <c r="HV12" s="420"/>
      <c r="HW12" s="420"/>
      <c r="HX12" s="420"/>
      <c r="HY12" s="420"/>
      <c r="HZ12" s="420"/>
      <c r="IA12" s="420"/>
      <c r="IB12" s="420"/>
      <c r="IC12" s="420"/>
      <c r="ID12" s="420"/>
      <c r="IE12" s="420"/>
      <c r="IF12" s="420"/>
      <c r="IG12" s="420"/>
      <c r="IH12" s="420"/>
      <c r="II12" s="420"/>
      <c r="IJ12" s="420"/>
      <c r="IK12" s="420"/>
      <c r="IL12" s="420"/>
      <c r="IM12" s="420"/>
      <c r="IN12" s="420"/>
      <c r="IO12" s="420"/>
      <c r="IP12" s="420"/>
      <c r="IQ12" s="420"/>
      <c r="IR12" s="420"/>
      <c r="IS12" s="420"/>
      <c r="IT12" s="420"/>
      <c r="IU12" s="420"/>
    </row>
    <row r="13" spans="1:255 16383:16383" ht="12.75" customHeight="1">
      <c r="A13" s="374" t="s">
        <v>1328</v>
      </c>
      <c r="B13" s="421">
        <v>1622.9956549476935</v>
      </c>
      <c r="C13" s="422">
        <v>3.100949501749966</v>
      </c>
      <c r="D13" s="422">
        <v>3.100949501749966</v>
      </c>
      <c r="E13" s="421">
        <v>1878.2713175183737</v>
      </c>
      <c r="F13" s="422">
        <v>0.99373697697804175</v>
      </c>
      <c r="G13" s="421">
        <v>3794.4579510703365</v>
      </c>
      <c r="H13" s="422">
        <v>12.166293958052492</v>
      </c>
      <c r="I13" s="421">
        <v>1527.7899935435501</v>
      </c>
      <c r="J13" s="422">
        <v>5.0626191091228208</v>
      </c>
      <c r="K13" s="421">
        <v>1472.1311595479685</v>
      </c>
      <c r="L13" s="422">
        <v>2.0247441942113227</v>
      </c>
      <c r="M13" s="421">
        <v>1789.9907565415244</v>
      </c>
      <c r="N13" s="422">
        <v>7.410215741086958</v>
      </c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0"/>
      <c r="CY13" s="420"/>
      <c r="CZ13" s="420"/>
      <c r="DA13" s="420"/>
      <c r="DB13" s="420"/>
      <c r="DC13" s="420"/>
      <c r="DD13" s="420"/>
      <c r="DE13" s="420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420"/>
      <c r="DV13" s="420"/>
      <c r="DW13" s="420"/>
      <c r="DX13" s="420"/>
      <c r="DY13" s="420"/>
      <c r="DZ13" s="420"/>
      <c r="EA13" s="420"/>
      <c r="EB13" s="420"/>
      <c r="EC13" s="420"/>
      <c r="ED13" s="420"/>
      <c r="EE13" s="420"/>
      <c r="EF13" s="420"/>
      <c r="EG13" s="420"/>
      <c r="EH13" s="420"/>
      <c r="EI13" s="420"/>
      <c r="EJ13" s="420"/>
      <c r="EK13" s="420"/>
      <c r="EL13" s="420"/>
      <c r="EM13" s="420"/>
      <c r="EN13" s="420"/>
      <c r="EO13" s="420"/>
      <c r="EP13" s="420"/>
      <c r="EQ13" s="420"/>
      <c r="ER13" s="420"/>
      <c r="ES13" s="420"/>
      <c r="ET13" s="420"/>
      <c r="EU13" s="420"/>
      <c r="EV13" s="420"/>
      <c r="EW13" s="420"/>
      <c r="EX13" s="420"/>
      <c r="EY13" s="420"/>
      <c r="EZ13" s="420"/>
      <c r="FA13" s="420"/>
      <c r="FB13" s="420"/>
      <c r="FC13" s="420"/>
      <c r="FD13" s="420"/>
      <c r="FE13" s="420"/>
      <c r="FF13" s="420"/>
      <c r="FG13" s="420"/>
      <c r="FH13" s="420"/>
      <c r="FI13" s="420"/>
      <c r="FJ13" s="420"/>
      <c r="FK13" s="420"/>
      <c r="FL13" s="420"/>
      <c r="FM13" s="420"/>
      <c r="FN13" s="420"/>
      <c r="FO13" s="420"/>
      <c r="FP13" s="420"/>
      <c r="FQ13" s="420"/>
      <c r="FR13" s="420"/>
      <c r="FS13" s="420"/>
      <c r="FT13" s="420"/>
      <c r="FU13" s="420"/>
      <c r="FV13" s="420"/>
      <c r="FW13" s="420"/>
      <c r="FX13" s="420"/>
      <c r="FY13" s="420"/>
      <c r="FZ13" s="420"/>
      <c r="GA13" s="420"/>
      <c r="GB13" s="420"/>
      <c r="GC13" s="420"/>
      <c r="GD13" s="420"/>
      <c r="GE13" s="420"/>
      <c r="GF13" s="420"/>
      <c r="GG13" s="420"/>
      <c r="GH13" s="420"/>
      <c r="GI13" s="420"/>
      <c r="GJ13" s="420"/>
      <c r="GK13" s="420"/>
      <c r="GL13" s="420"/>
      <c r="GM13" s="420"/>
      <c r="GN13" s="420"/>
      <c r="GO13" s="420"/>
      <c r="GP13" s="420"/>
      <c r="GQ13" s="420"/>
      <c r="GR13" s="420"/>
      <c r="GS13" s="420"/>
      <c r="GT13" s="420"/>
      <c r="GU13" s="420"/>
      <c r="GV13" s="420"/>
      <c r="GW13" s="420"/>
      <c r="GX13" s="420"/>
      <c r="GY13" s="420"/>
      <c r="GZ13" s="420"/>
      <c r="HA13" s="420"/>
      <c r="HB13" s="420"/>
      <c r="HC13" s="420"/>
      <c r="HD13" s="420"/>
      <c r="HE13" s="420"/>
      <c r="HF13" s="420"/>
      <c r="HG13" s="420"/>
      <c r="HH13" s="420"/>
      <c r="HI13" s="420"/>
      <c r="HJ13" s="420"/>
      <c r="HK13" s="420"/>
      <c r="HL13" s="420"/>
      <c r="HM13" s="420"/>
      <c r="HN13" s="420"/>
      <c r="HO13" s="420"/>
      <c r="HP13" s="420"/>
      <c r="HQ13" s="420"/>
      <c r="HR13" s="420"/>
      <c r="HS13" s="420"/>
      <c r="HT13" s="420"/>
      <c r="HU13" s="420"/>
      <c r="HV13" s="420"/>
      <c r="HW13" s="420"/>
      <c r="HX13" s="420"/>
      <c r="HY13" s="420"/>
      <c r="HZ13" s="420"/>
      <c r="IA13" s="420"/>
      <c r="IB13" s="420"/>
      <c r="IC13" s="420"/>
      <c r="ID13" s="420"/>
      <c r="IE13" s="420"/>
      <c r="IF13" s="420"/>
      <c r="IG13" s="420"/>
      <c r="IH13" s="420"/>
      <c r="II13" s="420"/>
      <c r="IJ13" s="420"/>
      <c r="IK13" s="420"/>
      <c r="IL13" s="420"/>
      <c r="IM13" s="420"/>
      <c r="IN13" s="420"/>
      <c r="IO13" s="420"/>
      <c r="IP13" s="420"/>
      <c r="IQ13" s="420"/>
      <c r="IR13" s="420"/>
      <c r="IS13" s="420"/>
      <c r="IT13" s="420"/>
      <c r="IU13" s="420"/>
    </row>
    <row r="14" spans="1:255 16383:16383" ht="12.75" customHeight="1" thickBot="1">
      <c r="A14" s="1009" t="s">
        <v>1329</v>
      </c>
      <c r="B14" s="1014">
        <v>1657.3619934831074</v>
      </c>
      <c r="C14" s="1015">
        <v>2.1174633727852665</v>
      </c>
      <c r="D14" s="1015">
        <v>2.1174633727852665</v>
      </c>
      <c r="E14" s="1014">
        <v>1901.4907758808488</v>
      </c>
      <c r="F14" s="1015">
        <v>1.236214286291343</v>
      </c>
      <c r="G14" s="1014">
        <v>4084.9751529051987</v>
      </c>
      <c r="H14" s="1015">
        <v>7.6563558110563292</v>
      </c>
      <c r="I14" s="1014">
        <v>1589.858327779398</v>
      </c>
      <c r="J14" s="1015">
        <v>4.0626221207200643</v>
      </c>
      <c r="K14" s="1014">
        <v>1493.2399420968807</v>
      </c>
      <c r="L14" s="1015">
        <v>1.4338927895116313</v>
      </c>
      <c r="M14" s="1014">
        <v>1821.3900312855517</v>
      </c>
      <c r="N14" s="1015">
        <v>1.7541584854155587</v>
      </c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420"/>
      <c r="BW14" s="420"/>
      <c r="BX14" s="420"/>
      <c r="BY14" s="420"/>
      <c r="BZ14" s="420"/>
      <c r="CA14" s="420"/>
      <c r="CB14" s="420"/>
      <c r="CC14" s="420"/>
      <c r="CD14" s="420"/>
      <c r="CE14" s="420"/>
      <c r="CF14" s="420"/>
      <c r="CG14" s="420"/>
      <c r="CH14" s="420"/>
      <c r="CI14" s="420"/>
      <c r="CJ14" s="420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  <c r="CX14" s="420"/>
      <c r="CY14" s="420"/>
      <c r="CZ14" s="420"/>
      <c r="DA14" s="420"/>
      <c r="DB14" s="420"/>
      <c r="DC14" s="420"/>
      <c r="DD14" s="420"/>
      <c r="DE14" s="420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420"/>
      <c r="DV14" s="420"/>
      <c r="DW14" s="420"/>
      <c r="DX14" s="420"/>
      <c r="DY14" s="420"/>
      <c r="DZ14" s="420"/>
      <c r="EA14" s="420"/>
      <c r="EB14" s="420"/>
      <c r="EC14" s="420"/>
      <c r="ED14" s="420"/>
      <c r="EE14" s="420"/>
      <c r="EF14" s="420"/>
      <c r="EG14" s="420"/>
      <c r="EH14" s="420"/>
      <c r="EI14" s="420"/>
      <c r="EJ14" s="420"/>
      <c r="EK14" s="420"/>
      <c r="EL14" s="420"/>
      <c r="EM14" s="420"/>
      <c r="EN14" s="420"/>
      <c r="EO14" s="420"/>
      <c r="EP14" s="420"/>
      <c r="EQ14" s="420"/>
      <c r="ER14" s="420"/>
      <c r="ES14" s="420"/>
      <c r="ET14" s="420"/>
      <c r="EU14" s="420"/>
      <c r="EV14" s="420"/>
      <c r="EW14" s="420"/>
      <c r="EX14" s="420"/>
      <c r="EY14" s="420"/>
      <c r="EZ14" s="420"/>
      <c r="FA14" s="420"/>
      <c r="FB14" s="420"/>
      <c r="FC14" s="420"/>
      <c r="FD14" s="420"/>
      <c r="FE14" s="420"/>
      <c r="FF14" s="420"/>
      <c r="FG14" s="420"/>
      <c r="FH14" s="420"/>
      <c r="FI14" s="420"/>
      <c r="FJ14" s="420"/>
      <c r="FK14" s="420"/>
      <c r="FL14" s="420"/>
      <c r="FM14" s="420"/>
      <c r="FN14" s="420"/>
      <c r="FO14" s="420"/>
      <c r="FP14" s="420"/>
      <c r="FQ14" s="420"/>
      <c r="FR14" s="420"/>
      <c r="FS14" s="420"/>
      <c r="FT14" s="420"/>
      <c r="FU14" s="420"/>
      <c r="FV14" s="420"/>
      <c r="FW14" s="420"/>
      <c r="FX14" s="420"/>
      <c r="FY14" s="420"/>
      <c r="FZ14" s="420"/>
      <c r="GA14" s="420"/>
      <c r="GB14" s="420"/>
      <c r="GC14" s="420"/>
      <c r="GD14" s="420"/>
      <c r="GE14" s="420"/>
      <c r="GF14" s="420"/>
      <c r="GG14" s="420"/>
      <c r="GH14" s="420"/>
      <c r="GI14" s="420"/>
      <c r="GJ14" s="420"/>
      <c r="GK14" s="420"/>
      <c r="GL14" s="420"/>
      <c r="GM14" s="420"/>
      <c r="GN14" s="420"/>
      <c r="GO14" s="420"/>
      <c r="GP14" s="420"/>
      <c r="GQ14" s="420"/>
      <c r="GR14" s="420"/>
      <c r="GS14" s="420"/>
      <c r="GT14" s="420"/>
      <c r="GU14" s="420"/>
      <c r="GV14" s="420"/>
      <c r="GW14" s="420"/>
      <c r="GX14" s="420"/>
      <c r="GY14" s="420"/>
      <c r="GZ14" s="420"/>
      <c r="HA14" s="420"/>
      <c r="HB14" s="420"/>
      <c r="HC14" s="420"/>
      <c r="HD14" s="420"/>
      <c r="HE14" s="420"/>
      <c r="HF14" s="420"/>
      <c r="HG14" s="420"/>
      <c r="HH14" s="420"/>
      <c r="HI14" s="420"/>
      <c r="HJ14" s="420"/>
      <c r="HK14" s="420"/>
      <c r="HL14" s="420"/>
      <c r="HM14" s="420"/>
      <c r="HN14" s="420"/>
      <c r="HO14" s="420"/>
      <c r="HP14" s="420"/>
      <c r="HQ14" s="420"/>
      <c r="HR14" s="420"/>
      <c r="HS14" s="420"/>
      <c r="HT14" s="420"/>
      <c r="HU14" s="420"/>
      <c r="HV14" s="420"/>
      <c r="HW14" s="420"/>
      <c r="HX14" s="420"/>
      <c r="HY14" s="420"/>
      <c r="HZ14" s="420"/>
      <c r="IA14" s="420"/>
      <c r="IB14" s="420"/>
      <c r="IC14" s="420"/>
      <c r="ID14" s="420"/>
      <c r="IE14" s="420"/>
      <c r="IF14" s="420"/>
      <c r="IG14" s="420"/>
      <c r="IH14" s="420"/>
      <c r="II14" s="420"/>
      <c r="IJ14" s="420"/>
      <c r="IK14" s="420"/>
      <c r="IL14" s="420"/>
      <c r="IM14" s="420"/>
      <c r="IN14" s="420"/>
      <c r="IO14" s="420"/>
      <c r="IP14" s="420"/>
      <c r="IQ14" s="420"/>
      <c r="IR14" s="420"/>
      <c r="IS14" s="420"/>
      <c r="IT14" s="420"/>
      <c r="IU14" s="420"/>
    </row>
    <row r="15" spans="1:255 16383:16383" ht="12.75" customHeight="1" thickTop="1">
      <c r="A15" s="964" t="s">
        <v>767</v>
      </c>
      <c r="B15" s="1016">
        <v>1664.2475993826101</v>
      </c>
      <c r="C15" s="1017">
        <v>0.44573699773324904</v>
      </c>
      <c r="D15" s="1017">
        <v>0.41545576202285872</v>
      </c>
      <c r="E15" s="1016">
        <v>1922.0703761881284</v>
      </c>
      <c r="F15" s="1017">
        <v>-4.2968554936982031</v>
      </c>
      <c r="G15" s="1016">
        <v>3951.6559633027518</v>
      </c>
      <c r="H15" s="1017">
        <v>1.7029372406029779</v>
      </c>
      <c r="I15" s="1016">
        <v>1601.8532823759738</v>
      </c>
      <c r="J15" s="1017">
        <v>4.921376818721555</v>
      </c>
      <c r="K15" s="1016">
        <v>1495.988063527599</v>
      </c>
      <c r="L15" s="1017">
        <v>1.428099568684857</v>
      </c>
      <c r="M15" s="1016">
        <v>1802.5985494880547</v>
      </c>
      <c r="N15" s="1017">
        <v>-0.20792559335173166</v>
      </c>
      <c r="O15" s="376"/>
      <c r="Q15" s="376"/>
      <c r="S15" s="376"/>
      <c r="U15" s="376"/>
    </row>
    <row r="16" spans="1:255 16383:16383" ht="12.75" customHeight="1">
      <c r="A16" s="377" t="s">
        <v>768</v>
      </c>
      <c r="B16" s="421">
        <v>1678.4756892471273</v>
      </c>
      <c r="C16" s="422">
        <v>1.8892608513540949</v>
      </c>
      <c r="D16" s="422">
        <v>1.2739338688253241</v>
      </c>
      <c r="E16" s="421">
        <v>1951.9798433791577</v>
      </c>
      <c r="F16" s="422">
        <v>5.9460580063941393E-2</v>
      </c>
      <c r="G16" s="421">
        <v>4514.1567278287466</v>
      </c>
      <c r="H16" s="422">
        <v>18.755382014821208</v>
      </c>
      <c r="I16" s="421">
        <v>1614.4690298662888</v>
      </c>
      <c r="J16" s="422">
        <v>5.2036821165781504</v>
      </c>
      <c r="K16" s="421">
        <v>1500.8211360205075</v>
      </c>
      <c r="L16" s="422">
        <v>1.5191036241483147</v>
      </c>
      <c r="M16" s="421">
        <v>1800.6063850967007</v>
      </c>
      <c r="N16" s="422">
        <v>-0.95436600609723143</v>
      </c>
      <c r="O16" s="376"/>
      <c r="Q16" s="376"/>
      <c r="S16" s="376"/>
      <c r="U16" s="376"/>
    </row>
    <row r="17" spans="1:35" ht="12.75" customHeight="1">
      <c r="A17" s="377" t="s">
        <v>769</v>
      </c>
      <c r="B17" s="421">
        <v>1684.9060401303379</v>
      </c>
      <c r="C17" s="422">
        <v>1.3329063324686246</v>
      </c>
      <c r="D17" s="422">
        <v>1.6619209777668544</v>
      </c>
      <c r="E17" s="421">
        <v>1977.4879610626367</v>
      </c>
      <c r="F17" s="422">
        <v>-1.735411475642394</v>
      </c>
      <c r="G17" s="421">
        <v>3989.1888379204902</v>
      </c>
      <c r="H17" s="422">
        <v>4.4708338201129294</v>
      </c>
      <c r="I17" s="421">
        <v>1617.5348335902029</v>
      </c>
      <c r="J17" s="422">
        <v>5.0533424988158657</v>
      </c>
      <c r="K17" s="421">
        <v>1504.0601936783337</v>
      </c>
      <c r="L17" s="422">
        <v>1.9108787246487395</v>
      </c>
      <c r="M17" s="421">
        <v>1801.8067121729239</v>
      </c>
      <c r="N17" s="422">
        <v>-1.0212038103748</v>
      </c>
      <c r="O17" s="376"/>
      <c r="Q17" s="376"/>
      <c r="S17" s="376"/>
      <c r="U17" s="376"/>
    </row>
    <row r="18" spans="1:35" ht="12.75" customHeight="1">
      <c r="A18" s="377" t="s">
        <v>770</v>
      </c>
      <c r="B18" s="421">
        <v>1694.9425470759732</v>
      </c>
      <c r="C18" s="422">
        <v>1.6214986816486885</v>
      </c>
      <c r="D18" s="422">
        <v>2.2674921797794241</v>
      </c>
      <c r="E18" s="421">
        <v>2012.9242865496406</v>
      </c>
      <c r="F18" s="422">
        <v>0.5287549082691072</v>
      </c>
      <c r="G18" s="421">
        <v>3921.350917431193</v>
      </c>
      <c r="H18" s="422">
        <v>4.4660418411882574</v>
      </c>
      <c r="I18" s="421">
        <v>1621.3235722914151</v>
      </c>
      <c r="J18" s="422">
        <v>3.5378667221839208</v>
      </c>
      <c r="K18" s="421">
        <v>1507.4950440319367</v>
      </c>
      <c r="L18" s="422">
        <v>2.0173640316981931</v>
      </c>
      <c r="M18" s="421">
        <v>1795.9713737201366</v>
      </c>
      <c r="N18" s="422">
        <v>-1.4371627110587752</v>
      </c>
      <c r="O18" s="376"/>
      <c r="Q18" s="376"/>
      <c r="S18" s="376"/>
      <c r="U18" s="376"/>
    </row>
    <row r="19" spans="1:35" ht="12.75" customHeight="1">
      <c r="A19" s="377" t="s">
        <v>771</v>
      </c>
      <c r="B19" s="421">
        <v>1673.3365433030356</v>
      </c>
      <c r="C19" s="422">
        <v>-1.0907657485147553</v>
      </c>
      <c r="D19" s="422">
        <v>0.96385399705927455</v>
      </c>
      <c r="E19" s="421">
        <v>1939.7424011373928</v>
      </c>
      <c r="F19" s="422">
        <v>-6.8498651205245551</v>
      </c>
      <c r="G19" s="421">
        <v>3261.5745412844035</v>
      </c>
      <c r="H19" s="422">
        <v>-8.6966487565140653</v>
      </c>
      <c r="I19" s="421">
        <v>1618.8384169200651</v>
      </c>
      <c r="J19" s="422">
        <v>2.2999094060950966</v>
      </c>
      <c r="K19" s="421">
        <v>1509.9778786591075</v>
      </c>
      <c r="L19" s="422">
        <v>1.9076632113699503</v>
      </c>
      <c r="M19" s="421">
        <v>1774.6679465301479</v>
      </c>
      <c r="N19" s="422">
        <v>-2.2922010910827453</v>
      </c>
      <c r="O19" s="376"/>
      <c r="Q19" s="376"/>
      <c r="S19" s="376"/>
      <c r="U19" s="376"/>
    </row>
    <row r="20" spans="1:35" ht="12.75" customHeight="1">
      <c r="A20" s="377" t="s">
        <v>772</v>
      </c>
      <c r="B20" s="421">
        <v>1687.613228605728</v>
      </c>
      <c r="C20" s="422">
        <v>2.1803517668075045</v>
      </c>
      <c r="D20" s="422">
        <v>1.8252641994670427</v>
      </c>
      <c r="E20" s="421">
        <v>2008.9664170975843</v>
      </c>
      <c r="F20" s="422">
        <v>4.5263875998944059</v>
      </c>
      <c r="G20" s="421">
        <v>3278.1341743119265</v>
      </c>
      <c r="H20" s="422">
        <v>-3.9453901320107008</v>
      </c>
      <c r="I20" s="421">
        <v>1618.4092400133295</v>
      </c>
      <c r="J20" s="422">
        <v>2.5918393073653476</v>
      </c>
      <c r="K20" s="421">
        <v>1509.9870616239821</v>
      </c>
      <c r="L20" s="422">
        <v>1.8521498155767091</v>
      </c>
      <c r="M20" s="421">
        <v>1751.4504408418657</v>
      </c>
      <c r="N20" s="422">
        <v>-3.4310624528081348</v>
      </c>
      <c r="O20" s="376"/>
      <c r="Q20" s="376"/>
      <c r="S20" s="376"/>
      <c r="U20" s="376"/>
    </row>
    <row r="21" spans="1:35" ht="12.75" customHeight="1">
      <c r="A21" s="377" t="s">
        <v>773</v>
      </c>
      <c r="B21" s="421">
        <v>1681.8515246098439</v>
      </c>
      <c r="C21" s="422">
        <v>1.1345800904377654</v>
      </c>
      <c r="D21" s="422">
        <v>1.4776211366636574</v>
      </c>
      <c r="E21" s="421">
        <v>1986.9370134262815</v>
      </c>
      <c r="F21" s="422">
        <v>1.0906021273037396</v>
      </c>
      <c r="G21" s="421">
        <v>3252.8906727828748</v>
      </c>
      <c r="H21" s="422">
        <v>-11.018737323307931</v>
      </c>
      <c r="I21" s="421">
        <v>1615.9477131669933</v>
      </c>
      <c r="J21" s="422">
        <v>2.1731946498107391</v>
      </c>
      <c r="K21" s="421">
        <v>1510.7218750107966</v>
      </c>
      <c r="L21" s="422">
        <v>1.7609212239098753</v>
      </c>
      <c r="M21" s="421">
        <v>1751.012613765643</v>
      </c>
      <c r="N21" s="422">
        <v>-2.4565931143141739</v>
      </c>
      <c r="O21" s="376"/>
      <c r="Q21" s="376"/>
      <c r="S21" s="376"/>
      <c r="U21" s="376"/>
    </row>
    <row r="22" spans="1:35" ht="12.75" customHeight="1">
      <c r="A22" s="377" t="s">
        <v>774</v>
      </c>
      <c r="B22" s="421">
        <v>1668.0706252786829</v>
      </c>
      <c r="C22" s="422">
        <v>-0.26848880088969906</v>
      </c>
      <c r="D22" s="422">
        <v>0.64612509745502678</v>
      </c>
      <c r="E22" s="421">
        <v>1928.6690037492692</v>
      </c>
      <c r="F22" s="422">
        <v>-3.5249425450469545</v>
      </c>
      <c r="G22" s="421">
        <v>3256.2415902140674</v>
      </c>
      <c r="H22" s="422">
        <v>-10.782538349567744</v>
      </c>
      <c r="I22" s="421">
        <v>1616.7867028366727</v>
      </c>
      <c r="J22" s="422">
        <v>1.9453874582068096</v>
      </c>
      <c r="K22" s="421">
        <v>1510.8455790139196</v>
      </c>
      <c r="L22" s="422">
        <v>1.7814111656186782</v>
      </c>
      <c r="M22" s="421">
        <v>1749.7848549488053</v>
      </c>
      <c r="N22" s="422">
        <v>-2.7895797525410302</v>
      </c>
      <c r="O22" s="376"/>
      <c r="Q22" s="376"/>
      <c r="S22" s="376"/>
      <c r="U22" s="376"/>
    </row>
    <row r="23" spans="1:35" ht="12.75" customHeight="1">
      <c r="A23" s="377" t="s">
        <v>775</v>
      </c>
      <c r="B23" s="421">
        <v>1704.2042298062083</v>
      </c>
      <c r="C23" s="422">
        <v>2.1732611257282031</v>
      </c>
      <c r="D23" s="422">
        <v>2.8263129302644074</v>
      </c>
      <c r="E23" s="421">
        <v>2060.3984372312734</v>
      </c>
      <c r="F23" s="422">
        <v>5.6714673166634526</v>
      </c>
      <c r="G23" s="421">
        <v>3466.3562691131501</v>
      </c>
      <c r="H23" s="422">
        <v>-7.3827807938106957</v>
      </c>
      <c r="I23" s="421">
        <v>1626.6413910526096</v>
      </c>
      <c r="J23" s="422">
        <v>1.9333778379146764</v>
      </c>
      <c r="K23" s="421">
        <v>1512.629561684442</v>
      </c>
      <c r="L23" s="422">
        <v>1.4058149833902007</v>
      </c>
      <c r="M23" s="421">
        <v>1755.4746302616611</v>
      </c>
      <c r="N23" s="422">
        <v>-3.2454937527356122</v>
      </c>
      <c r="O23" s="376"/>
      <c r="Q23" s="376"/>
      <c r="S23" s="376"/>
      <c r="U23" s="376"/>
    </row>
    <row r="24" spans="1:35" ht="12.75" customHeight="1">
      <c r="A24" s="377" t="s">
        <v>763</v>
      </c>
      <c r="B24" s="421">
        <v>1675.5579173383639</v>
      </c>
      <c r="C24" s="422">
        <v>0.50997596994952232</v>
      </c>
      <c r="D24" s="422">
        <v>1.0978847063468606</v>
      </c>
      <c r="E24" s="421">
        <v>1949.215949872158</v>
      </c>
      <c r="F24" s="422">
        <v>0.55400241438768205</v>
      </c>
      <c r="G24" s="421">
        <v>3059.6047400611624</v>
      </c>
      <c r="H24" s="422">
        <v>-25.873204406713882</v>
      </c>
      <c r="I24" s="421">
        <v>1626.130206814679</v>
      </c>
      <c r="J24" s="422">
        <v>1.7891777685111947</v>
      </c>
      <c r="K24" s="421">
        <v>1512.0164346741567</v>
      </c>
      <c r="L24" s="422">
        <v>1.4730920814710231</v>
      </c>
      <c r="M24" s="421">
        <v>1753.4002844141069</v>
      </c>
      <c r="N24" s="422">
        <v>-3.6914250309609429</v>
      </c>
      <c r="O24" s="376"/>
      <c r="Q24" s="376"/>
      <c r="S24" s="376"/>
      <c r="U24" s="376"/>
    </row>
    <row r="25" spans="1:35" ht="12.75" customHeight="1">
      <c r="A25" s="377" t="s">
        <v>764</v>
      </c>
      <c r="B25" s="421">
        <v>1672.4347919739325</v>
      </c>
      <c r="C25" s="422">
        <v>1.7574865786412346</v>
      </c>
      <c r="D25" s="422">
        <v>0.90944516346414161</v>
      </c>
      <c r="E25" s="421">
        <v>1938.9330233784697</v>
      </c>
      <c r="F25" s="422">
        <v>5.2219329791639382</v>
      </c>
      <c r="G25" s="421">
        <v>3054.4067278287462</v>
      </c>
      <c r="H25" s="422">
        <v>-26.301275581239082</v>
      </c>
      <c r="I25" s="421">
        <v>1624.8083579789229</v>
      </c>
      <c r="J25" s="422">
        <v>2.1487289662578632</v>
      </c>
      <c r="K25" s="421">
        <v>1511.5403300754192</v>
      </c>
      <c r="L25" s="422">
        <v>1.2460193030920692</v>
      </c>
      <c r="M25" s="421">
        <v>1752.299587599545</v>
      </c>
      <c r="N25" s="422">
        <v>-3.7705986890725711</v>
      </c>
      <c r="O25" s="376"/>
      <c r="Q25" s="376"/>
      <c r="S25" s="376"/>
      <c r="U25" s="376"/>
      <c r="AI25" s="39">
        <v>-0.86</v>
      </c>
    </row>
    <row r="26" spans="1:35" ht="12.75" customHeight="1" thickBot="1">
      <c r="A26" s="962" t="s">
        <v>765</v>
      </c>
      <c r="B26" s="1014">
        <v>1703.0576793002915</v>
      </c>
      <c r="C26" s="1015">
        <v>2.7571336857526347</v>
      </c>
      <c r="D26" s="1015">
        <v>2.7571336857526347</v>
      </c>
      <c r="E26" s="1014">
        <v>2056.7099189378218</v>
      </c>
      <c r="F26" s="1015">
        <v>8.1630237193798223</v>
      </c>
      <c r="G26" s="1014">
        <v>2767.4755351681956</v>
      </c>
      <c r="H26" s="1015">
        <v>-32.252328800580557</v>
      </c>
      <c r="I26" s="1014">
        <v>1638.5464187528637</v>
      </c>
      <c r="J26" s="1015">
        <v>3.0624169539351271</v>
      </c>
      <c r="K26" s="1014">
        <v>1511.1537231083887</v>
      </c>
      <c r="L26" s="1015">
        <v>1.1996585750547695</v>
      </c>
      <c r="M26" s="1014">
        <v>1752.299587599545</v>
      </c>
      <c r="N26" s="1015">
        <v>-3.7932810929706307</v>
      </c>
      <c r="O26" s="376"/>
      <c r="Q26" s="376"/>
      <c r="S26" s="376"/>
      <c r="U26" s="376"/>
    </row>
    <row r="27" spans="1:35" ht="12.75" customHeight="1" thickTop="1">
      <c r="A27" s="964" t="s">
        <v>1330</v>
      </c>
      <c r="B27" s="1018">
        <v>1696.0569699879952</v>
      </c>
      <c r="C27" s="1019">
        <v>1.9113364271749873</v>
      </c>
      <c r="D27" s="1019">
        <v>-0.41106707056290759</v>
      </c>
      <c r="E27" s="1018">
        <v>2011.8538071706205</v>
      </c>
      <c r="F27" s="1017">
        <v>4.6711833289138696</v>
      </c>
      <c r="G27" s="1018">
        <v>2766.9931192660551</v>
      </c>
      <c r="H27" s="1017">
        <v>-29.978896316838473</v>
      </c>
      <c r="I27" s="1018">
        <v>1647.4705138084726</v>
      </c>
      <c r="J27" s="1017">
        <v>2.8477783786063213</v>
      </c>
      <c r="K27" s="1018">
        <v>1516.9654896026589</v>
      </c>
      <c r="L27" s="1017">
        <v>1.4022455517187922</v>
      </c>
      <c r="M27" s="1018">
        <v>1742.7278441410697</v>
      </c>
      <c r="N27" s="1017">
        <v>-3.3213554600933435</v>
      </c>
      <c r="O27" s="376"/>
      <c r="Q27" s="376"/>
      <c r="S27" s="376"/>
      <c r="U27" s="376"/>
    </row>
    <row r="28" spans="1:35" ht="12.75" customHeight="1">
      <c r="A28" s="377" t="s">
        <v>1331</v>
      </c>
      <c r="B28" s="423">
        <v>1721.8668523409362</v>
      </c>
      <c r="C28" s="424">
        <v>2.5851529081884763</v>
      </c>
      <c r="D28" s="424">
        <v>1.1044354674101413</v>
      </c>
      <c r="E28" s="423">
        <v>2086.5349874451081</v>
      </c>
      <c r="F28" s="422">
        <v>6.8932650366417789</v>
      </c>
      <c r="G28" s="423">
        <v>3044.6567278287462</v>
      </c>
      <c r="H28" s="422">
        <v>-32.553145329245396</v>
      </c>
      <c r="I28" s="423">
        <v>1652.6473893031202</v>
      </c>
      <c r="J28" s="422">
        <v>2.3647625770804268</v>
      </c>
      <c r="K28" s="423">
        <v>1529.1402906902426</v>
      </c>
      <c r="L28" s="422">
        <v>1.8869107044177582</v>
      </c>
      <c r="M28" s="423">
        <v>1750.416112059158</v>
      </c>
      <c r="N28" s="422">
        <v>-2.7874094778824912</v>
      </c>
      <c r="O28" s="376"/>
      <c r="Q28" s="376"/>
      <c r="S28" s="376"/>
      <c r="U28" s="376"/>
    </row>
    <row r="29" spans="1:35" ht="12.75" customHeight="1">
      <c r="A29" s="377" t="s">
        <v>1332</v>
      </c>
      <c r="B29" s="423">
        <v>1717.7464915108899</v>
      </c>
      <c r="C29" s="424">
        <v>1.949096899077631</v>
      </c>
      <c r="D29" s="424">
        <v>0.86249646087344445</v>
      </c>
      <c r="E29" s="423">
        <v>2063.5042881548325</v>
      </c>
      <c r="F29" s="422">
        <v>4.3497775352307855</v>
      </c>
      <c r="G29" s="423">
        <v>3046.1051223241589</v>
      </c>
      <c r="H29" s="422">
        <v>-23.6409895322967</v>
      </c>
      <c r="I29" s="423">
        <v>1658.3390313241971</v>
      </c>
      <c r="J29" s="422">
        <v>2.5226163224829605</v>
      </c>
      <c r="K29" s="423">
        <v>1529.4819743719968</v>
      </c>
      <c r="L29" s="422">
        <v>1.6902103253920728</v>
      </c>
      <c r="M29" s="423">
        <v>1747.832295221843</v>
      </c>
      <c r="N29" s="422">
        <v>-2.9955719770845661</v>
      </c>
      <c r="O29" s="376"/>
      <c r="Q29" s="376"/>
      <c r="S29" s="376"/>
      <c r="U29" s="376"/>
      <c r="AG29" s="39">
        <v>-17.309999999999999</v>
      </c>
    </row>
    <row r="30" spans="1:35" ht="12.75" customHeight="1">
      <c r="A30" s="377" t="s">
        <v>1333</v>
      </c>
      <c r="B30" s="423">
        <v>1735.0992104270279</v>
      </c>
      <c r="C30" s="424">
        <v>2.3692049869378025</v>
      </c>
      <c r="D30" s="424">
        <v>1.8814119754241574</v>
      </c>
      <c r="E30" s="423">
        <v>2132.9067154339177</v>
      </c>
      <c r="F30" s="422">
        <v>5.9606031725087547</v>
      </c>
      <c r="G30" s="423">
        <v>3063.6242354740066</v>
      </c>
      <c r="H30" s="422">
        <v>-21.873244706165394</v>
      </c>
      <c r="I30" s="423">
        <v>1655.4202159786728</v>
      </c>
      <c r="J30" s="422">
        <v>2.1030128883569432</v>
      </c>
      <c r="K30" s="423">
        <v>1532.9987908059798</v>
      </c>
      <c r="L30" s="422">
        <v>1.6917963926323125</v>
      </c>
      <c r="M30" s="423">
        <v>1748.381598407281</v>
      </c>
      <c r="N30" s="422">
        <v>-2.6498070074624422</v>
      </c>
      <c r="O30" s="376"/>
      <c r="Q30" s="376"/>
      <c r="S30" s="376"/>
      <c r="U30" s="376"/>
      <c r="AG30" s="39">
        <v>1.71</v>
      </c>
    </row>
    <row r="31" spans="1:35" ht="12.75" customHeight="1">
      <c r="A31" s="377" t="s">
        <v>1334</v>
      </c>
      <c r="B31" s="423">
        <v>1728.521798662322</v>
      </c>
      <c r="C31" s="424">
        <v>3.2979173006259259</v>
      </c>
      <c r="D31" s="424">
        <v>1.4952000552613356</v>
      </c>
      <c r="E31" s="423">
        <v>2097.710360365525</v>
      </c>
      <c r="F31" s="422">
        <v>8.1437596629070867</v>
      </c>
      <c r="G31" s="423">
        <v>3056.6016819571864</v>
      </c>
      <c r="H31" s="422">
        <v>-6.2844756951806175</v>
      </c>
      <c r="I31" s="423">
        <v>1661.9280886824674</v>
      </c>
      <c r="J31" s="422">
        <v>2.6617648378015986</v>
      </c>
      <c r="K31" s="423">
        <v>1533.1100988429741</v>
      </c>
      <c r="L31" s="422">
        <v>1.5319575545311039</v>
      </c>
      <c r="M31" s="423">
        <v>1749.5421075085326</v>
      </c>
      <c r="N31" s="422">
        <v>-1.4158050845929608</v>
      </c>
      <c r="O31" s="376"/>
      <c r="Q31" s="376"/>
      <c r="S31" s="376"/>
      <c r="U31" s="376"/>
    </row>
    <row r="32" spans="1:35" ht="12.75" customHeight="1">
      <c r="A32" s="377" t="s">
        <v>1335</v>
      </c>
      <c r="B32" s="423">
        <v>1730.9661190190361</v>
      </c>
      <c r="C32" s="424">
        <v>2.5688878042942065</v>
      </c>
      <c r="D32" s="424">
        <v>1.6387254558642326</v>
      </c>
      <c r="E32" s="423">
        <v>2099.1586731944462</v>
      </c>
      <c r="F32" s="422">
        <v>4.4894855050471989</v>
      </c>
      <c r="G32" s="423">
        <v>3052.3409785932722</v>
      </c>
      <c r="H32" s="422">
        <v>-6.8878570464873548</v>
      </c>
      <c r="I32" s="423">
        <v>1663.9850408214272</v>
      </c>
      <c r="J32" s="422">
        <v>2.8160862951896064</v>
      </c>
      <c r="K32" s="423">
        <v>1535.9947382785913</v>
      </c>
      <c r="L32" s="422">
        <v>1.7223774504821421</v>
      </c>
      <c r="M32" s="423">
        <v>1753.9520762229808</v>
      </c>
      <c r="N32" s="422">
        <v>0.14283221053703699</v>
      </c>
      <c r="O32" s="376"/>
      <c r="Q32" s="376"/>
      <c r="S32" s="376"/>
      <c r="U32" s="376"/>
    </row>
    <row r="33" spans="1:21" ht="12.75" customHeight="1">
      <c r="A33" s="377" t="s">
        <v>1336</v>
      </c>
      <c r="B33" s="423">
        <v>1746.5020092608474</v>
      </c>
      <c r="C33" s="424">
        <v>3.8440066620031246</v>
      </c>
      <c r="D33" s="424">
        <v>2.5509605745358783</v>
      </c>
      <c r="E33" s="423">
        <v>2147.6938498228556</v>
      </c>
      <c r="F33" s="422">
        <v>8.0906860816571253</v>
      </c>
      <c r="G33" s="423">
        <v>3236.5730122324162</v>
      </c>
      <c r="H33" s="422">
        <v>-0.50163568935744252</v>
      </c>
      <c r="I33" s="423">
        <v>1665.1769483900528</v>
      </c>
      <c r="J33" s="422">
        <v>3.0464621362394411</v>
      </c>
      <c r="K33" s="423">
        <v>1541.8777055716207</v>
      </c>
      <c r="L33" s="422">
        <v>2.0623141212277432</v>
      </c>
      <c r="M33" s="423">
        <v>1760.2639931740614</v>
      </c>
      <c r="N33" s="422">
        <v>0.52834453251155367</v>
      </c>
      <c r="O33" s="376"/>
      <c r="Q33" s="376"/>
      <c r="S33" s="376"/>
      <c r="U33" s="376"/>
    </row>
    <row r="34" spans="1:21" ht="12.75" customHeight="1">
      <c r="A34" s="377" t="s">
        <v>1337</v>
      </c>
      <c r="B34" s="423">
        <v>1807.3764609843934</v>
      </c>
      <c r="C34" s="425">
        <v>8.3513152018030752</v>
      </c>
      <c r="D34" s="424">
        <v>6.1253815975840382</v>
      </c>
      <c r="E34" s="423">
        <v>2399.8981104601166</v>
      </c>
      <c r="F34" s="422">
        <v>24.432865659934052</v>
      </c>
      <c r="G34" s="423">
        <v>3054.7553516819567</v>
      </c>
      <c r="H34" s="422">
        <v>-6.1876931717116435</v>
      </c>
      <c r="I34" s="423">
        <v>1667.090348648311</v>
      </c>
      <c r="J34" s="422">
        <v>3.111334706265211</v>
      </c>
      <c r="K34" s="423">
        <v>1543.4272462506351</v>
      </c>
      <c r="L34" s="422">
        <v>2.1565186865742021</v>
      </c>
      <c r="M34" s="423">
        <v>1760.7831911262799</v>
      </c>
      <c r="N34" s="422">
        <v>0.62855362739988152</v>
      </c>
      <c r="O34" s="376"/>
      <c r="Q34" s="376"/>
      <c r="S34" s="376"/>
      <c r="U34" s="376"/>
    </row>
    <row r="35" spans="1:21" ht="12.75" customHeight="1">
      <c r="A35" s="377" t="s">
        <v>1338</v>
      </c>
      <c r="B35" s="423">
        <v>1781.3648718916138</v>
      </c>
      <c r="C35" s="425">
        <v>4.527664040252958</v>
      </c>
      <c r="D35" s="424">
        <v>4.5980352599387544</v>
      </c>
      <c r="E35" s="423">
        <v>2296.902364217985</v>
      </c>
      <c r="F35" s="422">
        <v>11.478553017372775</v>
      </c>
      <c r="G35" s="423">
        <v>3052.3417431192661</v>
      </c>
      <c r="H35" s="422">
        <v>-11.943796132063696</v>
      </c>
      <c r="I35" s="423">
        <v>1670.0878441704504</v>
      </c>
      <c r="J35" s="422">
        <v>2.6709300130206515</v>
      </c>
      <c r="K35" s="423">
        <v>1537.3397524261613</v>
      </c>
      <c r="L35" s="422">
        <v>1.6335916848142489</v>
      </c>
      <c r="M35" s="423">
        <v>1763.6189277588169</v>
      </c>
      <c r="N35" s="422">
        <v>0.46393706617917019</v>
      </c>
      <c r="O35" s="376"/>
      <c r="Q35" s="376"/>
      <c r="S35" s="376"/>
      <c r="U35" s="376"/>
    </row>
    <row r="36" spans="1:21" ht="12.75" customHeight="1">
      <c r="A36" s="377" t="s">
        <v>1339</v>
      </c>
      <c r="B36" s="423">
        <v>1756.0297019379182</v>
      </c>
      <c r="C36" s="425">
        <v>4.8026859451915698</v>
      </c>
      <c r="D36" s="424">
        <v>3.1104068453741576</v>
      </c>
      <c r="E36" s="423">
        <v>2183.774172466377</v>
      </c>
      <c r="F36" s="422">
        <v>12.033465179145637</v>
      </c>
      <c r="G36" s="423">
        <v>3049.9281345565746</v>
      </c>
      <c r="H36" s="422">
        <v>-0.31626979060028759</v>
      </c>
      <c r="I36" s="423">
        <v>1673.9483952597159</v>
      </c>
      <c r="J36" s="422">
        <v>2.9406125195044979</v>
      </c>
      <c r="K36" s="423">
        <v>1536.7953594588339</v>
      </c>
      <c r="L36" s="422">
        <v>1.6387999638388209</v>
      </c>
      <c r="M36" s="423">
        <v>1773.4266211604097</v>
      </c>
      <c r="N36" s="422">
        <v>1.1421428936858433</v>
      </c>
      <c r="O36" s="376"/>
      <c r="Q36" s="376"/>
      <c r="S36" s="376"/>
      <c r="U36" s="376"/>
    </row>
    <row r="37" spans="1:21" ht="12.75" customHeight="1">
      <c r="A37" s="377" t="s">
        <v>1340</v>
      </c>
      <c r="B37" s="423">
        <v>1758.4436467158289</v>
      </c>
      <c r="C37" s="425">
        <v>5.1427329277443619</v>
      </c>
      <c r="D37" s="424">
        <v>3.2521486552524124</v>
      </c>
      <c r="E37" s="423">
        <v>2193.0086909662105</v>
      </c>
      <c r="F37" s="422">
        <v>13.103890878346576</v>
      </c>
      <c r="G37" s="423">
        <v>2951.1532874617733</v>
      </c>
      <c r="H37" s="422">
        <v>-3.3804744936628595</v>
      </c>
      <c r="I37" s="423">
        <v>1677.2336453950932</v>
      </c>
      <c r="J37" s="422">
        <v>3.2265520520451645</v>
      </c>
      <c r="K37" s="423">
        <v>1535.7211598589042</v>
      </c>
      <c r="L37" s="422">
        <v>1.5997475755263935</v>
      </c>
      <c r="M37" s="423">
        <v>1774.6640927189987</v>
      </c>
      <c r="N37" s="422">
        <v>1.2762946061118754</v>
      </c>
      <c r="O37" s="376"/>
      <c r="Q37" s="376"/>
      <c r="S37" s="376"/>
      <c r="U37" s="376"/>
    </row>
    <row r="38" spans="1:21" ht="12.75" customHeight="1">
      <c r="A38" s="377" t="s">
        <v>1341</v>
      </c>
      <c r="B38" s="423">
        <v>1757.041306122449</v>
      </c>
      <c r="C38" s="425">
        <v>3.1698061362394299</v>
      </c>
      <c r="D38" s="424">
        <v>3.1698061362394299</v>
      </c>
      <c r="E38" s="423">
        <v>2190.3865817443848</v>
      </c>
      <c r="F38" s="422">
        <v>6.4995389760943851</v>
      </c>
      <c r="G38" s="423">
        <v>2942.0424311926604</v>
      </c>
      <c r="H38" s="422">
        <v>6.3078026817626522</v>
      </c>
      <c r="I38" s="423">
        <v>1673.3010267838547</v>
      </c>
      <c r="J38" s="422">
        <v>2.121063378689243</v>
      </c>
      <c r="K38" s="423">
        <v>1536.4092430790915</v>
      </c>
      <c r="L38" s="422">
        <v>1.6712740460813649</v>
      </c>
      <c r="M38" s="423">
        <v>1774.8803327645051</v>
      </c>
      <c r="N38" s="422">
        <v>1.2886349642924415</v>
      </c>
    </row>
    <row r="39" spans="1:21" ht="14.25">
      <c r="A39" s="366" t="s">
        <v>1365</v>
      </c>
      <c r="B39" s="365"/>
      <c r="C39" s="85"/>
    </row>
    <row r="40" spans="1:21" ht="14.25">
      <c r="A40" s="369" t="s">
        <v>1366</v>
      </c>
      <c r="B40" s="85"/>
      <c r="C40" s="85"/>
    </row>
    <row r="41" spans="1:21" ht="14.25">
      <c r="A41" s="85" t="s">
        <v>1447</v>
      </c>
      <c r="C41" s="85"/>
    </row>
    <row r="42" spans="1:21" ht="14.25"/>
    <row r="43" spans="1:21" ht="14.25" hidden="1">
      <c r="B43" s="426"/>
    </row>
    <row r="44" spans="1:21" ht="14.25" hidden="1"/>
    <row r="45" spans="1:21" ht="14.25" hidden="1"/>
    <row r="46" spans="1:21" ht="14.25" hidden="1"/>
    <row r="47" spans="1:21" ht="14.25" hidden="1"/>
    <row r="48" spans="1:21" ht="14.25"/>
    <row r="49" ht="14.25" customHeight="1"/>
    <row r="50" ht="14.25" customHeight="1"/>
    <row r="51" ht="14.25" customHeight="1"/>
  </sheetData>
  <mergeCells count="10">
    <mergeCell ref="A3:N3"/>
    <mergeCell ref="B6:D6"/>
    <mergeCell ref="E6:N6"/>
    <mergeCell ref="B7:D7"/>
    <mergeCell ref="E7:F7"/>
    <mergeCell ref="G7:H7"/>
    <mergeCell ref="I7:J7"/>
    <mergeCell ref="K7:L7"/>
    <mergeCell ref="M7:N7"/>
    <mergeCell ref="A4:N4"/>
  </mergeCells>
  <hyperlinks>
    <hyperlink ref="XFC6" location="ÍNDICE!A152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67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53"/>
  <sheetViews>
    <sheetView showGridLines="0" topLeftCell="B1" zoomScaleNormal="100" zoomScaleSheetLayoutView="85" workbookViewId="0">
      <selection activeCell="XFB6" sqref="XFB6"/>
    </sheetView>
  </sheetViews>
  <sheetFormatPr baseColWidth="10" defaultColWidth="0" defaultRowHeight="0" customHeight="1" zeroHeight="1"/>
  <cols>
    <col min="1" max="1" width="14" style="39" customWidth="1"/>
    <col min="2" max="3" width="12.7109375" style="39" customWidth="1"/>
    <col min="4" max="4" width="18.5703125" style="39" customWidth="1"/>
    <col min="5" max="5" width="13" style="39" bestFit="1" customWidth="1"/>
    <col min="6" max="6" width="13.85546875" style="39" customWidth="1"/>
    <col min="7" max="7" width="13" style="39" bestFit="1" customWidth="1"/>
    <col min="8" max="8" width="12.85546875" style="39" customWidth="1"/>
    <col min="9" max="9" width="13" style="39" bestFit="1" customWidth="1"/>
    <col min="10" max="10" width="12.28515625" style="39" customWidth="1"/>
    <col min="11" max="12" width="13.7109375" style="39" customWidth="1"/>
    <col min="13" max="13" width="5.7109375" style="39" customWidth="1"/>
    <col min="14" max="17" width="5.7109375" style="39" hidden="1" customWidth="1"/>
    <col min="18" max="16381" width="11.42578125" style="39" hidden="1"/>
    <col min="16382" max="16382" width="8.140625" style="39" customWidth="1"/>
    <col min="16383" max="16384" width="12.5703125" style="39" customWidth="1"/>
  </cols>
  <sheetData>
    <row r="1" spans="1:21 16382:16382" s="36" customFormat="1" ht="6" customHeight="1">
      <c r="B1" s="360"/>
      <c r="C1" s="360"/>
      <c r="D1" s="360"/>
      <c r="E1" s="361"/>
      <c r="F1" s="361"/>
      <c r="G1" s="362"/>
      <c r="H1" s="362"/>
      <c r="I1" s="362"/>
      <c r="J1" s="362"/>
      <c r="K1" s="362"/>
      <c r="L1" s="362"/>
    </row>
    <row r="2" spans="1:21 16382:16382" s="36" customFormat="1" ht="15">
      <c r="A2" s="6" t="s">
        <v>715</v>
      </c>
      <c r="B2" s="360"/>
      <c r="C2" s="360"/>
      <c r="D2" s="360"/>
      <c r="E2" s="361"/>
      <c r="F2" s="361"/>
      <c r="G2" s="362"/>
      <c r="H2" s="362"/>
      <c r="I2" s="362"/>
      <c r="J2" s="362"/>
      <c r="K2" s="362"/>
      <c r="L2" s="362"/>
    </row>
    <row r="3" spans="1:21 16382:16382" s="36" customFormat="1" ht="15">
      <c r="A3" s="2193" t="s">
        <v>1534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</row>
    <row r="4" spans="1:21 16382:16382" s="36" customFormat="1" ht="15">
      <c r="A4" s="2193" t="s">
        <v>2511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35"/>
      <c r="N4" s="35"/>
    </row>
    <row r="5" spans="1:21 16382:16382" s="36" customFormat="1" ht="15">
      <c r="A5" s="6"/>
      <c r="B5" s="360"/>
      <c r="C5" s="360"/>
      <c r="D5" s="360"/>
      <c r="E5" s="361"/>
      <c r="F5" s="361"/>
      <c r="G5" s="362"/>
      <c r="H5" s="362"/>
      <c r="I5" s="362"/>
      <c r="J5" s="362"/>
      <c r="K5" s="362"/>
      <c r="L5" s="362"/>
    </row>
    <row r="6" spans="1:21 16382:16382" ht="30" customHeight="1">
      <c r="A6" s="373"/>
      <c r="B6" s="2206"/>
      <c r="C6" s="2206"/>
      <c r="D6" s="2204"/>
      <c r="E6" s="2196" t="s">
        <v>716</v>
      </c>
      <c r="F6" s="2196"/>
      <c r="G6" s="2196"/>
      <c r="H6" s="2196"/>
      <c r="I6" s="2196"/>
      <c r="J6" s="2196"/>
      <c r="K6" s="2196"/>
      <c r="L6" s="2196"/>
      <c r="XFB6" s="1113" t="s">
        <v>675</v>
      </c>
    </row>
    <row r="7" spans="1:21 16382:16382" ht="45" customHeight="1">
      <c r="A7" s="1381"/>
      <c r="B7" s="2199" t="s">
        <v>710</v>
      </c>
      <c r="C7" s="2199"/>
      <c r="D7" s="2200"/>
      <c r="E7" s="2196" t="s">
        <v>110</v>
      </c>
      <c r="F7" s="2196"/>
      <c r="G7" s="2196" t="s">
        <v>717</v>
      </c>
      <c r="H7" s="2196"/>
      <c r="I7" s="2196" t="s">
        <v>718</v>
      </c>
      <c r="J7" s="2196"/>
      <c r="K7" s="2196" t="s">
        <v>112</v>
      </c>
      <c r="L7" s="2196"/>
    </row>
    <row r="8" spans="1:21 16382:16382" ht="33.75" customHeight="1">
      <c r="A8" s="1373" t="s">
        <v>6</v>
      </c>
      <c r="B8" s="1379" t="s">
        <v>675</v>
      </c>
      <c r="C8" s="1379" t="s">
        <v>676</v>
      </c>
      <c r="D8" s="1379" t="s">
        <v>677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</row>
    <row r="9" spans="1:21 16382:16382" ht="14.25">
      <c r="A9" s="374" t="s">
        <v>1324</v>
      </c>
      <c r="B9" s="423">
        <v>1343.7349394614989</v>
      </c>
      <c r="C9" s="424">
        <v>10.119597801140728</v>
      </c>
      <c r="D9" s="424">
        <v>10.119597801140728</v>
      </c>
      <c r="E9" s="423">
        <v>1320.3901851864659</v>
      </c>
      <c r="F9" s="424">
        <v>18.589390019753949</v>
      </c>
      <c r="G9" s="423">
        <v>2292.6661311376643</v>
      </c>
      <c r="H9" s="424">
        <v>40.999039058149776</v>
      </c>
      <c r="I9" s="423">
        <v>1827.7500882456757</v>
      </c>
      <c r="J9" s="424">
        <v>20.483337261788421</v>
      </c>
      <c r="K9" s="423">
        <v>1295.9695254601093</v>
      </c>
      <c r="L9" s="424">
        <v>5.8152897850348495</v>
      </c>
      <c r="M9" s="376"/>
      <c r="O9" s="376"/>
      <c r="Q9" s="376"/>
      <c r="S9" s="376"/>
      <c r="U9" s="376"/>
    </row>
    <row r="10" spans="1:21 16382:16382" ht="14.25">
      <c r="A10" s="374" t="s">
        <v>1325</v>
      </c>
      <c r="B10" s="423">
        <v>1455.0477187446404</v>
      </c>
      <c r="C10" s="424">
        <v>8.2838345580081381</v>
      </c>
      <c r="D10" s="424">
        <v>8.2838345580081381</v>
      </c>
      <c r="E10" s="423">
        <v>1462.0677518210807</v>
      </c>
      <c r="F10" s="424">
        <v>10.729977261577943</v>
      </c>
      <c r="G10" s="423">
        <v>2118.7768517588779</v>
      </c>
      <c r="H10" s="424">
        <v>-7.5845879614621055</v>
      </c>
      <c r="I10" s="423">
        <v>1771.3272149664665</v>
      </c>
      <c r="J10" s="424">
        <v>-3.0870124773658318</v>
      </c>
      <c r="K10" s="423">
        <v>1415.6337689083553</v>
      </c>
      <c r="L10" s="424">
        <v>9.2335692388878954</v>
      </c>
      <c r="M10" s="376"/>
      <c r="O10" s="376"/>
      <c r="Q10" s="376"/>
      <c r="S10" s="376"/>
      <c r="U10" s="376"/>
    </row>
    <row r="11" spans="1:21 16382:16382" ht="14.25">
      <c r="A11" s="374" t="s">
        <v>1326</v>
      </c>
      <c r="B11" s="423">
        <v>1475.6803923855257</v>
      </c>
      <c r="C11" s="424">
        <v>1.4180066656979733</v>
      </c>
      <c r="D11" s="424">
        <v>1.4180066656979733</v>
      </c>
      <c r="E11" s="423">
        <v>1587.0181658446149</v>
      </c>
      <c r="F11" s="424">
        <v>8.5461439025586969</v>
      </c>
      <c r="G11" s="423">
        <v>2247.1098838571475</v>
      </c>
      <c r="H11" s="424">
        <v>6.056939502229099</v>
      </c>
      <c r="I11" s="423">
        <v>2585.8630427109074</v>
      </c>
      <c r="J11" s="424">
        <v>45.984492354782759</v>
      </c>
      <c r="K11" s="423">
        <v>1399.0176157706196</v>
      </c>
      <c r="L11" s="424">
        <v>-1.1737607213586756</v>
      </c>
      <c r="M11" s="376"/>
      <c r="O11" s="376"/>
      <c r="Q11" s="376"/>
      <c r="S11" s="376"/>
      <c r="U11" s="376"/>
    </row>
    <row r="12" spans="1:21 16382:16382" ht="14.25">
      <c r="A12" s="374" t="s">
        <v>1327</v>
      </c>
      <c r="B12" s="423">
        <v>1574.1810941519466</v>
      </c>
      <c r="C12" s="424">
        <v>6.6749346453800058</v>
      </c>
      <c r="D12" s="424">
        <v>6.6749346453800058</v>
      </c>
      <c r="E12" s="423">
        <v>1749.19519635853</v>
      </c>
      <c r="F12" s="424">
        <v>-9.7100000000000009</v>
      </c>
      <c r="G12" s="423">
        <v>2394.8917562004217</v>
      </c>
      <c r="H12" s="424">
        <v>39.450000000000003</v>
      </c>
      <c r="I12" s="423">
        <v>3177.8249205788916</v>
      </c>
      <c r="J12" s="424">
        <v>22.892236289799655</v>
      </c>
      <c r="K12" s="423">
        <v>1475.627394816609</v>
      </c>
      <c r="L12" s="424">
        <v>5.47596957911</v>
      </c>
      <c r="M12" s="376"/>
      <c r="O12" s="376"/>
      <c r="Q12" s="376"/>
      <c r="S12" s="376"/>
      <c r="U12" s="376"/>
    </row>
    <row r="13" spans="1:21 16382:16382" ht="14.25">
      <c r="A13" s="374" t="s">
        <v>1328</v>
      </c>
      <c r="B13" s="423">
        <v>1622.9956549476935</v>
      </c>
      <c r="C13" s="424">
        <v>3.100949501749966</v>
      </c>
      <c r="D13" s="424">
        <v>3.100949501749966</v>
      </c>
      <c r="E13" s="423">
        <v>1743.3573054227743</v>
      </c>
      <c r="F13" s="424">
        <v>-0.33374725404625849</v>
      </c>
      <c r="G13" s="423">
        <v>2531.0398299695416</v>
      </c>
      <c r="H13" s="424">
        <v>5.6849364242300311</v>
      </c>
      <c r="I13" s="423">
        <v>3561.1221320155314</v>
      </c>
      <c r="J13" s="424">
        <v>12.061621423964922</v>
      </c>
      <c r="K13" s="423">
        <v>1532.3162825774825</v>
      </c>
      <c r="L13" s="424">
        <v>3.8416803564370667</v>
      </c>
      <c r="M13" s="376"/>
      <c r="O13" s="376"/>
      <c r="Q13" s="376"/>
      <c r="S13" s="376"/>
      <c r="U13" s="376"/>
    </row>
    <row r="14" spans="1:21 16382:16382" ht="15" thickBot="1">
      <c r="A14" s="1009" t="s">
        <v>1329</v>
      </c>
      <c r="B14" s="1020">
        <v>1657.3619934831074</v>
      </c>
      <c r="C14" s="1021">
        <v>2.1174633727852665</v>
      </c>
      <c r="D14" s="1021">
        <v>2.1174633727852665</v>
      </c>
      <c r="E14" s="1020">
        <v>1834.5875260277951</v>
      </c>
      <c r="F14" s="1021">
        <v>5.2330190903061578</v>
      </c>
      <c r="G14" s="1020">
        <v>2225.1957358503196</v>
      </c>
      <c r="H14" s="1021">
        <v>-12.083732958200926</v>
      </c>
      <c r="I14" s="1020">
        <v>3833.1673138016235</v>
      </c>
      <c r="J14" s="1021">
        <v>7.6393106358337661</v>
      </c>
      <c r="K14" s="1020">
        <v>1568.9868856144217</v>
      </c>
      <c r="L14" s="1021">
        <v>2.393148428551342</v>
      </c>
      <c r="M14" s="376"/>
      <c r="O14" s="376"/>
      <c r="Q14" s="376"/>
      <c r="S14" s="376"/>
      <c r="U14" s="376"/>
    </row>
    <row r="15" spans="1:21 16382:16382" ht="15" thickTop="1">
      <c r="A15" s="964" t="s">
        <v>767</v>
      </c>
      <c r="B15" s="1018">
        <v>1664.2475993826101</v>
      </c>
      <c r="C15" s="1019">
        <v>0.44573699773324904</v>
      </c>
      <c r="D15" s="1019">
        <v>0.41545576202285872</v>
      </c>
      <c r="E15" s="1018">
        <v>1863.1616455792525</v>
      </c>
      <c r="F15" s="1019">
        <v>8.0720745439666359</v>
      </c>
      <c r="G15" s="1018">
        <v>2207.0946212805839</v>
      </c>
      <c r="H15" s="1019">
        <v>-34.783415253748231</v>
      </c>
      <c r="I15" s="1018">
        <v>3710.0600070596543</v>
      </c>
      <c r="J15" s="1019">
        <v>1.7650927122925282</v>
      </c>
      <c r="K15" s="1018">
        <v>1572.2096942031296</v>
      </c>
      <c r="L15" s="1019">
        <v>2.3912550017133327</v>
      </c>
      <c r="M15" s="376"/>
      <c r="O15" s="376"/>
      <c r="Q15" s="376"/>
      <c r="S15" s="376"/>
      <c r="U15" s="376"/>
    </row>
    <row r="16" spans="1:21 16382:16382" ht="14.25">
      <c r="A16" s="377" t="s">
        <v>768</v>
      </c>
      <c r="B16" s="423">
        <v>1678.4756892471273</v>
      </c>
      <c r="C16" s="424">
        <v>1.8892608513540949</v>
      </c>
      <c r="D16" s="424">
        <v>1.2739338688253241</v>
      </c>
      <c r="E16" s="423">
        <v>1910.4193363171623</v>
      </c>
      <c r="F16" s="424">
        <v>5.1540610467813792</v>
      </c>
      <c r="G16" s="423">
        <v>2153.0663721257156</v>
      </c>
      <c r="H16" s="424">
        <v>-17.169129359466126</v>
      </c>
      <c r="I16" s="423">
        <v>4229.4747617366756</v>
      </c>
      <c r="J16" s="424">
        <v>18.542456625573593</v>
      </c>
      <c r="K16" s="423">
        <v>1578.8843055213124</v>
      </c>
      <c r="L16" s="424">
        <v>2.4235713099577225</v>
      </c>
      <c r="M16" s="376"/>
      <c r="O16" s="376"/>
      <c r="Q16" s="376"/>
      <c r="S16" s="376"/>
      <c r="U16" s="376"/>
    </row>
    <row r="17" spans="1:34" ht="14.25">
      <c r="A17" s="377" t="s">
        <v>769</v>
      </c>
      <c r="B17" s="423">
        <v>1684.9060401303379</v>
      </c>
      <c r="C17" s="424">
        <v>1.3329063324686246</v>
      </c>
      <c r="D17" s="424">
        <v>1.6619209777668544</v>
      </c>
      <c r="E17" s="423">
        <v>1940.6234564912113</v>
      </c>
      <c r="F17" s="424">
        <v>4.1793549019472351</v>
      </c>
      <c r="G17" s="423">
        <v>2155.8533319945109</v>
      </c>
      <c r="H17" s="424">
        <v>-21.216578656146794</v>
      </c>
      <c r="I17" s="423">
        <v>3747.9685845393574</v>
      </c>
      <c r="J17" s="424">
        <v>4.5800941772853037</v>
      </c>
      <c r="K17" s="423">
        <v>1581.7877188148107</v>
      </c>
      <c r="L17" s="424">
        <v>2.5601964899532703</v>
      </c>
      <c r="M17" s="376"/>
      <c r="O17" s="376"/>
      <c r="Q17" s="376"/>
      <c r="S17" s="376"/>
      <c r="U17" s="376"/>
    </row>
    <row r="18" spans="1:34" ht="14.25">
      <c r="A18" s="377" t="s">
        <v>770</v>
      </c>
      <c r="B18" s="423">
        <v>1694.9425470759732</v>
      </c>
      <c r="C18" s="424">
        <v>1.6214986816486885</v>
      </c>
      <c r="D18" s="424">
        <v>2.2674921797794241</v>
      </c>
      <c r="E18" s="423">
        <v>1915.1955076544202</v>
      </c>
      <c r="F18" s="424">
        <v>4.8504061232701048</v>
      </c>
      <c r="G18" s="423">
        <v>2485.7756133480607</v>
      </c>
      <c r="H18" s="424">
        <v>-12.860275023899376</v>
      </c>
      <c r="I18" s="423">
        <v>3685.3268619837622</v>
      </c>
      <c r="J18" s="424">
        <v>4.5772349742977099</v>
      </c>
      <c r="K18" s="423">
        <v>1584.1653547446736</v>
      </c>
      <c r="L18" s="424">
        <v>2.032694132892658</v>
      </c>
      <c r="M18" s="376"/>
      <c r="O18" s="376"/>
      <c r="Q18" s="376"/>
      <c r="S18" s="376"/>
      <c r="U18" s="376"/>
    </row>
    <row r="19" spans="1:34" ht="14.25">
      <c r="A19" s="377" t="s">
        <v>771</v>
      </c>
      <c r="B19" s="423">
        <v>1673.3365433030356</v>
      </c>
      <c r="C19" s="424">
        <v>-1.0907657485147553</v>
      </c>
      <c r="D19" s="424">
        <v>0.96385399705927455</v>
      </c>
      <c r="E19" s="423">
        <v>1843.0057693504987</v>
      </c>
      <c r="F19" s="424">
        <v>1.8509734921850338</v>
      </c>
      <c r="G19" s="423">
        <v>2407.7933192756968</v>
      </c>
      <c r="H19" s="424">
        <v>-29.237519996908929</v>
      </c>
      <c r="I19" s="423">
        <v>3076.0875397105542</v>
      </c>
      <c r="J19" s="424">
        <v>-8.3530825063044034</v>
      </c>
      <c r="K19" s="423">
        <v>1581.8871209264551</v>
      </c>
      <c r="L19" s="424">
        <v>1.4209635966121255</v>
      </c>
      <c r="M19" s="376"/>
      <c r="O19" s="376"/>
      <c r="Q19" s="376"/>
      <c r="S19" s="376"/>
      <c r="U19" s="376"/>
    </row>
    <row r="20" spans="1:34" ht="14.25">
      <c r="A20" s="377" t="s">
        <v>772</v>
      </c>
      <c r="B20" s="423">
        <v>1687.613228605728</v>
      </c>
      <c r="C20" s="424">
        <v>2.1803517668075045</v>
      </c>
      <c r="D20" s="424">
        <v>1.8252641994670427</v>
      </c>
      <c r="E20" s="423">
        <v>1819.1700713213472</v>
      </c>
      <c r="F20" s="424">
        <v>6.1837674007583843</v>
      </c>
      <c r="G20" s="423">
        <v>2927.2778391404763</v>
      </c>
      <c r="H20" s="424">
        <v>-0.15939991993643332</v>
      </c>
      <c r="I20" s="423">
        <v>3091.3787504412276</v>
      </c>
      <c r="J20" s="424">
        <v>-3.7691746040641334</v>
      </c>
      <c r="K20" s="423">
        <v>1578.7827007585095</v>
      </c>
      <c r="L20" s="424">
        <v>1.3282072251838315</v>
      </c>
      <c r="M20" s="376"/>
      <c r="O20" s="376"/>
      <c r="Q20" s="376"/>
      <c r="S20" s="376"/>
      <c r="U20" s="376"/>
    </row>
    <row r="21" spans="1:34" ht="14.25">
      <c r="A21" s="377" t="s">
        <v>773</v>
      </c>
      <c r="B21" s="423">
        <v>1681.8515246098439</v>
      </c>
      <c r="C21" s="424">
        <v>1.1345800904377654</v>
      </c>
      <c r="D21" s="424">
        <v>1.4776211366636574</v>
      </c>
      <c r="E21" s="423">
        <v>1793.6562947487844</v>
      </c>
      <c r="F21" s="424">
        <v>3.9339601424956783</v>
      </c>
      <c r="G21" s="423">
        <v>2922.1072396826989</v>
      </c>
      <c r="H21" s="424">
        <v>-6.5057354469014683</v>
      </c>
      <c r="I21" s="423">
        <v>3068.0688316272503</v>
      </c>
      <c r="J21" s="424">
        <v>-10.728291716424181</v>
      </c>
      <c r="K21" s="423">
        <v>1578.2554277675449</v>
      </c>
      <c r="L21" s="424">
        <v>1.2865012538262732</v>
      </c>
      <c r="M21" s="376"/>
      <c r="O21" s="376"/>
      <c r="Q21" s="376"/>
      <c r="S21" s="376"/>
      <c r="U21" s="376"/>
    </row>
    <row r="22" spans="1:34" ht="14.25">
      <c r="A22" s="377" t="s">
        <v>774</v>
      </c>
      <c r="B22" s="427">
        <v>1668.0706252786829</v>
      </c>
      <c r="C22" s="425">
        <v>-0.26848880088969906</v>
      </c>
      <c r="D22" s="425">
        <v>0.64612509745502678</v>
      </c>
      <c r="E22" s="427">
        <v>1787.998443520549</v>
      </c>
      <c r="F22" s="425">
        <v>2.0698672132893279</v>
      </c>
      <c r="G22" s="427">
        <v>2609.2900224252771</v>
      </c>
      <c r="H22" s="425">
        <v>-18.361400847226932</v>
      </c>
      <c r="I22" s="427">
        <v>3071.1630780091778</v>
      </c>
      <c r="J22" s="425">
        <v>-10.49583505385408</v>
      </c>
      <c r="K22" s="427">
        <v>1578.455937912431</v>
      </c>
      <c r="L22" s="425">
        <v>1.1664754560710975</v>
      </c>
      <c r="M22" s="376"/>
      <c r="O22" s="376"/>
      <c r="Q22" s="376"/>
      <c r="S22" s="376"/>
      <c r="U22" s="376"/>
    </row>
    <row r="23" spans="1:34" ht="14.25">
      <c r="A23" s="377" t="s">
        <v>775</v>
      </c>
      <c r="B23" s="427">
        <v>1704.2042298062083</v>
      </c>
      <c r="C23" s="425">
        <v>2.1732611257282031</v>
      </c>
      <c r="D23" s="425">
        <v>2.8263129302644074</v>
      </c>
      <c r="E23" s="427">
        <v>1849.5368055507499</v>
      </c>
      <c r="F23" s="425">
        <v>2.0699937443622787</v>
      </c>
      <c r="G23" s="427">
        <v>3080.6322254577099</v>
      </c>
      <c r="H23" s="425">
        <v>17.739286904278245</v>
      </c>
      <c r="I23" s="427">
        <v>3265.1835510060005</v>
      </c>
      <c r="J23" s="425">
        <v>-7.1621217052655481</v>
      </c>
      <c r="K23" s="427">
        <v>1583.5485562210845</v>
      </c>
      <c r="L23" s="425">
        <v>0.90627238588551506</v>
      </c>
      <c r="M23" s="376"/>
      <c r="O23" s="376"/>
      <c r="Q23" s="376"/>
      <c r="S23" s="376"/>
      <c r="U23" s="376"/>
    </row>
    <row r="24" spans="1:34" ht="14.25">
      <c r="A24" s="377" t="s">
        <v>763</v>
      </c>
      <c r="B24" s="427">
        <v>1675.5579173383639</v>
      </c>
      <c r="C24" s="425">
        <v>0.50997596994952232</v>
      </c>
      <c r="D24" s="425">
        <v>1.0978847063468606</v>
      </c>
      <c r="E24" s="427">
        <v>1734.6684145354429</v>
      </c>
      <c r="F24" s="425">
        <v>-3.6611759219110667</v>
      </c>
      <c r="G24" s="427">
        <v>2987.2836295478123</v>
      </c>
      <c r="H24" s="425">
        <v>14.647594999837239</v>
      </c>
      <c r="I24" s="427">
        <v>2889.5880691846105</v>
      </c>
      <c r="J24" s="425">
        <v>-25.381099791143342</v>
      </c>
      <c r="K24" s="427">
        <v>1582.7844030543431</v>
      </c>
      <c r="L24" s="425">
        <v>0.82079070594822667</v>
      </c>
      <c r="M24" s="376"/>
      <c r="O24" s="376"/>
      <c r="Q24" s="376"/>
      <c r="S24" s="376"/>
      <c r="U24" s="376"/>
    </row>
    <row r="25" spans="1:34" ht="14.25">
      <c r="A25" s="377" t="s">
        <v>764</v>
      </c>
      <c r="B25" s="427">
        <v>1672.4347919739325</v>
      </c>
      <c r="C25" s="425">
        <v>1.7574865786412346</v>
      </c>
      <c r="D25" s="425">
        <v>0.90944516346414161</v>
      </c>
      <c r="E25" s="427">
        <v>1801.0581708253492</v>
      </c>
      <c r="F25" s="425">
        <v>-1.2816129254523645</v>
      </c>
      <c r="G25" s="427">
        <v>2606.0272785085517</v>
      </c>
      <c r="H25" s="425">
        <v>34.950816356805802</v>
      </c>
      <c r="I25" s="427">
        <v>2884.7882103776915</v>
      </c>
      <c r="J25" s="425">
        <v>-25.80442269864345</v>
      </c>
      <c r="K25" s="427">
        <v>1581.9340201737466</v>
      </c>
      <c r="L25" s="425">
        <v>0.82162218151280797</v>
      </c>
      <c r="M25" s="376"/>
      <c r="O25" s="376"/>
      <c r="Q25" s="376"/>
      <c r="S25" s="376"/>
      <c r="U25" s="376"/>
      <c r="AH25" s="39">
        <v>-0.86</v>
      </c>
    </row>
    <row r="26" spans="1:34" ht="15" thickBot="1">
      <c r="A26" s="962" t="s">
        <v>765</v>
      </c>
      <c r="B26" s="1022">
        <v>1703.0576793002915</v>
      </c>
      <c r="C26" s="1023">
        <v>2.7571336857526347</v>
      </c>
      <c r="D26" s="1023">
        <v>2.7571336857526347</v>
      </c>
      <c r="E26" s="1022">
        <v>1853.0631653949656</v>
      </c>
      <c r="F26" s="1023">
        <v>1.0070732033795764</v>
      </c>
      <c r="G26" s="1022">
        <v>3042.0352110318977</v>
      </c>
      <c r="H26" s="1023">
        <v>36.708657221538175</v>
      </c>
      <c r="I26" s="1022">
        <v>2619.8351570773034</v>
      </c>
      <c r="J26" s="1023">
        <v>-31.653514114962348</v>
      </c>
      <c r="K26" s="1022">
        <v>1586.5143997186406</v>
      </c>
      <c r="L26" s="1023">
        <v>1.1171230470390299</v>
      </c>
      <c r="M26" s="376"/>
      <c r="O26" s="376"/>
      <c r="Q26" s="376"/>
      <c r="S26" s="376"/>
      <c r="U26" s="376"/>
    </row>
    <row r="27" spans="1:34" ht="15" thickTop="1">
      <c r="A27" s="964" t="s">
        <v>1330</v>
      </c>
      <c r="B27" s="1018">
        <v>1696.0569699879952</v>
      </c>
      <c r="C27" s="1019">
        <v>1.9113364271749873</v>
      </c>
      <c r="D27" s="1019">
        <v>-0.41106707056290759</v>
      </c>
      <c r="E27" s="1018">
        <v>1853.6924050720477</v>
      </c>
      <c r="F27" s="1019">
        <v>-0.50823504926009377</v>
      </c>
      <c r="G27" s="1018">
        <v>2777.1025872744926</v>
      </c>
      <c r="H27" s="1019">
        <v>25.826168053600853</v>
      </c>
      <c r="I27" s="1018">
        <v>2619.3896929050475</v>
      </c>
      <c r="J27" s="1019">
        <v>-29.397646185755349</v>
      </c>
      <c r="K27" s="1018">
        <v>1591.4509688039332</v>
      </c>
      <c r="L27" s="1019">
        <v>1.223836405013131</v>
      </c>
      <c r="M27" s="376"/>
      <c r="O27" s="376"/>
      <c r="Q27" s="376"/>
      <c r="S27" s="376"/>
      <c r="U27" s="376"/>
    </row>
    <row r="28" spans="1:34" ht="14.25">
      <c r="A28" s="377" t="s">
        <v>1331</v>
      </c>
      <c r="B28" s="423">
        <v>1721.8668523409362</v>
      </c>
      <c r="C28" s="424">
        <v>2.5851529081884763</v>
      </c>
      <c r="D28" s="424">
        <v>1.1044354674101413</v>
      </c>
      <c r="E28" s="423">
        <v>1928.6520127008721</v>
      </c>
      <c r="F28" s="424">
        <v>0.95438085435515063</v>
      </c>
      <c r="G28" s="423">
        <v>2850.4366234896411</v>
      </c>
      <c r="H28" s="424">
        <v>32.389630918596083</v>
      </c>
      <c r="I28" s="423">
        <v>2875.7850335333569</v>
      </c>
      <c r="J28" s="424">
        <v>-32.006095424659222</v>
      </c>
      <c r="K28" s="423">
        <v>1600.6221066409478</v>
      </c>
      <c r="L28" s="424">
        <v>1.3767823927072413</v>
      </c>
      <c r="M28" s="376"/>
      <c r="O28" s="376"/>
      <c r="Q28" s="376"/>
      <c r="S28" s="376"/>
      <c r="U28" s="376"/>
    </row>
    <row r="29" spans="1:34" ht="14.25">
      <c r="A29" s="377" t="s">
        <v>1332</v>
      </c>
      <c r="B29" s="423">
        <v>1717.7464915108899</v>
      </c>
      <c r="C29" s="424">
        <v>1.949096899077631</v>
      </c>
      <c r="D29" s="424">
        <v>0.86249646087344445</v>
      </c>
      <c r="E29" s="423">
        <v>1980.9473564061236</v>
      </c>
      <c r="F29" s="424">
        <v>2.0778837738991882</v>
      </c>
      <c r="G29" s="423">
        <v>2462.9480871573451</v>
      </c>
      <c r="H29" s="424">
        <v>14.244696084159031</v>
      </c>
      <c r="I29" s="423">
        <v>2877.122484998235</v>
      </c>
      <c r="J29" s="424">
        <v>-23.235149385547842</v>
      </c>
      <c r="K29" s="423">
        <v>1602.4536971907587</v>
      </c>
      <c r="L29" s="424">
        <v>1.3064950580999835</v>
      </c>
      <c r="M29" s="376"/>
      <c r="O29" s="376"/>
      <c r="Q29" s="376"/>
      <c r="S29" s="376"/>
      <c r="U29" s="376"/>
      <c r="AF29" s="39">
        <v>-17.309999999999999</v>
      </c>
    </row>
    <row r="30" spans="1:34" ht="14.25">
      <c r="A30" s="377" t="s">
        <v>1333</v>
      </c>
      <c r="B30" s="423">
        <v>1735.0992104270279</v>
      </c>
      <c r="C30" s="424">
        <v>2.3692049869378025</v>
      </c>
      <c r="D30" s="424">
        <v>1.8814119754241574</v>
      </c>
      <c r="E30" s="423">
        <v>1984.7865478669314</v>
      </c>
      <c r="F30" s="424">
        <v>3.6336259110037759</v>
      </c>
      <c r="G30" s="423">
        <v>2849.5719449743947</v>
      </c>
      <c r="H30" s="424">
        <v>14.635123527354139</v>
      </c>
      <c r="I30" s="423">
        <v>2893.2996823155668</v>
      </c>
      <c r="J30" s="424">
        <v>-21.491368590352337</v>
      </c>
      <c r="K30" s="423">
        <v>1603.3528683412858</v>
      </c>
      <c r="L30" s="424">
        <v>1.2112064904805919</v>
      </c>
      <c r="M30" s="376"/>
      <c r="O30" s="376"/>
      <c r="Q30" s="376"/>
      <c r="S30" s="376"/>
      <c r="U30" s="376"/>
      <c r="AF30" s="39">
        <v>1.71</v>
      </c>
    </row>
    <row r="31" spans="1:34" ht="14.25">
      <c r="A31" s="377" t="s">
        <v>1334</v>
      </c>
      <c r="B31" s="423">
        <v>1728.521798662322</v>
      </c>
      <c r="C31" s="424">
        <v>3.2979173006259259</v>
      </c>
      <c r="D31" s="424">
        <v>1.4952000552613356</v>
      </c>
      <c r="E31" s="423">
        <v>1917.7520908707293</v>
      </c>
      <c r="F31" s="424">
        <v>4.055674852638802</v>
      </c>
      <c r="G31" s="423">
        <v>2968.4211935602639</v>
      </c>
      <c r="H31" s="424">
        <v>23.283886943137347</v>
      </c>
      <c r="I31" s="423">
        <v>2886.8150370631838</v>
      </c>
      <c r="J31" s="424">
        <v>-6.1530271880747591</v>
      </c>
      <c r="K31" s="423">
        <v>1605.8250968078783</v>
      </c>
      <c r="L31" s="424">
        <v>1.5132543633962712</v>
      </c>
      <c r="M31" s="376"/>
      <c r="O31" s="376"/>
      <c r="Q31" s="376"/>
      <c r="S31" s="376"/>
      <c r="U31" s="376"/>
    </row>
    <row r="32" spans="1:34" ht="14.25">
      <c r="A32" s="377" t="s">
        <v>1335</v>
      </c>
      <c r="B32" s="423">
        <v>1730.9661190190361</v>
      </c>
      <c r="C32" s="424">
        <v>2.5688878042942065</v>
      </c>
      <c r="D32" s="424">
        <v>1.6387254558642326</v>
      </c>
      <c r="E32" s="423">
        <v>1883.5401191225606</v>
      </c>
      <c r="F32" s="424">
        <v>3.5384293539118232</v>
      </c>
      <c r="G32" s="423">
        <v>3142.4083743347724</v>
      </c>
      <c r="H32" s="424">
        <v>7.3491669399398063</v>
      </c>
      <c r="I32" s="423">
        <v>2882.8806918461</v>
      </c>
      <c r="J32" s="424">
        <v>-6.7445006072248077</v>
      </c>
      <c r="K32" s="423">
        <v>1608.6171429710953</v>
      </c>
      <c r="L32" s="424">
        <v>1.8897117505944436</v>
      </c>
      <c r="M32" s="376"/>
      <c r="O32" s="376"/>
      <c r="Q32" s="376"/>
      <c r="S32" s="376"/>
      <c r="U32" s="376"/>
    </row>
    <row r="33" spans="1:21" ht="14.25">
      <c r="A33" s="377" t="s">
        <v>1336</v>
      </c>
      <c r="B33" s="423">
        <v>1746.5020092608474</v>
      </c>
      <c r="C33" s="424">
        <v>3.8440066620031246</v>
      </c>
      <c r="D33" s="424">
        <v>2.5509605745358783</v>
      </c>
      <c r="E33" s="423">
        <v>1878.8608161486475</v>
      </c>
      <c r="F33" s="424">
        <v>4.7503260044476292</v>
      </c>
      <c r="G33" s="423">
        <v>3448.4167085048698</v>
      </c>
      <c r="H33" s="424">
        <v>18.011298889883349</v>
      </c>
      <c r="I33" s="423">
        <v>3053.0010589481112</v>
      </c>
      <c r="J33" s="424">
        <v>-0.49111586167209964</v>
      </c>
      <c r="K33" s="423">
        <v>1612.9237991472205</v>
      </c>
      <c r="L33" s="424">
        <v>2.1966261461691516</v>
      </c>
      <c r="M33" s="376"/>
      <c r="O33" s="376"/>
      <c r="Q33" s="376"/>
      <c r="S33" s="376"/>
      <c r="U33" s="376"/>
    </row>
    <row r="34" spans="1:21" ht="14.25">
      <c r="A34" s="377" t="s">
        <v>1337</v>
      </c>
      <c r="B34" s="423">
        <v>1807.3764609843934</v>
      </c>
      <c r="C34" s="424">
        <v>8.3513152018030752</v>
      </c>
      <c r="D34" s="424">
        <v>6.1253815975840382</v>
      </c>
      <c r="E34" s="423">
        <v>1941.6101537801696</v>
      </c>
      <c r="F34" s="424">
        <v>8.5912664418857645</v>
      </c>
      <c r="G34" s="423">
        <v>4617.280449844362</v>
      </c>
      <c r="H34" s="424">
        <v>76.955432710109505</v>
      </c>
      <c r="I34" s="423">
        <v>2885.1101306036007</v>
      </c>
      <c r="J34" s="424">
        <v>-6.058061479632741</v>
      </c>
      <c r="K34" s="423">
        <v>1614.4692861597366</v>
      </c>
      <c r="L34" s="424">
        <v>2.2815554987828648</v>
      </c>
      <c r="M34" s="376"/>
      <c r="O34" s="376"/>
      <c r="Q34" s="376"/>
      <c r="S34" s="376"/>
      <c r="U34" s="376"/>
    </row>
    <row r="35" spans="1:21" ht="14.25">
      <c r="A35" s="377" t="s">
        <v>1338</v>
      </c>
      <c r="B35" s="423">
        <v>1781.3648718916138</v>
      </c>
      <c r="C35" s="424">
        <v>4.527664040252958</v>
      </c>
      <c r="D35" s="424">
        <v>4.5980352599387544</v>
      </c>
      <c r="E35" s="423">
        <v>1915.3260236446522</v>
      </c>
      <c r="F35" s="424">
        <v>3.5570645524035172</v>
      </c>
      <c r="G35" s="423">
        <v>4143.1229039060145</v>
      </c>
      <c r="H35" s="424">
        <v>34.489371034559099</v>
      </c>
      <c r="I35" s="423">
        <v>2882.8813978115072</v>
      </c>
      <c r="J35" s="424">
        <v>-11.708442947310147</v>
      </c>
      <c r="K35" s="423">
        <v>1612.6801116009919</v>
      </c>
      <c r="L35" s="424">
        <v>1.8396376458089634</v>
      </c>
      <c r="M35" s="376"/>
      <c r="O35" s="376"/>
      <c r="Q35" s="376"/>
      <c r="S35" s="376"/>
      <c r="U35" s="376"/>
    </row>
    <row r="36" spans="1:21" ht="14.25">
      <c r="A36" s="377" t="s">
        <v>1339</v>
      </c>
      <c r="B36" s="423">
        <v>1756.0297019379182</v>
      </c>
      <c r="C36" s="424">
        <v>4.8026859451915698</v>
      </c>
      <c r="D36" s="424">
        <v>3.1104068453741576</v>
      </c>
      <c r="E36" s="423">
        <v>1970.4615065337548</v>
      </c>
      <c r="F36" s="424">
        <v>13.592977771573644</v>
      </c>
      <c r="G36" s="423">
        <v>3215.8670549251938</v>
      </c>
      <c r="H36" s="424">
        <v>7.6518822356343321</v>
      </c>
      <c r="I36" s="423">
        <v>2880.6526650194141</v>
      </c>
      <c r="J36" s="424">
        <v>-0.30922761138468502</v>
      </c>
      <c r="K36" s="423">
        <v>1614.9888979130105</v>
      </c>
      <c r="L36" s="424">
        <v>2.034673503006573</v>
      </c>
      <c r="M36" s="376"/>
      <c r="O36" s="376"/>
      <c r="Q36" s="376"/>
      <c r="S36" s="376"/>
      <c r="U36" s="376"/>
    </row>
    <row r="37" spans="1:21" ht="14.25">
      <c r="A37" s="377" t="s">
        <v>1340</v>
      </c>
      <c r="B37" s="423">
        <v>1758.4436467158289</v>
      </c>
      <c r="C37" s="424">
        <v>5.1427329277443619</v>
      </c>
      <c r="D37" s="424">
        <v>3.2521486552524124</v>
      </c>
      <c r="E37" s="423">
        <v>2009.7016609365164</v>
      </c>
      <c r="F37" s="424">
        <v>11.584494798163831</v>
      </c>
      <c r="G37" s="423">
        <v>3079.9221809418618</v>
      </c>
      <c r="H37" s="424">
        <v>18.184571832437754</v>
      </c>
      <c r="I37" s="423">
        <v>2789.4436992587362</v>
      </c>
      <c r="J37" s="424">
        <v>-3.3050783685250877</v>
      </c>
      <c r="K37" s="423">
        <v>1615.7268223085957</v>
      </c>
      <c r="L37" s="424">
        <v>2.136170137559688</v>
      </c>
      <c r="M37" s="376"/>
      <c r="O37" s="376"/>
      <c r="Q37" s="376"/>
      <c r="S37" s="376"/>
      <c r="U37" s="376"/>
    </row>
    <row r="38" spans="1:21" ht="14.25">
      <c r="A38" s="377" t="s">
        <v>1341</v>
      </c>
      <c r="B38" s="423">
        <v>1757.041306122449</v>
      </c>
      <c r="C38" s="424">
        <v>3.1698061362394299</v>
      </c>
      <c r="D38" s="424">
        <v>3.1698061362394299</v>
      </c>
      <c r="E38" s="423">
        <v>1971.7127153994618</v>
      </c>
      <c r="F38" s="424">
        <v>6.4028875118893751</v>
      </c>
      <c r="G38" s="423">
        <v>3248.41911838538</v>
      </c>
      <c r="H38" s="424">
        <v>6.7844023174036323</v>
      </c>
      <c r="I38" s="423">
        <v>2781.030709495235</v>
      </c>
      <c r="J38" s="424">
        <v>6.1528891229081069</v>
      </c>
      <c r="K38" s="423">
        <v>1614.7462128903132</v>
      </c>
      <c r="L38" s="424">
        <v>1.7794867274245689</v>
      </c>
    </row>
    <row r="39" spans="1:21" ht="14.25">
      <c r="A39" s="411" t="s">
        <v>1367</v>
      </c>
      <c r="B39" s="365"/>
      <c r="C39" s="85"/>
      <c r="D39" s="85"/>
      <c r="E39" s="85"/>
      <c r="F39" s="85"/>
      <c r="G39" s="85"/>
    </row>
    <row r="40" spans="1:21" ht="14.25">
      <c r="A40" s="369" t="s">
        <v>1368</v>
      </c>
      <c r="B40" s="85"/>
      <c r="C40" s="85"/>
      <c r="D40" s="85"/>
      <c r="E40" s="85"/>
      <c r="F40" s="85"/>
      <c r="G40" s="85"/>
    </row>
    <row r="41" spans="1:21" ht="14.25">
      <c r="A41" s="85" t="s">
        <v>1447</v>
      </c>
      <c r="C41" s="85"/>
      <c r="D41" s="85"/>
      <c r="E41" s="85"/>
      <c r="F41" s="85"/>
      <c r="G41" s="85"/>
    </row>
    <row r="42" spans="1:21" ht="14.25"/>
    <row r="43" spans="1:21" ht="14.25" hidden="1"/>
    <row r="44" spans="1:21" ht="14.25" hidden="1"/>
    <row r="45" spans="1:21" ht="14.25" hidden="1"/>
    <row r="46" spans="1:21" ht="14.25" hidden="1"/>
    <row r="47" spans="1:21" ht="14.25" hidden="1"/>
    <row r="48" spans="1:21" ht="14.25" hidden="1"/>
    <row r="49" ht="14.25" hidden="1"/>
    <row r="50" ht="14.25"/>
    <row r="51" ht="14.25" customHeight="1"/>
    <row r="52" ht="14.25" customHeight="1"/>
    <row r="53" ht="14.25" customHeight="1"/>
  </sheetData>
  <mergeCells count="9">
    <mergeCell ref="A3:L3"/>
    <mergeCell ref="B6:D6"/>
    <mergeCell ref="E6:L6"/>
    <mergeCell ref="B7:D7"/>
    <mergeCell ref="E7:F7"/>
    <mergeCell ref="G7:H7"/>
    <mergeCell ref="I7:J7"/>
    <mergeCell ref="K7:L7"/>
    <mergeCell ref="A4:L4"/>
  </mergeCells>
  <hyperlinks>
    <hyperlink ref="XFB6" location="ÍNDICE!A153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69" orientation="landscape" r:id="rId1"/>
  <headerFooter scaleWithDoc="0" alignWithMargins="0">
    <oddHeader>&amp;R&amp;"Arial,Negrita"&amp;10Compendio estadístico 2013 - Índices de actividad económica, precios y volúmen de producción</oddHeader>
  </headerFooter>
  <colBreaks count="1" manualBreakCount="1">
    <brk id="13" max="48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41"/>
  <sheetViews>
    <sheetView showGridLines="0" zoomScaleNormal="100" zoomScaleSheetLayoutView="85" workbookViewId="0">
      <selection activeCell="XFB6" sqref="XFB6"/>
    </sheetView>
  </sheetViews>
  <sheetFormatPr baseColWidth="10" defaultColWidth="0" defaultRowHeight="0" customHeight="1" zeroHeight="1"/>
  <cols>
    <col min="1" max="1" width="13.42578125" style="370" customWidth="1"/>
    <col min="2" max="2" width="8" style="370" customWidth="1"/>
    <col min="3" max="3" width="8.140625" style="370" bestFit="1" customWidth="1"/>
    <col min="4" max="4" width="14.28515625" style="370" customWidth="1"/>
    <col min="5" max="6" width="12.140625" style="370" customWidth="1"/>
    <col min="7" max="7" width="14.85546875" style="370" customWidth="1"/>
    <col min="8" max="8" width="15.140625" style="370" customWidth="1"/>
    <col min="9" max="12" width="12.140625" style="370" customWidth="1"/>
    <col min="13" max="13" width="5" style="370" bestFit="1" customWidth="1"/>
    <col min="14" max="14" width="5" style="370" hidden="1" customWidth="1"/>
    <col min="15" max="15" width="4.42578125" style="370" hidden="1" customWidth="1"/>
    <col min="16" max="16" width="5" style="370" hidden="1" customWidth="1"/>
    <col min="17" max="17" width="3.85546875" style="370" hidden="1" customWidth="1"/>
    <col min="18" max="18" width="5" style="370" hidden="1" customWidth="1"/>
    <col min="19" max="19" width="4.28515625" style="370" hidden="1" customWidth="1"/>
    <col min="20" max="20" width="5" style="370" hidden="1" customWidth="1"/>
    <col min="21" max="21" width="4.28515625" style="370" hidden="1" customWidth="1"/>
    <col min="22" max="22" width="5" style="370" hidden="1" customWidth="1"/>
    <col min="23" max="23" width="3.5703125" style="370" hidden="1" customWidth="1"/>
    <col min="24" max="24" width="5" style="370" hidden="1" customWidth="1"/>
    <col min="25" max="16381" width="11.42578125" style="370" hidden="1"/>
    <col min="16382" max="16382" width="8.7109375" style="370" customWidth="1"/>
    <col min="16383" max="16384" width="14.85546875" style="370" customWidth="1"/>
  </cols>
  <sheetData>
    <row r="1" spans="1:21 16382:16382" ht="6" customHeight="1"/>
    <row r="2" spans="1:21 16382:16382" ht="15">
      <c r="A2" s="6" t="s">
        <v>721</v>
      </c>
      <c r="B2" s="360"/>
      <c r="C2" s="360"/>
      <c r="D2" s="360"/>
      <c r="E2" s="371"/>
      <c r="F2" s="371"/>
      <c r="G2" s="372"/>
      <c r="H2" s="372"/>
      <c r="I2" s="372"/>
      <c r="J2" s="372"/>
      <c r="K2" s="372"/>
      <c r="L2" s="372"/>
    </row>
    <row r="3" spans="1:21 16382:16382" ht="15" customHeight="1">
      <c r="A3" s="2193" t="s">
        <v>1535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</row>
    <row r="4" spans="1:21 16382:16382" ht="15" customHeight="1">
      <c r="A4" s="2193" t="s">
        <v>2512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</row>
    <row r="5" spans="1:21 16382:16382" ht="15">
      <c r="A5" s="6"/>
      <c r="B5" s="360"/>
      <c r="C5" s="360"/>
      <c r="D5" s="360"/>
      <c r="E5" s="371"/>
      <c r="F5" s="371"/>
      <c r="G5" s="372"/>
      <c r="H5" s="372"/>
      <c r="I5" s="372"/>
      <c r="J5" s="372"/>
      <c r="K5" s="372"/>
      <c r="L5" s="372"/>
    </row>
    <row r="6" spans="1:21 16382:16382" ht="15">
      <c r="A6" s="428"/>
      <c r="B6" s="2217"/>
      <c r="C6" s="2217"/>
      <c r="D6" s="2218"/>
      <c r="E6" s="1998" t="s">
        <v>709</v>
      </c>
      <c r="F6" s="1998"/>
      <c r="G6" s="1998"/>
      <c r="H6" s="1998"/>
      <c r="I6" s="1998"/>
      <c r="J6" s="1998"/>
      <c r="K6" s="1998"/>
      <c r="L6" s="1998"/>
      <c r="XFB6" s="1113" t="s">
        <v>675</v>
      </c>
    </row>
    <row r="7" spans="1:21 16382:16382" ht="109.5" customHeight="1">
      <c r="A7" s="1381"/>
      <c r="B7" s="2199" t="s">
        <v>710</v>
      </c>
      <c r="C7" s="2199"/>
      <c r="D7" s="2200"/>
      <c r="E7" s="2196" t="s">
        <v>711</v>
      </c>
      <c r="F7" s="2196"/>
      <c r="G7" s="2196" t="s">
        <v>722</v>
      </c>
      <c r="H7" s="2196"/>
      <c r="I7" s="2196" t="s">
        <v>723</v>
      </c>
      <c r="J7" s="2196"/>
      <c r="K7" s="2196" t="s">
        <v>724</v>
      </c>
      <c r="L7" s="2196"/>
    </row>
    <row r="8" spans="1:21 16382:16382" ht="30">
      <c r="A8" s="1373" t="s">
        <v>183</v>
      </c>
      <c r="B8" s="1379" t="s">
        <v>675</v>
      </c>
      <c r="C8" s="1379" t="s">
        <v>676</v>
      </c>
      <c r="D8" s="1379" t="s">
        <v>677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</row>
    <row r="9" spans="1:21 16382:16382" ht="14.25">
      <c r="A9" s="374" t="s">
        <v>1324</v>
      </c>
      <c r="B9" s="392">
        <v>152.5968</v>
      </c>
      <c r="C9" s="392">
        <v>17.694950811579989</v>
      </c>
      <c r="D9" s="392">
        <v>17.694950811579989</v>
      </c>
      <c r="E9" s="392">
        <v>75.157300000000006</v>
      </c>
      <c r="F9" s="392">
        <v>-60.578741233359047</v>
      </c>
      <c r="G9" s="392">
        <v>148.7559</v>
      </c>
      <c r="H9" s="392">
        <v>7.6296442610532145</v>
      </c>
      <c r="I9" s="392">
        <v>166.22839999999999</v>
      </c>
      <c r="J9" s="392">
        <v>37.969947278256598</v>
      </c>
      <c r="K9" s="392">
        <v>133.90209999999999</v>
      </c>
      <c r="L9" s="392">
        <v>13.665252169070797</v>
      </c>
      <c r="M9" s="429"/>
      <c r="O9" s="429"/>
      <c r="Q9" s="429"/>
      <c r="S9" s="429"/>
      <c r="U9" s="429"/>
    </row>
    <row r="10" spans="1:21 16382:16382" ht="14.25">
      <c r="A10" s="374" t="s">
        <v>1325</v>
      </c>
      <c r="B10" s="392">
        <v>153.19329999999999</v>
      </c>
      <c r="C10" s="392">
        <v>0.39089941597725275</v>
      </c>
      <c r="D10" s="392">
        <v>0.39089941597725275</v>
      </c>
      <c r="E10" s="392">
        <v>169.22200000000001</v>
      </c>
      <c r="F10" s="392">
        <v>125.157103834225</v>
      </c>
      <c r="G10" s="392">
        <v>156.1035</v>
      </c>
      <c r="H10" s="392">
        <v>4.9393671108171278</v>
      </c>
      <c r="I10" s="392">
        <v>145.69980000000001</v>
      </c>
      <c r="J10" s="392">
        <v>-12.34963459914189</v>
      </c>
      <c r="K10" s="392">
        <v>163.5291</v>
      </c>
      <c r="L10" s="392">
        <v>22.125866584616681</v>
      </c>
      <c r="M10" s="429"/>
      <c r="O10" s="429"/>
      <c r="Q10" s="429"/>
      <c r="S10" s="429"/>
      <c r="U10" s="429"/>
    </row>
    <row r="11" spans="1:21 16382:16382" ht="14.25">
      <c r="A11" s="374" t="s">
        <v>1326</v>
      </c>
      <c r="B11" s="392">
        <v>150.04400000000001</v>
      </c>
      <c r="C11" s="392">
        <v>-2.0557687575109229</v>
      </c>
      <c r="D11" s="392">
        <v>-2.0557687575109229</v>
      </c>
      <c r="E11" s="392">
        <v>91.116399999999999</v>
      </c>
      <c r="F11" s="392">
        <v>-46.155700795404854</v>
      </c>
      <c r="G11" s="392">
        <v>150.21950000000001</v>
      </c>
      <c r="H11" s="392">
        <v>-3.7692940901389083</v>
      </c>
      <c r="I11" s="392">
        <v>145.22219999999999</v>
      </c>
      <c r="J11" s="392">
        <v>-0.32779729278971104</v>
      </c>
      <c r="K11" s="392">
        <v>171.64330000000001</v>
      </c>
      <c r="L11" s="392">
        <v>4.9619303231045686</v>
      </c>
      <c r="M11" s="429"/>
      <c r="O11" s="429"/>
      <c r="Q11" s="429"/>
      <c r="S11" s="429"/>
      <c r="U11" s="429"/>
    </row>
    <row r="12" spans="1:21 16382:16382" ht="14.25">
      <c r="A12" s="374" t="s">
        <v>1327</v>
      </c>
      <c r="B12" s="392">
        <v>150.59700000000001</v>
      </c>
      <c r="C12" s="392">
        <v>0.36855855615685051</v>
      </c>
      <c r="D12" s="392">
        <v>0.36855855615685051</v>
      </c>
      <c r="E12" s="392">
        <v>64.308800000000005</v>
      </c>
      <c r="F12" s="392">
        <v>-9.7100000000000009</v>
      </c>
      <c r="G12" s="392">
        <v>147.3287</v>
      </c>
      <c r="H12" s="392">
        <v>39.450000000000003</v>
      </c>
      <c r="I12" s="392">
        <v>141.5829</v>
      </c>
      <c r="J12" s="392">
        <v>-2.5060218065832807</v>
      </c>
      <c r="K12" s="392">
        <v>202.18119999999999</v>
      </c>
      <c r="L12" s="392">
        <v>17.791489676555972</v>
      </c>
      <c r="M12" s="429"/>
      <c r="O12" s="429"/>
      <c r="Q12" s="429"/>
      <c r="S12" s="429"/>
      <c r="U12" s="429"/>
    </row>
    <row r="13" spans="1:21 16382:16382" ht="14.25">
      <c r="A13" s="374" t="s">
        <v>1328</v>
      </c>
      <c r="B13" s="392">
        <v>174.25319999999999</v>
      </c>
      <c r="C13" s="392">
        <v>15.708281041455008</v>
      </c>
      <c r="D13" s="392">
        <v>15.708281041455008</v>
      </c>
      <c r="E13" s="392">
        <v>55.472999999999999</v>
      </c>
      <c r="F13" s="392">
        <v>-13.739643719055561</v>
      </c>
      <c r="G13" s="392">
        <v>174.82939999999999</v>
      </c>
      <c r="H13" s="392">
        <v>18.666220498789432</v>
      </c>
      <c r="I13" s="392">
        <v>151.65639999999999</v>
      </c>
      <c r="J13" s="392">
        <v>7.1149128884914647</v>
      </c>
      <c r="K13" s="392">
        <v>257.55430000000001</v>
      </c>
      <c r="L13" s="392">
        <v>27.387858020429199</v>
      </c>
      <c r="M13" s="429"/>
      <c r="O13" s="429"/>
      <c r="Q13" s="429"/>
      <c r="S13" s="429"/>
      <c r="U13" s="429"/>
    </row>
    <row r="14" spans="1:21 16382:16382" ht="15" thickBot="1">
      <c r="A14" s="1009" t="s">
        <v>1329</v>
      </c>
      <c r="B14" s="996">
        <v>170.72909999999999</v>
      </c>
      <c r="C14" s="996">
        <v>-2.0224018841547817</v>
      </c>
      <c r="D14" s="996">
        <v>-2.0224018841547897</v>
      </c>
      <c r="E14" s="996">
        <v>119.1041</v>
      </c>
      <c r="F14" s="996">
        <v>114.7064337605682</v>
      </c>
      <c r="G14" s="996">
        <v>179.50110000000001</v>
      </c>
      <c r="H14" s="996">
        <v>2.6721478195314976</v>
      </c>
      <c r="I14" s="996">
        <v>162.5369</v>
      </c>
      <c r="J14" s="996">
        <v>7.1744416984710178</v>
      </c>
      <c r="K14" s="996">
        <v>168.4546</v>
      </c>
      <c r="L14" s="996">
        <v>-34.594530163153948</v>
      </c>
      <c r="M14" s="429"/>
      <c r="O14" s="429"/>
      <c r="Q14" s="429"/>
      <c r="S14" s="429"/>
      <c r="U14" s="429"/>
    </row>
    <row r="15" spans="1:21 16382:16382" ht="15" thickTop="1">
      <c r="A15" s="964" t="s">
        <v>767</v>
      </c>
      <c r="B15" s="965">
        <v>160.6413</v>
      </c>
      <c r="C15" s="965">
        <v>6.5461973914168192</v>
      </c>
      <c r="D15" s="965">
        <v>-5.9086588050894617</v>
      </c>
      <c r="E15" s="965">
        <v>113.65940000000001</v>
      </c>
      <c r="F15" s="965">
        <v>111.01768391738224</v>
      </c>
      <c r="G15" s="965">
        <v>149.042</v>
      </c>
      <c r="H15" s="965">
        <v>3.5587057558940538</v>
      </c>
      <c r="I15" s="965">
        <v>165.48009999999999</v>
      </c>
      <c r="J15" s="965">
        <v>15.730223137918053</v>
      </c>
      <c r="K15" s="965">
        <v>196.3913</v>
      </c>
      <c r="L15" s="965">
        <v>-8.1279062152072807</v>
      </c>
      <c r="M15" s="429"/>
      <c r="O15" s="429"/>
      <c r="Q15" s="429"/>
      <c r="S15" s="429"/>
      <c r="U15" s="429"/>
    </row>
    <row r="16" spans="1:21 16382:16382" ht="14.25">
      <c r="A16" s="377" t="s">
        <v>768</v>
      </c>
      <c r="B16" s="392">
        <v>148.22499999999999</v>
      </c>
      <c r="C16" s="392">
        <v>0.68313054062882905</v>
      </c>
      <c r="D16" s="392">
        <v>-13.181174152502418</v>
      </c>
      <c r="E16" s="392">
        <v>109.0223</v>
      </c>
      <c r="F16" s="392">
        <v>113.07151093478218</v>
      </c>
      <c r="G16" s="392">
        <v>129.7946</v>
      </c>
      <c r="H16" s="392">
        <v>-6.7909027583284871</v>
      </c>
      <c r="I16" s="392">
        <v>161.29640000000001</v>
      </c>
      <c r="J16" s="392">
        <v>13.60845553147476</v>
      </c>
      <c r="K16" s="392">
        <v>183.79</v>
      </c>
      <c r="L16" s="392">
        <v>-10.982792783498663</v>
      </c>
      <c r="M16" s="429"/>
      <c r="O16" s="429"/>
      <c r="Q16" s="429"/>
      <c r="S16" s="429"/>
      <c r="U16" s="429"/>
    </row>
    <row r="17" spans="1:34" ht="14.25">
      <c r="A17" s="377" t="s">
        <v>769</v>
      </c>
      <c r="B17" s="392">
        <v>159.93350000000001</v>
      </c>
      <c r="C17" s="392">
        <v>1.7867825821315408</v>
      </c>
      <c r="D17" s="392">
        <v>-6.3232337076690399</v>
      </c>
      <c r="E17" s="392">
        <v>113.8133</v>
      </c>
      <c r="F17" s="392">
        <v>126.88875775976527</v>
      </c>
      <c r="G17" s="392">
        <v>148.86160000000001</v>
      </c>
      <c r="H17" s="392">
        <v>-0.13551262682506282</v>
      </c>
      <c r="I17" s="392">
        <v>168.5915</v>
      </c>
      <c r="J17" s="392">
        <v>11.914295614676762</v>
      </c>
      <c r="K17" s="392">
        <v>181.46549999999999</v>
      </c>
      <c r="L17" s="392">
        <v>-18.243831980082849</v>
      </c>
      <c r="M17" s="429"/>
      <c r="O17" s="429"/>
      <c r="Q17" s="429"/>
      <c r="S17" s="429"/>
      <c r="U17" s="429"/>
    </row>
    <row r="18" spans="1:34" ht="14.25">
      <c r="A18" s="377" t="s">
        <v>770</v>
      </c>
      <c r="B18" s="392">
        <v>168.83439999999999</v>
      </c>
      <c r="C18" s="392">
        <v>14.696659257286647</v>
      </c>
      <c r="D18" s="392">
        <v>-1.1097698049131632</v>
      </c>
      <c r="E18" s="392">
        <v>118.637</v>
      </c>
      <c r="F18" s="392">
        <v>136.0578300595333</v>
      </c>
      <c r="G18" s="392">
        <v>153.4701</v>
      </c>
      <c r="H18" s="392">
        <v>12.313165228387767</v>
      </c>
      <c r="I18" s="392">
        <v>176.63329999999999</v>
      </c>
      <c r="J18" s="392">
        <v>16.8343335580063</v>
      </c>
      <c r="K18" s="392">
        <v>210.36009999999999</v>
      </c>
      <c r="L18" s="392">
        <v>12.151379766271408</v>
      </c>
      <c r="M18" s="429"/>
      <c r="O18" s="429"/>
      <c r="Q18" s="429"/>
      <c r="S18" s="429"/>
      <c r="U18" s="429"/>
    </row>
    <row r="19" spans="1:34" ht="14.25">
      <c r="A19" s="377" t="s">
        <v>771</v>
      </c>
      <c r="B19" s="392">
        <v>174.4504</v>
      </c>
      <c r="C19" s="392">
        <v>9.1402309550890024</v>
      </c>
      <c r="D19" s="392">
        <v>2.1796518578262258</v>
      </c>
      <c r="E19" s="392">
        <v>115.90219999999999</v>
      </c>
      <c r="F19" s="392">
        <v>117.23244742662216</v>
      </c>
      <c r="G19" s="392">
        <v>166.48830000000001</v>
      </c>
      <c r="H19" s="392">
        <v>7.811055133202971</v>
      </c>
      <c r="I19" s="392">
        <v>173.38409999999999</v>
      </c>
      <c r="J19" s="392">
        <v>12.961832468885405</v>
      </c>
      <c r="K19" s="392">
        <v>215.99100000000001</v>
      </c>
      <c r="L19" s="392">
        <v>1.0037195234296359</v>
      </c>
      <c r="M19" s="429"/>
      <c r="O19" s="429"/>
      <c r="Q19" s="429"/>
      <c r="S19" s="429"/>
      <c r="U19" s="429"/>
    </row>
    <row r="20" spans="1:34" ht="14.25">
      <c r="A20" s="377" t="s">
        <v>772</v>
      </c>
      <c r="B20" s="392">
        <v>166.8921</v>
      </c>
      <c r="C20" s="392">
        <v>1.3239520761768819</v>
      </c>
      <c r="D20" s="392">
        <v>-2.247420035600256</v>
      </c>
      <c r="E20" s="392">
        <v>115.4828</v>
      </c>
      <c r="F20" s="392">
        <v>96.098834948488815</v>
      </c>
      <c r="G20" s="392">
        <v>154.59010000000001</v>
      </c>
      <c r="H20" s="392">
        <v>-2.4788117550206712</v>
      </c>
      <c r="I20" s="392">
        <v>172.74600000000001</v>
      </c>
      <c r="J20" s="392">
        <v>9.4408283611307819</v>
      </c>
      <c r="K20" s="392">
        <v>202.7201</v>
      </c>
      <c r="L20" s="392">
        <v>-9.2177603864154527</v>
      </c>
      <c r="M20" s="429"/>
      <c r="O20" s="429"/>
      <c r="Q20" s="429"/>
      <c r="S20" s="429"/>
      <c r="U20" s="429"/>
    </row>
    <row r="21" spans="1:34" ht="14.25">
      <c r="A21" s="377" t="s">
        <v>773</v>
      </c>
      <c r="B21" s="392">
        <v>179.0592</v>
      </c>
      <c r="C21" s="392">
        <v>6.7483806736040153</v>
      </c>
      <c r="D21" s="392">
        <v>4.8791330827609558</v>
      </c>
      <c r="E21" s="392">
        <v>110.18300000000001</v>
      </c>
      <c r="F21" s="392">
        <v>89.432765921598502</v>
      </c>
      <c r="G21" s="392">
        <v>173.66589999999999</v>
      </c>
      <c r="H21" s="392">
        <v>4.0316744900428692</v>
      </c>
      <c r="I21" s="392">
        <v>182.88419999999999</v>
      </c>
      <c r="J21" s="392">
        <v>15.26566967009364</v>
      </c>
      <c r="K21" s="392">
        <v>196.35499999999999</v>
      </c>
      <c r="L21" s="392">
        <v>-7.6726820132532296</v>
      </c>
      <c r="M21" s="429"/>
      <c r="O21" s="429"/>
      <c r="Q21" s="429"/>
      <c r="S21" s="429"/>
      <c r="U21" s="429"/>
    </row>
    <row r="22" spans="1:34" ht="14.25">
      <c r="A22" s="377" t="s">
        <v>774</v>
      </c>
      <c r="B22" s="392">
        <v>175.2099</v>
      </c>
      <c r="C22" s="392">
        <v>1.2879374732631232</v>
      </c>
      <c r="D22" s="392">
        <v>2.6245086514249838</v>
      </c>
      <c r="E22" s="392">
        <v>113.40170000000001</v>
      </c>
      <c r="F22" s="392">
        <v>98.805606444430822</v>
      </c>
      <c r="G22" s="392">
        <v>172.2182</v>
      </c>
      <c r="H22" s="392">
        <v>-1.3932881233266747</v>
      </c>
      <c r="I22" s="392">
        <v>173.43049999999999</v>
      </c>
      <c r="J22" s="392">
        <v>7.9514615078179363</v>
      </c>
      <c r="K22" s="392">
        <v>199.94569999999999</v>
      </c>
      <c r="L22" s="392">
        <v>-8.8071518257889618</v>
      </c>
      <c r="M22" s="429"/>
      <c r="O22" s="429"/>
      <c r="Q22" s="429"/>
      <c r="S22" s="429"/>
      <c r="U22" s="429"/>
    </row>
    <row r="23" spans="1:34" ht="14.25">
      <c r="A23" s="377" t="s">
        <v>775</v>
      </c>
      <c r="B23" s="392">
        <v>164.67240000000001</v>
      </c>
      <c r="C23" s="392">
        <v>2.5923392357178443</v>
      </c>
      <c r="D23" s="392">
        <v>-3.5475498904404601</v>
      </c>
      <c r="E23" s="392">
        <v>70.405100000000004</v>
      </c>
      <c r="F23" s="392">
        <v>28.630205811690999</v>
      </c>
      <c r="G23" s="392">
        <v>160.32140000000001</v>
      </c>
      <c r="H23" s="392">
        <v>0.47265352779268799</v>
      </c>
      <c r="I23" s="392">
        <v>162.7841</v>
      </c>
      <c r="J23" s="392">
        <v>4.3473773750481337</v>
      </c>
      <c r="K23" s="392">
        <v>198.9657</v>
      </c>
      <c r="L23" s="392">
        <v>4.1016856392867007</v>
      </c>
      <c r="M23" s="429"/>
      <c r="O23" s="429"/>
      <c r="Q23" s="429"/>
      <c r="S23" s="429"/>
      <c r="U23" s="429"/>
    </row>
    <row r="24" spans="1:34" ht="14.25">
      <c r="A24" s="377" t="s">
        <v>763</v>
      </c>
      <c r="B24" s="392">
        <v>182.3407</v>
      </c>
      <c r="C24" s="392">
        <v>2.0832540213951978</v>
      </c>
      <c r="D24" s="392">
        <v>6.8011838637935806</v>
      </c>
      <c r="E24" s="392">
        <v>79.410799999999995</v>
      </c>
      <c r="F24" s="392">
        <v>32.061019192807791</v>
      </c>
      <c r="G24" s="392">
        <v>178.59620000000001</v>
      </c>
      <c r="H24" s="392">
        <v>0.65143036841124324</v>
      </c>
      <c r="I24" s="392">
        <v>185.36080000000001</v>
      </c>
      <c r="J24" s="392">
        <v>7.1324000709743318</v>
      </c>
      <c r="K24" s="392">
        <v>199.8116</v>
      </c>
      <c r="L24" s="392">
        <v>-7.1159119614093269</v>
      </c>
      <c r="M24" s="429"/>
      <c r="O24" s="429"/>
      <c r="Q24" s="429"/>
      <c r="S24" s="429"/>
      <c r="U24" s="429"/>
    </row>
    <row r="25" spans="1:34" ht="14.25">
      <c r="A25" s="818" t="s">
        <v>764</v>
      </c>
      <c r="B25" s="392">
        <v>181.18170000000001</v>
      </c>
      <c r="C25" s="392">
        <v>5.6984326816160724</v>
      </c>
      <c r="D25" s="392">
        <v>6.1223306395921995</v>
      </c>
      <c r="E25" s="392">
        <v>108.03700000000001</v>
      </c>
      <c r="F25" s="392">
        <v>84.458543481452892</v>
      </c>
      <c r="G25" s="392">
        <v>182.69030000000001</v>
      </c>
      <c r="H25" s="392">
        <v>5.2720045729774956</v>
      </c>
      <c r="I25" s="392">
        <v>176.87459999999999</v>
      </c>
      <c r="J25" s="392">
        <v>8.6277163899711518</v>
      </c>
      <c r="K25" s="392">
        <v>197.64699999999999</v>
      </c>
      <c r="L25" s="392">
        <v>-2.9851002682491634</v>
      </c>
      <c r="M25" s="429"/>
      <c r="O25" s="429"/>
      <c r="Q25" s="429"/>
      <c r="S25" s="429"/>
      <c r="U25" s="429"/>
      <c r="AH25" s="370">
        <v>-0.86</v>
      </c>
    </row>
    <row r="26" spans="1:34" ht="15" thickBot="1">
      <c r="A26" s="1024" t="s">
        <v>765</v>
      </c>
      <c r="B26" s="996">
        <v>173.71420000000001</v>
      </c>
      <c r="C26" s="996">
        <v>1.7484424154991851</v>
      </c>
      <c r="D26" s="996">
        <v>1.7484424154991851</v>
      </c>
      <c r="E26" s="996">
        <v>100.40689999999999</v>
      </c>
      <c r="F26" s="996">
        <v>-15.69820014592278</v>
      </c>
      <c r="G26" s="996">
        <v>184.2627</v>
      </c>
      <c r="H26" s="996">
        <v>2.6526856938481114</v>
      </c>
      <c r="I26" s="996">
        <v>167.01400000000001</v>
      </c>
      <c r="J26" s="996">
        <v>2.7545129752074793</v>
      </c>
      <c r="K26" s="996">
        <v>162.38249999999999</v>
      </c>
      <c r="L26" s="996">
        <v>-3.6045913854534151</v>
      </c>
      <c r="M26" s="429"/>
      <c r="O26" s="429"/>
      <c r="Q26" s="429"/>
      <c r="S26" s="429"/>
      <c r="U26" s="429"/>
    </row>
    <row r="27" spans="1:34" ht="15" thickTop="1">
      <c r="A27" s="964" t="s">
        <v>1330</v>
      </c>
      <c r="B27" s="965">
        <v>158.8434</v>
      </c>
      <c r="C27" s="965">
        <v>-1.11920160008665</v>
      </c>
      <c r="D27" s="965">
        <v>-8.5604976449823909</v>
      </c>
      <c r="E27" s="965">
        <v>105.19370000000001</v>
      </c>
      <c r="F27" s="965">
        <v>-7.4483060793915872</v>
      </c>
      <c r="G27" s="965">
        <v>158.47200000000001</v>
      </c>
      <c r="H27" s="965">
        <v>6.3270755894311748</v>
      </c>
      <c r="I27" s="965">
        <v>156.56710000000001</v>
      </c>
      <c r="J27" s="965">
        <v>-5.3861461287490027</v>
      </c>
      <c r="K27" s="965">
        <v>173.9169</v>
      </c>
      <c r="L27" s="965">
        <v>-11.443684114316676</v>
      </c>
      <c r="M27" s="429"/>
      <c r="O27" s="429"/>
      <c r="Q27" s="429"/>
      <c r="S27" s="429"/>
      <c r="U27" s="429"/>
    </row>
    <row r="28" spans="1:34" ht="14.25">
      <c r="A28" s="377" t="s">
        <v>1331</v>
      </c>
      <c r="B28" s="392">
        <v>160.39619999999999</v>
      </c>
      <c r="C28" s="392">
        <v>8.2113003879237709</v>
      </c>
      <c r="D28" s="392">
        <v>-7.6666156249748258</v>
      </c>
      <c r="E28" s="392">
        <v>93.075699999999998</v>
      </c>
      <c r="F28" s="392">
        <v>-14.626915777781246</v>
      </c>
      <c r="G28" s="392">
        <v>150.56729999999999</v>
      </c>
      <c r="H28" s="392">
        <v>16.004286773101484</v>
      </c>
      <c r="I28" s="392">
        <v>169.417</v>
      </c>
      <c r="J28" s="392">
        <v>5.0345822969390497</v>
      </c>
      <c r="K28" s="392">
        <v>178.46459999999999</v>
      </c>
      <c r="L28" s="392">
        <v>-2.8975461124109092</v>
      </c>
      <c r="M28" s="429"/>
      <c r="O28" s="429"/>
      <c r="Q28" s="429"/>
      <c r="S28" s="429"/>
      <c r="U28" s="429"/>
    </row>
    <row r="29" spans="1:34" ht="14.25">
      <c r="A29" s="377" t="s">
        <v>1332</v>
      </c>
      <c r="B29" s="392">
        <v>163.1396</v>
      </c>
      <c r="C29" s="392">
        <v>2.0046456808610946</v>
      </c>
      <c r="D29" s="392">
        <v>-6.0873549773133089</v>
      </c>
      <c r="E29" s="392">
        <v>95.818700000000007</v>
      </c>
      <c r="F29" s="392">
        <v>-15.810630216327958</v>
      </c>
      <c r="G29" s="392">
        <v>162.2792</v>
      </c>
      <c r="H29" s="392">
        <v>9.0134729171257089</v>
      </c>
      <c r="I29" s="392">
        <v>164.33799999999999</v>
      </c>
      <c r="J29" s="392">
        <v>-2.5229623083014241</v>
      </c>
      <c r="K29" s="392">
        <v>170.8022</v>
      </c>
      <c r="L29" s="392">
        <v>-5.8762133849133864</v>
      </c>
      <c r="M29" s="429"/>
      <c r="O29" s="429"/>
      <c r="Q29" s="429"/>
      <c r="S29" s="429"/>
      <c r="U29" s="429"/>
      <c r="AF29" s="370">
        <v>-17.309999999999999</v>
      </c>
    </row>
    <row r="30" spans="1:34" ht="14.25">
      <c r="A30" s="377" t="s">
        <v>1333</v>
      </c>
      <c r="B30" s="392">
        <v>164.90960000000001</v>
      </c>
      <c r="C30" s="392">
        <v>-2.3246447406452542</v>
      </c>
      <c r="D30" s="392">
        <v>-5.0684400008749968</v>
      </c>
      <c r="E30" s="392">
        <v>92.928399999999996</v>
      </c>
      <c r="F30" s="392">
        <v>-21.669968053811207</v>
      </c>
      <c r="G30" s="392">
        <v>158.06950000000001</v>
      </c>
      <c r="H30" s="392">
        <v>2.9969355594346991</v>
      </c>
      <c r="I30" s="392">
        <v>170.19409999999999</v>
      </c>
      <c r="J30" s="392">
        <v>-3.6455187102318765</v>
      </c>
      <c r="K30" s="392">
        <v>183.63329999999999</v>
      </c>
      <c r="L30" s="392">
        <v>-12.705261121286782</v>
      </c>
      <c r="M30" s="429"/>
      <c r="O30" s="429"/>
      <c r="Q30" s="429"/>
      <c r="S30" s="429"/>
      <c r="U30" s="429"/>
      <c r="AF30" s="370">
        <v>1.71</v>
      </c>
    </row>
    <row r="31" spans="1:34" ht="14.25">
      <c r="A31" s="377" t="s">
        <v>1334</v>
      </c>
      <c r="B31" s="392">
        <v>168.79679999999999</v>
      </c>
      <c r="C31" s="392">
        <v>-3.2408065559035748</v>
      </c>
      <c r="D31" s="392">
        <v>-2.8307415283264192</v>
      </c>
      <c r="E31" s="392">
        <v>95.918099999999995</v>
      </c>
      <c r="F31" s="392">
        <v>-17.242209379977258</v>
      </c>
      <c r="G31" s="392">
        <v>167.4658</v>
      </c>
      <c r="H31" s="392">
        <v>0.58712834475456166</v>
      </c>
      <c r="I31" s="392">
        <v>166.00899999999999</v>
      </c>
      <c r="J31" s="392">
        <v>-4.2536195648851365</v>
      </c>
      <c r="K31" s="392">
        <v>191.5463</v>
      </c>
      <c r="L31" s="392">
        <v>-11.317462301669979</v>
      </c>
      <c r="M31" s="429"/>
      <c r="O31" s="429"/>
      <c r="Q31" s="429"/>
      <c r="S31" s="429"/>
      <c r="U31" s="429"/>
    </row>
    <row r="32" spans="1:34" ht="14.25">
      <c r="A32" s="377" t="s">
        <v>1335</v>
      </c>
      <c r="B32" s="392">
        <v>161.44839999999999</v>
      </c>
      <c r="C32" s="392">
        <v>-3.2618080783931691</v>
      </c>
      <c r="D32" s="392">
        <v>-7.0609080892638616</v>
      </c>
      <c r="E32" s="392">
        <v>93.451999999999998</v>
      </c>
      <c r="F32" s="392">
        <v>-19.077126637040319</v>
      </c>
      <c r="G32" s="392">
        <v>158.01650000000001</v>
      </c>
      <c r="H32" s="392">
        <v>2.216442061943158</v>
      </c>
      <c r="I32" s="392">
        <v>162.16720000000001</v>
      </c>
      <c r="J32" s="392">
        <v>-6.1239044608847664</v>
      </c>
      <c r="K32" s="392">
        <v>180.76650000000001</v>
      </c>
      <c r="L32" s="392">
        <v>-10.829513205646602</v>
      </c>
      <c r="M32" s="429"/>
      <c r="O32" s="429"/>
      <c r="Q32" s="429"/>
      <c r="S32" s="429"/>
      <c r="U32" s="429"/>
    </row>
    <row r="33" spans="1:21" ht="14.25">
      <c r="A33" s="377" t="s">
        <v>1336</v>
      </c>
      <c r="B33" s="392">
        <v>176.35329999999999</v>
      </c>
      <c r="C33" s="392">
        <v>-1.5111761920080125</v>
      </c>
      <c r="D33" s="392">
        <v>1.5192194996148656</v>
      </c>
      <c r="E33" s="392">
        <v>99.733099999999993</v>
      </c>
      <c r="F33" s="392">
        <v>-9.4841309457901914</v>
      </c>
      <c r="G33" s="392">
        <v>176.95679999999999</v>
      </c>
      <c r="H33" s="392">
        <v>1.8949603808231741</v>
      </c>
      <c r="I33" s="392">
        <v>171.25</v>
      </c>
      <c r="J33" s="392">
        <v>-6.3615118200478715</v>
      </c>
      <c r="K33" s="392">
        <v>199.28980000000001</v>
      </c>
      <c r="L33" s="392">
        <v>1.4946398105472269</v>
      </c>
      <c r="M33" s="429"/>
      <c r="O33" s="429"/>
      <c r="Q33" s="429"/>
      <c r="S33" s="429"/>
      <c r="U33" s="429"/>
    </row>
    <row r="34" spans="1:21" ht="14.25">
      <c r="A34" s="377" t="s">
        <v>1337</v>
      </c>
      <c r="B34" s="392">
        <v>177.89070000000001</v>
      </c>
      <c r="C34" s="392">
        <v>1.5300505279667531</v>
      </c>
      <c r="D34" s="392">
        <v>2.4042363836692671</v>
      </c>
      <c r="E34" s="392">
        <v>103.2647</v>
      </c>
      <c r="F34" s="392">
        <v>-8.9390194326892765</v>
      </c>
      <c r="G34" s="392">
        <v>187.3373</v>
      </c>
      <c r="H34" s="392">
        <v>8.7790372910644834</v>
      </c>
      <c r="I34" s="392">
        <v>169.40989999999999</v>
      </c>
      <c r="J34" s="392">
        <v>-2.3182773502930631</v>
      </c>
      <c r="K34" s="392">
        <v>176.6473</v>
      </c>
      <c r="L34" s="392">
        <v>-11.652363616721939</v>
      </c>
      <c r="M34" s="429"/>
      <c r="O34" s="429"/>
      <c r="Q34" s="429"/>
      <c r="S34" s="429"/>
      <c r="U34" s="429"/>
    </row>
    <row r="35" spans="1:21" ht="14.25">
      <c r="A35" s="377" t="s">
        <v>1338</v>
      </c>
      <c r="B35" s="392">
        <v>179.46960000000001</v>
      </c>
      <c r="C35" s="392">
        <v>8.9858409788161175</v>
      </c>
      <c r="D35" s="392">
        <v>3.3131430821429664</v>
      </c>
      <c r="E35" s="392">
        <v>104.86320000000001</v>
      </c>
      <c r="F35" s="392">
        <v>48.942619213664919</v>
      </c>
      <c r="G35" s="392">
        <v>184.99870000000001</v>
      </c>
      <c r="H35" s="392">
        <v>15.392393030499974</v>
      </c>
      <c r="I35" s="392">
        <v>168.7859</v>
      </c>
      <c r="J35" s="392">
        <v>3.6869694276038034</v>
      </c>
      <c r="K35" s="392">
        <v>200.50219999999999</v>
      </c>
      <c r="L35" s="392">
        <v>0.77224365807775364</v>
      </c>
      <c r="M35" s="429"/>
      <c r="O35" s="429"/>
      <c r="Q35" s="429"/>
      <c r="S35" s="429"/>
      <c r="U35" s="429"/>
    </row>
    <row r="36" spans="1:21" ht="14.25">
      <c r="A36" s="377" t="s">
        <v>1339</v>
      </c>
      <c r="B36" s="392">
        <v>189.47839999999999</v>
      </c>
      <c r="C36" s="392">
        <v>3.9144853562589152</v>
      </c>
      <c r="D36" s="392">
        <v>9.0747906619032861</v>
      </c>
      <c r="E36" s="392">
        <v>117.9405</v>
      </c>
      <c r="F36" s="392">
        <v>48.519470903202077</v>
      </c>
      <c r="G36" s="392">
        <v>196.3991</v>
      </c>
      <c r="H36" s="392">
        <v>9.968241205579961</v>
      </c>
      <c r="I36" s="392">
        <v>177.6825</v>
      </c>
      <c r="J36" s="392">
        <v>-4.142353723117294</v>
      </c>
      <c r="K36" s="392">
        <v>208.2071</v>
      </c>
      <c r="L36" s="392">
        <v>4.2017080089444256</v>
      </c>
      <c r="M36" s="429"/>
      <c r="O36" s="429"/>
      <c r="Q36" s="429"/>
      <c r="S36" s="429"/>
      <c r="U36" s="429"/>
    </row>
    <row r="37" spans="1:21" ht="14.25">
      <c r="A37" s="377" t="s">
        <v>1340</v>
      </c>
      <c r="B37" s="392">
        <v>177.73580000000001</v>
      </c>
      <c r="C37" s="392">
        <v>-1.9019028963741924</v>
      </c>
      <c r="D37" s="392">
        <v>2.315066931776455</v>
      </c>
      <c r="E37" s="392">
        <v>126.9208</v>
      </c>
      <c r="F37" s="392">
        <v>17.479011820024621</v>
      </c>
      <c r="G37" s="392">
        <v>184.4186</v>
      </c>
      <c r="H37" s="392">
        <v>0.94602723844670467</v>
      </c>
      <c r="I37" s="392">
        <v>166.5829</v>
      </c>
      <c r="J37" s="392">
        <v>-5.8186421340316814</v>
      </c>
      <c r="K37" s="392">
        <v>192.8802</v>
      </c>
      <c r="L37" s="392">
        <v>-2.4117745273138471</v>
      </c>
      <c r="M37" s="429"/>
      <c r="O37" s="429"/>
      <c r="Q37" s="429"/>
      <c r="S37" s="429"/>
      <c r="U37" s="429"/>
    </row>
    <row r="38" spans="1:21" ht="14.25">
      <c r="A38" s="377" t="s">
        <v>1341</v>
      </c>
      <c r="B38" s="392">
        <v>189.5772</v>
      </c>
      <c r="C38" s="392">
        <v>9.1316656899666242</v>
      </c>
      <c r="D38" s="392">
        <v>9.1316656899666171</v>
      </c>
      <c r="E38" s="392">
        <v>170.78980000000001</v>
      </c>
      <c r="F38" s="392">
        <v>70.097672570311403</v>
      </c>
      <c r="G38" s="392">
        <v>205.66919999999999</v>
      </c>
      <c r="H38" s="392">
        <v>11.617381054331668</v>
      </c>
      <c r="I38" s="392">
        <v>173.04990000000001</v>
      </c>
      <c r="J38" s="392">
        <v>3.6140084064808939</v>
      </c>
      <c r="K38" s="392">
        <v>181.024</v>
      </c>
      <c r="L38" s="392">
        <v>11.479993225871015</v>
      </c>
      <c r="M38" s="429"/>
      <c r="O38" s="429"/>
      <c r="Q38" s="429"/>
      <c r="S38" s="429"/>
      <c r="U38" s="429"/>
    </row>
    <row r="39" spans="1:21" ht="14.25">
      <c r="A39" s="411" t="s">
        <v>1369</v>
      </c>
      <c r="B39" s="365"/>
      <c r="C39" s="350"/>
      <c r="D39" s="350"/>
      <c r="E39" s="350"/>
    </row>
    <row r="40" spans="1:21" ht="14.25">
      <c r="A40" s="430" t="s">
        <v>1370</v>
      </c>
      <c r="B40" s="350"/>
      <c r="C40" s="350"/>
      <c r="D40" s="350"/>
      <c r="E40" s="350"/>
    </row>
    <row r="41" spans="1:21" ht="14.25">
      <c r="A41" s="350" t="s">
        <v>1371</v>
      </c>
      <c r="C41" s="350"/>
      <c r="D41" s="350"/>
      <c r="E41" s="350"/>
    </row>
  </sheetData>
  <mergeCells count="9">
    <mergeCell ref="A3:L3"/>
    <mergeCell ref="B6:D6"/>
    <mergeCell ref="E6:L6"/>
    <mergeCell ref="B7:D7"/>
    <mergeCell ref="E7:F7"/>
    <mergeCell ref="G7:H7"/>
    <mergeCell ref="I7:J7"/>
    <mergeCell ref="K7:L7"/>
    <mergeCell ref="A4:L4"/>
  </mergeCells>
  <hyperlinks>
    <hyperlink ref="XFB6" location="ÍNDICE!A157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64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1"/>
  <sheetViews>
    <sheetView showGridLines="0" topLeftCell="J3" zoomScaleNormal="100" zoomScaleSheetLayoutView="70" workbookViewId="0">
      <selection activeCell="XFC6" sqref="XFC6"/>
    </sheetView>
  </sheetViews>
  <sheetFormatPr baseColWidth="10" defaultColWidth="0" defaultRowHeight="0" customHeight="1" zeroHeight="1"/>
  <cols>
    <col min="1" max="1" width="13.28515625" style="370" customWidth="1"/>
    <col min="2" max="2" width="12.28515625" style="370" customWidth="1"/>
    <col min="3" max="3" width="8.140625" style="370" bestFit="1" customWidth="1"/>
    <col min="4" max="4" width="17.42578125" style="370" customWidth="1"/>
    <col min="5" max="5" width="11.28515625" style="370" bestFit="1" customWidth="1"/>
    <col min="6" max="6" width="12.140625" style="370" customWidth="1"/>
    <col min="7" max="7" width="11.28515625" style="370" bestFit="1" customWidth="1"/>
    <col min="8" max="8" width="12.42578125" style="370" customWidth="1"/>
    <col min="9" max="10" width="11.7109375" style="370" customWidth="1"/>
    <col min="11" max="11" width="11.28515625" style="370" bestFit="1" customWidth="1"/>
    <col min="12" max="12" width="12" style="370" bestFit="1" customWidth="1"/>
    <col min="13" max="13" width="11.28515625" style="370" bestFit="1" customWidth="1"/>
    <col min="14" max="14" width="12.5703125" style="370" customWidth="1"/>
    <col min="15" max="15" width="11.28515625" style="370" bestFit="1" customWidth="1"/>
    <col min="16" max="16" width="12" style="370" bestFit="1" customWidth="1"/>
    <col min="17" max="17" width="11.28515625" style="370" bestFit="1" customWidth="1"/>
    <col min="18" max="18" width="11.5703125" style="370" customWidth="1"/>
    <col min="19" max="19" width="11.28515625" style="370" bestFit="1" customWidth="1"/>
    <col min="20" max="20" width="11.5703125" style="370" customWidth="1"/>
    <col min="21" max="21" width="11.28515625" style="370" bestFit="1" customWidth="1"/>
    <col min="22" max="22" width="11" style="370" customWidth="1"/>
    <col min="23" max="23" width="10.7109375" style="370" customWidth="1"/>
    <col min="24" max="24" width="5" style="370" hidden="1" customWidth="1"/>
    <col min="25" max="16382" width="11.42578125" style="370" hidden="1"/>
    <col min="16383" max="16384" width="18.5703125" style="370" customWidth="1"/>
  </cols>
  <sheetData>
    <row r="1" spans="1:23 16383:16383" ht="92.25" customHeight="1"/>
    <row r="2" spans="1:23 16383:16383" ht="15">
      <c r="A2" s="6" t="s">
        <v>727</v>
      </c>
      <c r="B2" s="360"/>
      <c r="C2" s="360"/>
      <c r="D2" s="360"/>
      <c r="E2" s="371"/>
      <c r="F2" s="371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7"/>
    </row>
    <row r="3" spans="1:23 16383:16383" ht="15" customHeight="1">
      <c r="A3" s="2193" t="s">
        <v>1536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</row>
    <row r="4" spans="1:23 16383:16383" ht="15" customHeight="1">
      <c r="A4" s="2193" t="s">
        <v>2513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</row>
    <row r="5" spans="1:23 16383:16383" ht="15">
      <c r="A5" s="7"/>
      <c r="B5" s="1382"/>
      <c r="C5" s="1382"/>
      <c r="D5" s="1382"/>
      <c r="E5" s="1383"/>
      <c r="F5" s="1382"/>
      <c r="G5" s="1382"/>
      <c r="H5" s="1382"/>
      <c r="I5" s="1382"/>
      <c r="J5" s="1382"/>
      <c r="K5" s="1382"/>
      <c r="L5" s="1382"/>
      <c r="M5" s="1382"/>
      <c r="N5" s="1382"/>
      <c r="O5" s="1382"/>
      <c r="P5" s="1382"/>
      <c r="Q5" s="1382"/>
      <c r="R5" s="1382"/>
      <c r="S5" s="1382"/>
      <c r="T5" s="1382"/>
      <c r="U5" s="1382"/>
      <c r="V5" s="1382"/>
    </row>
    <row r="6" spans="1:23 16383:16383" ht="15.75" customHeight="1">
      <c r="A6" s="373"/>
      <c r="B6" s="2206"/>
      <c r="C6" s="2206"/>
      <c r="D6" s="2204"/>
      <c r="E6" s="2040" t="s">
        <v>716</v>
      </c>
      <c r="F6" s="2040"/>
      <c r="G6" s="2040"/>
      <c r="H6" s="2040"/>
      <c r="I6" s="2040"/>
      <c r="J6" s="2040"/>
      <c r="K6" s="2040"/>
      <c r="L6" s="2040"/>
      <c r="M6" s="2040"/>
      <c r="N6" s="2040"/>
      <c r="O6" s="2040"/>
      <c r="P6" s="2040"/>
      <c r="Q6" s="2040"/>
      <c r="R6" s="2040"/>
      <c r="S6" s="2040"/>
      <c r="T6" s="2040"/>
      <c r="U6" s="2040"/>
      <c r="V6" s="2040"/>
      <c r="XFC6" s="1113" t="s">
        <v>675</v>
      </c>
    </row>
    <row r="7" spans="1:23 16383:16383" ht="165" customHeight="1">
      <c r="A7" s="1381"/>
      <c r="B7" s="2199" t="s">
        <v>710</v>
      </c>
      <c r="C7" s="2199"/>
      <c r="D7" s="2200"/>
      <c r="E7" s="2196" t="s">
        <v>711</v>
      </c>
      <c r="F7" s="2196"/>
      <c r="G7" s="2196" t="s">
        <v>112</v>
      </c>
      <c r="H7" s="2196"/>
      <c r="I7" s="2196" t="s">
        <v>728</v>
      </c>
      <c r="J7" s="2196"/>
      <c r="K7" s="2196" t="s">
        <v>729</v>
      </c>
      <c r="L7" s="2196"/>
      <c r="M7" s="2196" t="s">
        <v>730</v>
      </c>
      <c r="N7" s="2196"/>
      <c r="O7" s="2196" t="s">
        <v>731</v>
      </c>
      <c r="P7" s="2196"/>
      <c r="Q7" s="2196" t="s">
        <v>732</v>
      </c>
      <c r="R7" s="2196"/>
      <c r="S7" s="2196" t="s">
        <v>733</v>
      </c>
      <c r="T7" s="2196"/>
      <c r="U7" s="2196" t="s">
        <v>734</v>
      </c>
      <c r="V7" s="2196"/>
    </row>
    <row r="8" spans="1:23 16383:16383" ht="30">
      <c r="A8" s="1373" t="s">
        <v>183</v>
      </c>
      <c r="B8" s="1379" t="s">
        <v>675</v>
      </c>
      <c r="C8" s="1379" t="s">
        <v>676</v>
      </c>
      <c r="D8" s="1379" t="s">
        <v>677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  <c r="M8" s="1379" t="s">
        <v>675</v>
      </c>
      <c r="N8" s="1379" t="s">
        <v>676</v>
      </c>
      <c r="O8" s="1379" t="s">
        <v>675</v>
      </c>
      <c r="P8" s="1379" t="s">
        <v>676</v>
      </c>
      <c r="Q8" s="1379" t="s">
        <v>675</v>
      </c>
      <c r="R8" s="1379" t="s">
        <v>676</v>
      </c>
      <c r="S8" s="1379" t="s">
        <v>675</v>
      </c>
      <c r="T8" s="1379" t="s">
        <v>676</v>
      </c>
      <c r="U8" s="1379" t="s">
        <v>675</v>
      </c>
      <c r="V8" s="1379" t="s">
        <v>676</v>
      </c>
    </row>
    <row r="9" spans="1:23 16383:16383" ht="14.25">
      <c r="A9" s="374" t="s">
        <v>1324</v>
      </c>
      <c r="B9" s="423">
        <v>130.4847</v>
      </c>
      <c r="C9" s="392">
        <v>9.600352778127764</v>
      </c>
      <c r="D9" s="392">
        <v>9.600352778127764</v>
      </c>
      <c r="E9" s="423">
        <v>93.275800000000004</v>
      </c>
      <c r="F9" s="392">
        <v>-0.62919212838672411</v>
      </c>
      <c r="G9" s="423">
        <v>117.8518</v>
      </c>
      <c r="H9" s="392">
        <v>2.9041491087597571</v>
      </c>
      <c r="I9" s="423">
        <v>180.47559999999999</v>
      </c>
      <c r="J9" s="392">
        <v>31.270352383079025</v>
      </c>
      <c r="K9" s="423">
        <v>132.3372</v>
      </c>
      <c r="L9" s="392">
        <v>8.365016209240439</v>
      </c>
      <c r="M9" s="423">
        <v>117.5403</v>
      </c>
      <c r="N9" s="392">
        <v>3.7828459419368521</v>
      </c>
      <c r="O9" s="423">
        <v>103.4062</v>
      </c>
      <c r="P9" s="392">
        <v>-8.0565711603027381</v>
      </c>
      <c r="Q9" s="423">
        <v>124.6199</v>
      </c>
      <c r="R9" s="392">
        <v>2.9297643185199895E-2</v>
      </c>
      <c r="S9" s="423">
        <v>129.49780000000001</v>
      </c>
      <c r="T9" s="392">
        <v>19.791679193358156</v>
      </c>
      <c r="U9" s="423">
        <v>99.373699999999999</v>
      </c>
      <c r="V9" s="392">
        <v>-3.3306257447895171</v>
      </c>
    </row>
    <row r="10" spans="1:23 16383:16383" ht="14.25">
      <c r="A10" s="374" t="s">
        <v>1325</v>
      </c>
      <c r="B10" s="423">
        <v>148.35290000000001</v>
      </c>
      <c r="C10" s="392">
        <v>13.693712749464115</v>
      </c>
      <c r="D10" s="392">
        <v>13.693712749464115</v>
      </c>
      <c r="E10" s="423">
        <v>129.71379999999999</v>
      </c>
      <c r="F10" s="392">
        <v>39.064794941453187</v>
      </c>
      <c r="G10" s="423">
        <v>130.8288</v>
      </c>
      <c r="H10" s="392">
        <v>11.011287057134478</v>
      </c>
      <c r="I10" s="423">
        <v>214.50280000000001</v>
      </c>
      <c r="J10" s="392">
        <v>18.854183058540897</v>
      </c>
      <c r="K10" s="423">
        <v>145.7852</v>
      </c>
      <c r="L10" s="392">
        <v>10.161919702094346</v>
      </c>
      <c r="M10" s="423">
        <v>127.7218</v>
      </c>
      <c r="N10" s="392">
        <v>8.6621354548184648</v>
      </c>
      <c r="O10" s="423">
        <v>103.26730000000001</v>
      </c>
      <c r="P10" s="392">
        <v>-0.13432463430624875</v>
      </c>
      <c r="Q10" s="423">
        <v>148.0112</v>
      </c>
      <c r="R10" s="392">
        <v>18.770116169247441</v>
      </c>
      <c r="S10" s="423">
        <v>166.73570000000001</v>
      </c>
      <c r="T10" s="392">
        <v>28.755623647660421</v>
      </c>
      <c r="U10" s="423">
        <v>114.4468</v>
      </c>
      <c r="V10" s="392">
        <v>15.168097796499481</v>
      </c>
    </row>
    <row r="11" spans="1:23 16383:16383" ht="14.25">
      <c r="A11" s="374" t="s">
        <v>1326</v>
      </c>
      <c r="B11" s="423">
        <v>150.3947</v>
      </c>
      <c r="C11" s="392">
        <v>1.3763128324421059</v>
      </c>
      <c r="D11" s="392">
        <v>1.3763128324421059</v>
      </c>
      <c r="E11" s="423">
        <v>144.52520000000001</v>
      </c>
      <c r="F11" s="392">
        <v>11.418522932795149</v>
      </c>
      <c r="G11" s="423">
        <v>131.87110000000001</v>
      </c>
      <c r="H11" s="392">
        <v>0.79669002543782952</v>
      </c>
      <c r="I11" s="423">
        <v>207.107</v>
      </c>
      <c r="J11" s="392">
        <v>-3.4478804006288111</v>
      </c>
      <c r="K11" s="423">
        <v>143.2492</v>
      </c>
      <c r="L11" s="392">
        <v>-1.7395455780147784</v>
      </c>
      <c r="M11" s="423">
        <v>132.71170000000001</v>
      </c>
      <c r="N11" s="392">
        <v>3.9068506707547135</v>
      </c>
      <c r="O11" s="423">
        <v>118.3792</v>
      </c>
      <c r="P11" s="392">
        <v>24.245138586948613</v>
      </c>
      <c r="Q11" s="423">
        <v>163.41079999999999</v>
      </c>
      <c r="R11" s="392">
        <v>10.404347779086986</v>
      </c>
      <c r="S11" s="423">
        <v>183.23840000000001</v>
      </c>
      <c r="T11" s="392">
        <v>9.8975204470308498</v>
      </c>
      <c r="U11" s="423">
        <v>155.1148</v>
      </c>
      <c r="V11" s="392">
        <v>35.53441424312431</v>
      </c>
    </row>
    <row r="12" spans="1:23 16383:16383" ht="14.25">
      <c r="A12" s="374" t="s">
        <v>1327</v>
      </c>
      <c r="B12" s="423">
        <v>157.49539999999999</v>
      </c>
      <c r="C12" s="392">
        <v>4.7213764846766537</v>
      </c>
      <c r="D12" s="392">
        <v>4.7213764846766537</v>
      </c>
      <c r="E12" s="423">
        <v>175.6474</v>
      </c>
      <c r="F12" s="392">
        <v>-9.7100000000000009</v>
      </c>
      <c r="G12" s="423">
        <v>135.71680000000001</v>
      </c>
      <c r="H12" s="392">
        <v>39.450000000000003</v>
      </c>
      <c r="I12" s="423">
        <v>222.44550000000001</v>
      </c>
      <c r="J12" s="392">
        <v>7.406075120589839</v>
      </c>
      <c r="K12" s="423">
        <v>148.51769999999999</v>
      </c>
      <c r="L12" s="392">
        <v>3.677856490647069</v>
      </c>
      <c r="M12" s="423">
        <v>150.0504</v>
      </c>
      <c r="N12" s="392">
        <v>13.064937002540077</v>
      </c>
      <c r="O12" s="423">
        <v>129.74019999999999</v>
      </c>
      <c r="P12" s="392">
        <v>1.1188998679704243</v>
      </c>
      <c r="Q12" s="423">
        <v>180.67150000000001</v>
      </c>
      <c r="R12" s="392">
        <v>10.562765741309633</v>
      </c>
      <c r="S12" s="423">
        <v>188.48050000000001</v>
      </c>
      <c r="T12" s="392">
        <v>2.8608086514616993</v>
      </c>
      <c r="U12" s="423">
        <v>153.3194</v>
      </c>
      <c r="V12" s="392">
        <v>-1.1574653095642762</v>
      </c>
    </row>
    <row r="13" spans="1:23 16383:16383" ht="14.25">
      <c r="A13" s="374" t="s">
        <v>1328</v>
      </c>
      <c r="B13" s="423">
        <v>169.437129</v>
      </c>
      <c r="C13" s="392">
        <v>7.5822716092025511</v>
      </c>
      <c r="D13" s="392">
        <v>7.5822716092025511</v>
      </c>
      <c r="E13" s="423">
        <v>206.22431800000001</v>
      </c>
      <c r="F13" s="392">
        <v>17.408124458432074</v>
      </c>
      <c r="G13" s="423">
        <v>143.731492</v>
      </c>
      <c r="H13" s="392">
        <v>5.9054531200264204</v>
      </c>
      <c r="I13" s="423">
        <v>239.706051</v>
      </c>
      <c r="J13" s="392">
        <v>7.7594516409637437</v>
      </c>
      <c r="K13" s="423">
        <v>186.236536</v>
      </c>
      <c r="L13" s="392">
        <v>25.39686246151134</v>
      </c>
      <c r="M13" s="423">
        <v>166.38121699999999</v>
      </c>
      <c r="N13" s="392">
        <v>10.883554459035105</v>
      </c>
      <c r="O13" s="423">
        <v>145.02184500000001</v>
      </c>
      <c r="P13" s="392">
        <v>11.778650718898254</v>
      </c>
      <c r="Q13" s="423">
        <v>191.108215</v>
      </c>
      <c r="R13" s="392">
        <v>5.7766249795900171</v>
      </c>
      <c r="S13" s="423">
        <v>185.024553</v>
      </c>
      <c r="T13" s="392">
        <v>-1.8335833149848435</v>
      </c>
      <c r="U13" s="423">
        <v>158.37175400000001</v>
      </c>
      <c r="V13" s="392">
        <v>3.2953129219133404</v>
      </c>
    </row>
    <row r="14" spans="1:23 16383:16383" ht="12" customHeight="1" thickBot="1">
      <c r="A14" s="1009" t="s">
        <v>1329</v>
      </c>
      <c r="B14" s="1020">
        <v>181.68345600000001</v>
      </c>
      <c r="C14" s="996">
        <v>7.2276525648637513</v>
      </c>
      <c r="D14" s="996">
        <v>7.2276525648637513</v>
      </c>
      <c r="E14" s="1020">
        <v>209.586502</v>
      </c>
      <c r="F14" s="996">
        <v>1.6303528277397339</v>
      </c>
      <c r="G14" s="1020">
        <v>149.50618700000001</v>
      </c>
      <c r="H14" s="996">
        <v>4.0176964140885785</v>
      </c>
      <c r="I14" s="1020">
        <v>268.30898400000001</v>
      </c>
      <c r="J14" s="996">
        <v>11.932503531168681</v>
      </c>
      <c r="K14" s="1020">
        <v>198.05941000000001</v>
      </c>
      <c r="L14" s="996">
        <v>6.3483107310372322</v>
      </c>
      <c r="M14" s="1020">
        <v>188.810667</v>
      </c>
      <c r="N14" s="996">
        <v>13.480758468066734</v>
      </c>
      <c r="O14" s="1020">
        <v>157.46328</v>
      </c>
      <c r="P14" s="996">
        <v>8.5790075281416911</v>
      </c>
      <c r="Q14" s="1020">
        <v>208.405258</v>
      </c>
      <c r="R14" s="996">
        <v>9.0509154721580174</v>
      </c>
      <c r="S14" s="1020">
        <v>189.80066600000001</v>
      </c>
      <c r="T14" s="996">
        <v>2.5813401100339473</v>
      </c>
      <c r="U14" s="1020">
        <v>196.53451699999999</v>
      </c>
      <c r="V14" s="996">
        <v>24.096950394323468</v>
      </c>
    </row>
    <row r="15" spans="1:23 16383:16383" ht="15" thickTop="1">
      <c r="A15" s="964" t="s">
        <v>767</v>
      </c>
      <c r="B15" s="1018">
        <v>179.60500200000001</v>
      </c>
      <c r="C15" s="965">
        <v>7.5673055070333506</v>
      </c>
      <c r="D15" s="965">
        <v>-1.1439973929161629</v>
      </c>
      <c r="E15" s="1018">
        <v>213.85720000000001</v>
      </c>
      <c r="F15" s="965">
        <v>4.391185888708149</v>
      </c>
      <c r="G15" s="1018">
        <v>149.61648600000001</v>
      </c>
      <c r="H15" s="965">
        <v>4.6791657589583258</v>
      </c>
      <c r="I15" s="1018">
        <v>257.866784</v>
      </c>
      <c r="J15" s="965">
        <v>11.485923560377099</v>
      </c>
      <c r="K15" s="1018">
        <v>196.666437</v>
      </c>
      <c r="L15" s="965">
        <v>7.6968240979949698</v>
      </c>
      <c r="M15" s="1018">
        <v>188.05455499999999</v>
      </c>
      <c r="N15" s="965">
        <v>10.843677132030894</v>
      </c>
      <c r="O15" s="1018">
        <v>156.830354</v>
      </c>
      <c r="P15" s="965">
        <v>10.663268465950114</v>
      </c>
      <c r="Q15" s="1018">
        <v>206.83615399999999</v>
      </c>
      <c r="R15" s="965">
        <v>6.3614361681394227</v>
      </c>
      <c r="S15" s="1018">
        <v>190.38305299999999</v>
      </c>
      <c r="T15" s="965">
        <v>3.7013539754582103</v>
      </c>
      <c r="U15" s="1018">
        <v>201.75368599999999</v>
      </c>
      <c r="V15" s="965">
        <v>25.833316930082884</v>
      </c>
    </row>
    <row r="16" spans="1:23 16383:16383" ht="14.25">
      <c r="A16" s="377" t="s">
        <v>768</v>
      </c>
      <c r="B16" s="423">
        <v>178.245858</v>
      </c>
      <c r="C16" s="392">
        <v>7.2003135073097857</v>
      </c>
      <c r="D16" s="392">
        <v>-1.8920809168227248</v>
      </c>
      <c r="E16" s="423">
        <v>212.357924</v>
      </c>
      <c r="F16" s="392">
        <v>2.9742399245078266</v>
      </c>
      <c r="G16" s="423">
        <v>147.81916699999999</v>
      </c>
      <c r="H16" s="392">
        <v>3.198059709161627</v>
      </c>
      <c r="I16" s="423">
        <v>256.92473100000001</v>
      </c>
      <c r="J16" s="392">
        <v>12.684963949150884</v>
      </c>
      <c r="K16" s="423">
        <v>196.73785899999999</v>
      </c>
      <c r="L16" s="392">
        <v>7.7887063490846842</v>
      </c>
      <c r="M16" s="423">
        <v>187.85300699999999</v>
      </c>
      <c r="N16" s="392">
        <v>10.07087566152871</v>
      </c>
      <c r="O16" s="423">
        <v>154.021049</v>
      </c>
      <c r="P16" s="392">
        <v>13.528296252319528</v>
      </c>
      <c r="Q16" s="423">
        <v>207.63906</v>
      </c>
      <c r="R16" s="392">
        <v>5.6639631585078121</v>
      </c>
      <c r="S16" s="423">
        <v>191.58683300000001</v>
      </c>
      <c r="T16" s="392">
        <v>3.5467076631715999</v>
      </c>
      <c r="U16" s="423">
        <v>204.091893</v>
      </c>
      <c r="V16" s="392">
        <v>26.796379856213903</v>
      </c>
    </row>
    <row r="17" spans="1:34" ht="14.25">
      <c r="A17" s="377" t="s">
        <v>769</v>
      </c>
      <c r="B17" s="423">
        <v>179.027343</v>
      </c>
      <c r="C17" s="392">
        <v>6.3842578578282572</v>
      </c>
      <c r="D17" s="392">
        <v>-1.4619454398753895</v>
      </c>
      <c r="E17" s="423">
        <v>211.67653799999999</v>
      </c>
      <c r="F17" s="392">
        <v>1.9698062985661791</v>
      </c>
      <c r="G17" s="423">
        <v>148.830893</v>
      </c>
      <c r="H17" s="392">
        <v>3.0617150732050957</v>
      </c>
      <c r="I17" s="423">
        <v>257.11460899999997</v>
      </c>
      <c r="J17" s="392">
        <v>10.512789968106318</v>
      </c>
      <c r="K17" s="423">
        <v>197.59508600000001</v>
      </c>
      <c r="L17" s="392">
        <v>5.8756261163900758</v>
      </c>
      <c r="M17" s="423">
        <v>190.52428800000001</v>
      </c>
      <c r="N17" s="392">
        <v>10.590967835167952</v>
      </c>
      <c r="O17" s="423">
        <v>153.95929699999999</v>
      </c>
      <c r="P17" s="392">
        <v>12.535302118537173</v>
      </c>
      <c r="Q17" s="423">
        <v>207.967377</v>
      </c>
      <c r="R17" s="392">
        <v>4.3008653454983392</v>
      </c>
      <c r="S17" s="423">
        <v>194.42147700000001</v>
      </c>
      <c r="T17" s="392">
        <v>5.4549336676854576</v>
      </c>
      <c r="U17" s="423">
        <v>204.342431</v>
      </c>
      <c r="V17" s="392">
        <v>27.315282234012315</v>
      </c>
    </row>
    <row r="18" spans="1:34" ht="14.25">
      <c r="A18" s="377" t="s">
        <v>770</v>
      </c>
      <c r="B18" s="423">
        <v>179.98257699999999</v>
      </c>
      <c r="C18" s="392">
        <v>6.0209013344080908</v>
      </c>
      <c r="D18" s="392">
        <v>-0.93617714977857203</v>
      </c>
      <c r="E18" s="423">
        <v>211.81266500000001</v>
      </c>
      <c r="F18" s="392">
        <v>2.9365812499641653</v>
      </c>
      <c r="G18" s="423">
        <v>149.60460499999999</v>
      </c>
      <c r="H18" s="392">
        <v>2.9615269599866156</v>
      </c>
      <c r="I18" s="423">
        <v>259.06711300000001</v>
      </c>
      <c r="J18" s="392">
        <v>9.5420562060816181</v>
      </c>
      <c r="K18" s="423">
        <v>197.34502699999999</v>
      </c>
      <c r="L18" s="392">
        <v>5.6203783029263876</v>
      </c>
      <c r="M18" s="423">
        <v>192.13728699999999</v>
      </c>
      <c r="N18" s="392">
        <v>8.3570136660572558</v>
      </c>
      <c r="O18" s="423">
        <v>153.60431</v>
      </c>
      <c r="P18" s="392">
        <v>11.035567438790883</v>
      </c>
      <c r="Q18" s="423">
        <v>207.274035</v>
      </c>
      <c r="R18" s="392">
        <v>3.3102513075243589</v>
      </c>
      <c r="S18" s="423">
        <v>196.12999199999999</v>
      </c>
      <c r="T18" s="392">
        <v>7.2854850079236311</v>
      </c>
      <c r="U18" s="423">
        <v>207.68279000000001</v>
      </c>
      <c r="V18" s="392">
        <v>29.161206686542563</v>
      </c>
    </row>
    <row r="19" spans="1:34" ht="14.25">
      <c r="A19" s="377" t="s">
        <v>771</v>
      </c>
      <c r="B19" s="423">
        <v>180.49712600000001</v>
      </c>
      <c r="C19" s="392">
        <v>5.9962075656071256</v>
      </c>
      <c r="D19" s="392">
        <v>-0.65296534209476897</v>
      </c>
      <c r="E19" s="423">
        <v>208.268854</v>
      </c>
      <c r="F19" s="392">
        <v>0.39416604444790782</v>
      </c>
      <c r="G19" s="423">
        <v>149.45029500000001</v>
      </c>
      <c r="H19" s="392">
        <v>2.9184395873739888</v>
      </c>
      <c r="I19" s="423">
        <v>261.19417600000003</v>
      </c>
      <c r="J19" s="392">
        <v>10.160136511865492</v>
      </c>
      <c r="K19" s="423">
        <v>199.631021</v>
      </c>
      <c r="L19" s="392">
        <v>4.7512429393167022</v>
      </c>
      <c r="M19" s="423">
        <v>195.76623000000001</v>
      </c>
      <c r="N19" s="392">
        <v>6.6739330067716152</v>
      </c>
      <c r="O19" s="423">
        <v>152.570054</v>
      </c>
      <c r="P19" s="392">
        <v>9.688163928769967</v>
      </c>
      <c r="Q19" s="423">
        <v>208.47830099999999</v>
      </c>
      <c r="R19" s="392">
        <v>3.2158908654558616</v>
      </c>
      <c r="S19" s="423">
        <v>198.65384800000001</v>
      </c>
      <c r="T19" s="392">
        <v>6.895053717557964</v>
      </c>
      <c r="U19" s="423">
        <v>209.72877800000001</v>
      </c>
      <c r="V19" s="392">
        <v>29.292183036483156</v>
      </c>
    </row>
    <row r="20" spans="1:34" ht="14.25">
      <c r="A20" s="377" t="s">
        <v>772</v>
      </c>
      <c r="B20" s="423">
        <v>180.75455700000001</v>
      </c>
      <c r="C20" s="392">
        <v>5.4453942289216073</v>
      </c>
      <c r="D20" s="392">
        <v>-0.51127329942468602</v>
      </c>
      <c r="E20" s="423">
        <v>208.22354100000001</v>
      </c>
      <c r="F20" s="392">
        <v>0.8805004796998972</v>
      </c>
      <c r="G20" s="423">
        <v>150.356987</v>
      </c>
      <c r="H20" s="392">
        <v>2.4167883361533304</v>
      </c>
      <c r="I20" s="423">
        <v>259.97874300000001</v>
      </c>
      <c r="J20" s="392">
        <v>9.5457382404021907</v>
      </c>
      <c r="K20" s="423">
        <v>199.541785</v>
      </c>
      <c r="L20" s="392">
        <v>4.5867400745731368</v>
      </c>
      <c r="M20" s="423">
        <v>200.05051</v>
      </c>
      <c r="N20" s="392">
        <v>8.3537811644084137</v>
      </c>
      <c r="O20" s="423">
        <v>151.75187299999999</v>
      </c>
      <c r="P20" s="392">
        <v>8.6658471990436414</v>
      </c>
      <c r="Q20" s="423">
        <v>207.78495799999999</v>
      </c>
      <c r="R20" s="392">
        <v>2.3916427784815619</v>
      </c>
      <c r="S20" s="423">
        <v>197.21711400000001</v>
      </c>
      <c r="T20" s="392">
        <v>5.0030478323355165</v>
      </c>
      <c r="U20" s="423">
        <v>209.35289499999999</v>
      </c>
      <c r="V20" s="392">
        <v>27.74522897541225</v>
      </c>
    </row>
    <row r="21" spans="1:34" ht="14.25">
      <c r="A21" s="377" t="s">
        <v>773</v>
      </c>
      <c r="B21" s="423">
        <v>181.00154599999999</v>
      </c>
      <c r="C21" s="392">
        <v>4.1834429356815139</v>
      </c>
      <c r="D21" s="392">
        <v>-0.37532861550146901</v>
      </c>
      <c r="E21" s="423">
        <v>210.58601899999999</v>
      </c>
      <c r="F21" s="392">
        <v>1.5334046997591111</v>
      </c>
      <c r="G21" s="423">
        <v>150.44474</v>
      </c>
      <c r="H21" s="392">
        <v>0.44735789875769427</v>
      </c>
      <c r="I21" s="423">
        <v>260.90569199999999</v>
      </c>
      <c r="J21" s="392">
        <v>9.8694944377286866</v>
      </c>
      <c r="K21" s="423">
        <v>199.93468799999999</v>
      </c>
      <c r="L21" s="392">
        <v>4.0621500612949335</v>
      </c>
      <c r="M21" s="423">
        <v>201.15948499999999</v>
      </c>
      <c r="N21" s="392">
        <v>7.2561532763668835</v>
      </c>
      <c r="O21" s="423">
        <v>151.05730800000001</v>
      </c>
      <c r="P21" s="392">
        <v>6.346410844992767</v>
      </c>
      <c r="Q21" s="423">
        <v>208.22283899999999</v>
      </c>
      <c r="R21" s="392">
        <v>2.3497334133500525</v>
      </c>
      <c r="S21" s="423">
        <v>197.10063600000001</v>
      </c>
      <c r="T21" s="392">
        <v>4.2941487652546684</v>
      </c>
      <c r="U21" s="423">
        <v>206.84766300000001</v>
      </c>
      <c r="V21" s="392">
        <v>17.784060639666311</v>
      </c>
    </row>
    <row r="22" spans="1:34" ht="14.25">
      <c r="A22" s="377" t="s">
        <v>774</v>
      </c>
      <c r="B22" s="423">
        <v>181.656342</v>
      </c>
      <c r="C22" s="392">
        <v>3.4174461184454996</v>
      </c>
      <c r="D22" s="392">
        <v>-1.492375838557658E-2</v>
      </c>
      <c r="E22" s="423">
        <v>212.44873799999999</v>
      </c>
      <c r="F22" s="392">
        <v>0.86274741786034337</v>
      </c>
      <c r="G22" s="423">
        <v>150.727845</v>
      </c>
      <c r="H22" s="392">
        <v>0.82158964307939009</v>
      </c>
      <c r="I22" s="423">
        <v>263.078282</v>
      </c>
      <c r="J22" s="392">
        <v>7.3684061969393699</v>
      </c>
      <c r="K22" s="423">
        <v>200.61327800000001</v>
      </c>
      <c r="L22" s="392">
        <v>4.2409223012937147</v>
      </c>
      <c r="M22" s="423">
        <v>202.67155700000001</v>
      </c>
      <c r="N22" s="392">
        <v>9.1180893628022055</v>
      </c>
      <c r="O22" s="423">
        <v>150.67138800000001</v>
      </c>
      <c r="P22" s="392">
        <v>0.56667165501775862</v>
      </c>
      <c r="Q22" s="423">
        <v>207.858001</v>
      </c>
      <c r="R22" s="392">
        <v>-0.192720749742048</v>
      </c>
      <c r="S22" s="423">
        <v>195.97468900000001</v>
      </c>
      <c r="T22" s="392">
        <v>3.4857586234718019</v>
      </c>
      <c r="U22" s="423">
        <v>206.51361199999999</v>
      </c>
      <c r="V22" s="392">
        <v>19.613069059894794</v>
      </c>
    </row>
    <row r="23" spans="1:34" ht="14.25">
      <c r="A23" s="377" t="s">
        <v>775</v>
      </c>
      <c r="B23" s="423">
        <v>182.389208</v>
      </c>
      <c r="C23" s="392">
        <v>3.4367844614238807</v>
      </c>
      <c r="D23" s="392">
        <v>0.38845143940897664</v>
      </c>
      <c r="E23" s="423">
        <v>214.35695899999999</v>
      </c>
      <c r="F23" s="392">
        <v>1.9666698498008506</v>
      </c>
      <c r="G23" s="423">
        <v>151.343332</v>
      </c>
      <c r="H23" s="392">
        <v>0.92905167319630166</v>
      </c>
      <c r="I23" s="423">
        <v>263.92151200000001</v>
      </c>
      <c r="J23" s="392">
        <v>7.0817004958630969</v>
      </c>
      <c r="K23" s="423">
        <v>200.79191499999999</v>
      </c>
      <c r="L23" s="392">
        <v>3.6221780578551632</v>
      </c>
      <c r="M23" s="423">
        <v>202.67155700000001</v>
      </c>
      <c r="N23" s="392">
        <v>8.9111794481223416</v>
      </c>
      <c r="O23" s="423">
        <v>155.147875</v>
      </c>
      <c r="P23" s="392">
        <v>2.7184357813088367</v>
      </c>
      <c r="Q23" s="423">
        <v>207.164658</v>
      </c>
      <c r="R23" s="392">
        <v>-0.94219659574922288</v>
      </c>
      <c r="S23" s="423">
        <v>194.26617300000001</v>
      </c>
      <c r="T23" s="392">
        <v>2.8577110972674236</v>
      </c>
      <c r="U23" s="423">
        <v>204.67648199999999</v>
      </c>
      <c r="V23" s="392">
        <v>19.50261419089092</v>
      </c>
    </row>
    <row r="24" spans="1:34" ht="14.25">
      <c r="A24" s="377" t="s">
        <v>763</v>
      </c>
      <c r="B24" s="423">
        <v>184.67413500000001</v>
      </c>
      <c r="C24" s="392">
        <v>4.0234674436762763</v>
      </c>
      <c r="D24" s="392">
        <v>1.6460931918864441</v>
      </c>
      <c r="E24" s="423">
        <v>216.17436499999999</v>
      </c>
      <c r="F24" s="392">
        <v>2.5651589579595901</v>
      </c>
      <c r="G24" s="423">
        <v>153.00767099999999</v>
      </c>
      <c r="H24" s="392">
        <v>2.8734869346195291</v>
      </c>
      <c r="I24" s="423">
        <v>268.31265200000001</v>
      </c>
      <c r="J24" s="392">
        <v>6.9351129281580048</v>
      </c>
      <c r="K24" s="423">
        <v>204.399461</v>
      </c>
      <c r="L24" s="392">
        <v>4.5014918547569893</v>
      </c>
      <c r="M24" s="423">
        <v>208.56868399999999</v>
      </c>
      <c r="N24" s="392">
        <v>10.997826893962337</v>
      </c>
      <c r="O24" s="423">
        <v>157.108293</v>
      </c>
      <c r="P24" s="392">
        <v>-4.753838437462921</v>
      </c>
      <c r="Q24" s="423">
        <v>205.74145200000001</v>
      </c>
      <c r="R24" s="392">
        <v>-1.8966494838085435</v>
      </c>
      <c r="S24" s="423">
        <v>199.00346099999999</v>
      </c>
      <c r="T24" s="392">
        <v>4.3363285238198213</v>
      </c>
      <c r="U24" s="423">
        <v>200.125415</v>
      </c>
      <c r="V24" s="392">
        <v>13.015783837760475</v>
      </c>
    </row>
    <row r="25" spans="1:34" ht="14.25">
      <c r="A25" s="377" t="s">
        <v>764</v>
      </c>
      <c r="B25" s="423">
        <v>186.80588299999999</v>
      </c>
      <c r="C25" s="392">
        <v>3.7217645128358123</v>
      </c>
      <c r="D25" s="392">
        <v>2.8194240206439014</v>
      </c>
      <c r="E25" s="423">
        <v>215.85642300000001</v>
      </c>
      <c r="F25" s="392">
        <v>2.591215883892839</v>
      </c>
      <c r="G25" s="423">
        <v>154.15615700000001</v>
      </c>
      <c r="H25" s="392">
        <v>2.6302520448385769</v>
      </c>
      <c r="I25" s="423">
        <v>275.47665499999999</v>
      </c>
      <c r="J25" s="392">
        <v>6.5121321625759565</v>
      </c>
      <c r="K25" s="423">
        <v>206.47119000000001</v>
      </c>
      <c r="L25" s="392">
        <v>5.0045846618118395</v>
      </c>
      <c r="M25" s="423">
        <v>206.905451</v>
      </c>
      <c r="N25" s="392">
        <v>9.818102278754214</v>
      </c>
      <c r="O25" s="423">
        <v>157.13911200000001</v>
      </c>
      <c r="P25" s="392">
        <v>-4.6548593191913064</v>
      </c>
      <c r="Q25" s="423">
        <v>200.449985</v>
      </c>
      <c r="R25" s="392">
        <v>-3.850912042879695</v>
      </c>
      <c r="S25" s="423">
        <v>200.47884099999999</v>
      </c>
      <c r="T25" s="392">
        <v>5.0670865978384105</v>
      </c>
      <c r="U25" s="423">
        <v>198.246453</v>
      </c>
      <c r="V25" s="392">
        <v>10.162398284043107</v>
      </c>
      <c r="AH25" s="370">
        <v>-0.86</v>
      </c>
    </row>
    <row r="26" spans="1:34" ht="15" thickBot="1">
      <c r="A26" s="962" t="s">
        <v>765</v>
      </c>
      <c r="B26" s="1020">
        <v>186.94129799999999</v>
      </c>
      <c r="C26" s="996">
        <v>2.8939574993553485</v>
      </c>
      <c r="D26" s="996">
        <v>2.8939574993553485</v>
      </c>
      <c r="E26" s="1020">
        <v>214.35695899999999</v>
      </c>
      <c r="F26" s="996">
        <v>2.2761279731649875</v>
      </c>
      <c r="G26" s="1020">
        <v>153.034267</v>
      </c>
      <c r="H26" s="996">
        <v>2.3598220721126273</v>
      </c>
      <c r="I26" s="1020">
        <v>278.23074600000001</v>
      </c>
      <c r="J26" s="996">
        <v>3.6978866126972543</v>
      </c>
      <c r="K26" s="1020">
        <v>206.07828799999999</v>
      </c>
      <c r="L26" s="996">
        <v>4.0487235622886919</v>
      </c>
      <c r="M26" s="1020">
        <v>206.199725</v>
      </c>
      <c r="N26" s="996">
        <v>9.2097858009261735</v>
      </c>
      <c r="O26" s="1020">
        <v>160.90551099999999</v>
      </c>
      <c r="P26" s="996">
        <v>2.1860531547418516</v>
      </c>
      <c r="Q26" s="1020">
        <v>205.668409</v>
      </c>
      <c r="R26" s="996">
        <v>-1.3132341411462911</v>
      </c>
      <c r="S26" s="1020">
        <v>200.67314999999999</v>
      </c>
      <c r="T26" s="996">
        <v>5.7283697834864311</v>
      </c>
      <c r="U26" s="1020">
        <v>196.826887</v>
      </c>
      <c r="V26" s="996">
        <v>0.14876267256402897</v>
      </c>
    </row>
    <row r="27" spans="1:34" ht="15" thickTop="1">
      <c r="A27" s="964" t="s">
        <v>1330</v>
      </c>
      <c r="B27" s="1018">
        <v>183.635999</v>
      </c>
      <c r="C27" s="965">
        <v>2.2443678934955136</v>
      </c>
      <c r="D27" s="965">
        <v>-1.7680946026169098</v>
      </c>
      <c r="E27" s="1018">
        <v>216.49249599999999</v>
      </c>
      <c r="F27" s="965">
        <v>1.2322690094137556</v>
      </c>
      <c r="G27" s="1018">
        <v>151.36722800000001</v>
      </c>
      <c r="H27" s="965">
        <v>1.1701531340603699</v>
      </c>
      <c r="I27" s="1018">
        <v>269.45235000000002</v>
      </c>
      <c r="J27" s="965">
        <v>4.4928493000478964</v>
      </c>
      <c r="K27" s="1018">
        <v>204.61372600000001</v>
      </c>
      <c r="L27" s="965">
        <v>4.0409991258447464</v>
      </c>
      <c r="M27" s="1018">
        <v>204.28440399999999</v>
      </c>
      <c r="N27" s="965">
        <v>8.6303939832778944</v>
      </c>
      <c r="O27" s="1018">
        <v>144.944571</v>
      </c>
      <c r="P27" s="965">
        <v>-7.5787516235536927</v>
      </c>
      <c r="Q27" s="1018">
        <v>205.52251100000001</v>
      </c>
      <c r="R27" s="965">
        <v>-0.63511285362615189</v>
      </c>
      <c r="S27" s="1018">
        <v>200.28471200000001</v>
      </c>
      <c r="T27" s="965">
        <v>5.200914075056895</v>
      </c>
      <c r="U27" s="1018">
        <v>219.24847700000001</v>
      </c>
      <c r="V27" s="965">
        <v>8.6713612756497582</v>
      </c>
    </row>
    <row r="28" spans="1:34" ht="14.25">
      <c r="A28" s="377" t="s">
        <v>1331</v>
      </c>
      <c r="B28" s="423">
        <v>184.72026099999999</v>
      </c>
      <c r="C28" s="392">
        <v>3.6322880501380217</v>
      </c>
      <c r="D28" s="392">
        <v>-1.188093280490643</v>
      </c>
      <c r="E28" s="423">
        <v>214.67509000000001</v>
      </c>
      <c r="F28" s="392">
        <v>1.0911606010991282</v>
      </c>
      <c r="G28" s="423">
        <v>151.77534700000001</v>
      </c>
      <c r="H28" s="392">
        <v>2.6763646963319898</v>
      </c>
      <c r="I28" s="423">
        <v>273.45963499999999</v>
      </c>
      <c r="J28" s="392">
        <v>6.4356996446558457</v>
      </c>
      <c r="K28" s="423">
        <v>204.685148</v>
      </c>
      <c r="L28" s="392">
        <v>4.0395321166934117</v>
      </c>
      <c r="M28" s="423">
        <v>203.93154100000001</v>
      </c>
      <c r="N28" s="392">
        <v>8.5591038742329104</v>
      </c>
      <c r="O28" s="423">
        <v>144.12650300000001</v>
      </c>
      <c r="P28" s="392">
        <v>-6.4241518053808289</v>
      </c>
      <c r="Q28" s="423">
        <v>205.30357100000001</v>
      </c>
      <c r="R28" s="392">
        <v>-1.1247830730884645</v>
      </c>
      <c r="S28" s="423">
        <v>203.701742</v>
      </c>
      <c r="T28" s="392">
        <v>6.323455954825441</v>
      </c>
      <c r="U28" s="423">
        <v>219.79138599999999</v>
      </c>
      <c r="V28" s="392">
        <v>7.6923648309734638</v>
      </c>
    </row>
    <row r="29" spans="1:34" ht="14.25">
      <c r="A29" s="377" t="s">
        <v>1332</v>
      </c>
      <c r="B29" s="423">
        <v>185.159232</v>
      </c>
      <c r="C29" s="392">
        <v>3.4251131124702017</v>
      </c>
      <c r="D29" s="392">
        <v>-0.95327571759985519</v>
      </c>
      <c r="E29" s="423">
        <v>214.12983</v>
      </c>
      <c r="F29" s="392">
        <v>1.1589815400325554</v>
      </c>
      <c r="G29" s="423">
        <v>152.212763</v>
      </c>
      <c r="H29" s="392">
        <v>2.2722903369262193</v>
      </c>
      <c r="I29" s="423">
        <v>274.01438000000002</v>
      </c>
      <c r="J29" s="392">
        <v>6.5728552203737411</v>
      </c>
      <c r="K29" s="423">
        <v>205.84604200000001</v>
      </c>
      <c r="L29" s="392">
        <v>4.1756888630317457</v>
      </c>
      <c r="M29" s="423">
        <v>205.14129</v>
      </c>
      <c r="N29" s="392">
        <v>7.6719887807689791</v>
      </c>
      <c r="O29" s="423">
        <v>142.59834699999999</v>
      </c>
      <c r="P29" s="392">
        <v>-7.3791906181540963</v>
      </c>
      <c r="Q29" s="423">
        <v>204.17215999999999</v>
      </c>
      <c r="R29" s="392">
        <v>-1.8249097789986624</v>
      </c>
      <c r="S29" s="423">
        <v>205.95399900000001</v>
      </c>
      <c r="T29" s="392">
        <v>5.9317119579335387</v>
      </c>
      <c r="U29" s="423">
        <v>222.75586200000001</v>
      </c>
      <c r="V29" s="392">
        <v>9.0110658417291702</v>
      </c>
      <c r="AF29" s="370">
        <v>-17.309999999999999</v>
      </c>
    </row>
    <row r="30" spans="1:34" ht="14.25">
      <c r="A30" s="377" t="s">
        <v>1333</v>
      </c>
      <c r="B30" s="423">
        <v>185.84192100000001</v>
      </c>
      <c r="C30" s="392">
        <v>3.2555062260276602</v>
      </c>
      <c r="D30" s="392">
        <v>-0.58808674795869376</v>
      </c>
      <c r="E30" s="423">
        <v>215.129347</v>
      </c>
      <c r="F30" s="392">
        <v>1.5658563193093222</v>
      </c>
      <c r="G30" s="423">
        <v>152.04117199999999</v>
      </c>
      <c r="H30" s="392">
        <v>1.628671122790637</v>
      </c>
      <c r="I30" s="423">
        <v>277.30379699999997</v>
      </c>
      <c r="J30" s="392">
        <v>7.0393666678950417</v>
      </c>
      <c r="K30" s="423">
        <v>206.39960199999999</v>
      </c>
      <c r="L30" s="392">
        <v>4.5881951714952462</v>
      </c>
      <c r="M30" s="423">
        <v>205.94779</v>
      </c>
      <c r="N30" s="392">
        <v>7.1878307514563922</v>
      </c>
      <c r="O30" s="423">
        <v>142.82983100000001</v>
      </c>
      <c r="P30" s="392">
        <v>-7.0144379412270252</v>
      </c>
      <c r="Q30" s="423">
        <v>203.15049999999999</v>
      </c>
      <c r="R30" s="392">
        <v>-1.9894122290811778</v>
      </c>
      <c r="S30" s="423">
        <v>205.254954</v>
      </c>
      <c r="T30" s="392">
        <v>4.6525072004285795</v>
      </c>
      <c r="U30" s="423">
        <v>226.179734</v>
      </c>
      <c r="V30" s="392">
        <v>8.9063441414668922</v>
      </c>
      <c r="AF30" s="370">
        <v>1.71</v>
      </c>
    </row>
    <row r="31" spans="1:34" ht="14.25">
      <c r="A31" s="377" t="s">
        <v>1334</v>
      </c>
      <c r="B31" s="423">
        <v>189.216565</v>
      </c>
      <c r="C31" s="392">
        <v>4.8307910453931457</v>
      </c>
      <c r="D31" s="392">
        <v>1.2171023868679853</v>
      </c>
      <c r="E31" s="423">
        <v>382.55336999999997</v>
      </c>
      <c r="F31" s="392">
        <v>83.682467470628112</v>
      </c>
      <c r="G31" s="423">
        <v>152.71525</v>
      </c>
      <c r="H31" s="392">
        <v>2.1846427268678026</v>
      </c>
      <c r="I31" s="423">
        <v>277.34565700000002</v>
      </c>
      <c r="J31" s="392">
        <v>6.1837064085226823</v>
      </c>
      <c r="K31" s="423">
        <v>209.346372</v>
      </c>
      <c r="L31" s="392">
        <v>4.8666539655678021</v>
      </c>
      <c r="M31" s="423">
        <v>205.94779</v>
      </c>
      <c r="N31" s="392">
        <v>5.2008765761081488</v>
      </c>
      <c r="O31" s="423">
        <v>142.22783699999999</v>
      </c>
      <c r="P31" s="392">
        <v>-6.7786677194202287</v>
      </c>
      <c r="Q31" s="423">
        <v>203.22354300000001</v>
      </c>
      <c r="R31" s="392">
        <v>-2.5205299423463612</v>
      </c>
      <c r="S31" s="423">
        <v>202.18735599999999</v>
      </c>
      <c r="T31" s="392">
        <v>1.7787261790166653</v>
      </c>
      <c r="U31" s="423">
        <v>225.51163199999999</v>
      </c>
      <c r="V31" s="392">
        <v>7.5253640203825523</v>
      </c>
    </row>
    <row r="32" spans="1:34" ht="14.25">
      <c r="A32" s="377" t="s">
        <v>1335</v>
      </c>
      <c r="B32" s="423">
        <v>188.56815800000001</v>
      </c>
      <c r="C32" s="392">
        <v>4.3227684710599013</v>
      </c>
      <c r="D32" s="392">
        <v>0.87025179422901555</v>
      </c>
      <c r="E32" s="423">
        <v>382.05342300000001</v>
      </c>
      <c r="F32" s="392">
        <v>83.482338819701468</v>
      </c>
      <c r="G32" s="423">
        <v>152.28053499999999</v>
      </c>
      <c r="H32" s="392">
        <v>1.2793206610345109</v>
      </c>
      <c r="I32" s="423">
        <v>276.27435800000001</v>
      </c>
      <c r="J32" s="392">
        <v>6.2680566926196724</v>
      </c>
      <c r="K32" s="423">
        <v>210.060756</v>
      </c>
      <c r="L32" s="392">
        <v>5.2715630463063157</v>
      </c>
      <c r="M32" s="423">
        <v>203.83076700000001</v>
      </c>
      <c r="N32" s="392">
        <v>1.8896512685721234</v>
      </c>
      <c r="O32" s="423">
        <v>141.91919200000001</v>
      </c>
      <c r="P32" s="392">
        <v>-6.4794462207395487</v>
      </c>
      <c r="Q32" s="423">
        <v>202.93155999999999</v>
      </c>
      <c r="R32" s="392">
        <v>-2.335779281963235</v>
      </c>
      <c r="S32" s="423">
        <v>200.63432499999999</v>
      </c>
      <c r="T32" s="392">
        <v>1.7327152449862826</v>
      </c>
      <c r="U32" s="423">
        <v>220.33414300000001</v>
      </c>
      <c r="V32" s="392">
        <v>5.2453289456541929</v>
      </c>
    </row>
    <row r="33" spans="1:22" ht="14.25">
      <c r="A33" s="377" t="s">
        <v>1336</v>
      </c>
      <c r="B33" s="423">
        <v>190.041214</v>
      </c>
      <c r="C33" s="392">
        <v>4.9942490546462048</v>
      </c>
      <c r="D33" s="392">
        <v>1.6582296331332902</v>
      </c>
      <c r="E33" s="423">
        <v>396.86492900000002</v>
      </c>
      <c r="F33" s="392">
        <v>88.457396594785351</v>
      </c>
      <c r="G33" s="423">
        <v>155.324758</v>
      </c>
      <c r="H33" s="392">
        <v>3.2437278963691307</v>
      </c>
      <c r="I33" s="423">
        <v>273.22789799999998</v>
      </c>
      <c r="J33" s="392">
        <v>4.7228582502523597</v>
      </c>
      <c r="K33" s="423">
        <v>210.88235499999999</v>
      </c>
      <c r="L33" s="392">
        <v>5.4756216189959073</v>
      </c>
      <c r="M33" s="423">
        <v>206.350887</v>
      </c>
      <c r="N33" s="392">
        <v>2.5807393571324777</v>
      </c>
      <c r="O33" s="423">
        <v>141.19369399999999</v>
      </c>
      <c r="P33" s="392">
        <v>-6.5297165232151571</v>
      </c>
      <c r="Q33" s="423">
        <v>206.39827299999999</v>
      </c>
      <c r="R33" s="392">
        <v>-0.87625642257236347</v>
      </c>
      <c r="S33" s="423">
        <v>198.65384800000001</v>
      </c>
      <c r="T33" s="392">
        <v>0.78802992802113891</v>
      </c>
      <c r="U33" s="423">
        <v>217.91242399999999</v>
      </c>
      <c r="V33" s="392">
        <v>5.3492318160732522</v>
      </c>
    </row>
    <row r="34" spans="1:22" ht="14.25">
      <c r="A34" s="377" t="s">
        <v>1337</v>
      </c>
      <c r="B34" s="423">
        <v>191.70453800000001</v>
      </c>
      <c r="C34" s="392">
        <v>5.5314314322150171</v>
      </c>
      <c r="D34" s="392">
        <v>2.5479870156887463</v>
      </c>
      <c r="E34" s="423">
        <v>397.77363300000002</v>
      </c>
      <c r="F34" s="392">
        <v>87.232758709067994</v>
      </c>
      <c r="G34" s="423">
        <v>157.386551</v>
      </c>
      <c r="H34" s="392">
        <v>4.4177013212124194</v>
      </c>
      <c r="I34" s="423">
        <v>276.25537000000003</v>
      </c>
      <c r="J34" s="392">
        <v>5.0088087468961096</v>
      </c>
      <c r="K34" s="423">
        <v>209.917912</v>
      </c>
      <c r="L34" s="392">
        <v>4.6380947925091842</v>
      </c>
      <c r="M34" s="423">
        <v>205.84686300000001</v>
      </c>
      <c r="N34" s="392">
        <v>1.5667250239756125</v>
      </c>
      <c r="O34" s="423">
        <v>140.29835199999999</v>
      </c>
      <c r="P34" s="392">
        <v>-6.8845426711009132</v>
      </c>
      <c r="Q34" s="423">
        <v>205.23052799999999</v>
      </c>
      <c r="R34" s="392">
        <v>-1.2640711386423864</v>
      </c>
      <c r="S34" s="423">
        <v>194.53795400000001</v>
      </c>
      <c r="T34" s="392">
        <v>-0.73312273504870795</v>
      </c>
      <c r="U34" s="423">
        <v>217.07729599999999</v>
      </c>
      <c r="V34" s="392">
        <v>5.1152482868780602</v>
      </c>
    </row>
    <row r="35" spans="1:22" ht="14.25">
      <c r="A35" s="377" t="s">
        <v>1338</v>
      </c>
      <c r="B35" s="423">
        <v>191.82250099999999</v>
      </c>
      <c r="C35" s="392">
        <v>5.1720675271532457</v>
      </c>
      <c r="D35" s="392">
        <v>2.6110886423822643</v>
      </c>
      <c r="E35" s="423">
        <v>397.90994799999999</v>
      </c>
      <c r="F35" s="392">
        <v>85.629591806254354</v>
      </c>
      <c r="G35" s="423">
        <v>156.739203</v>
      </c>
      <c r="H35" s="392">
        <v>3.565317961943637</v>
      </c>
      <c r="I35" s="423">
        <v>278.10538400000002</v>
      </c>
      <c r="J35" s="392">
        <v>5.3742765765907086</v>
      </c>
      <c r="K35" s="423">
        <v>209.04287099999999</v>
      </c>
      <c r="L35" s="392">
        <v>4.1092072855622774</v>
      </c>
      <c r="M35" s="423">
        <v>202.46985599999999</v>
      </c>
      <c r="N35" s="392">
        <v>-9.9521118298806499E-2</v>
      </c>
      <c r="O35" s="423">
        <v>146.61175299999999</v>
      </c>
      <c r="P35" s="392">
        <v>-5.5019264685384872</v>
      </c>
      <c r="Q35" s="423">
        <v>207.38359800000001</v>
      </c>
      <c r="R35" s="392">
        <v>0.10568404964133027</v>
      </c>
      <c r="S35" s="423">
        <v>189.99479500000001</v>
      </c>
      <c r="T35" s="392">
        <v>-2.1987245303895508</v>
      </c>
      <c r="U35" s="423">
        <v>213.319524</v>
      </c>
      <c r="V35" s="392">
        <v>4.2227821758241912</v>
      </c>
    </row>
    <row r="36" spans="1:22" ht="14.25">
      <c r="A36" s="377" t="s">
        <v>1339</v>
      </c>
      <c r="B36" s="423">
        <v>192.60086899999999</v>
      </c>
      <c r="C36" s="392">
        <v>4.2922816451800294</v>
      </c>
      <c r="D36" s="392">
        <v>3.0274589192164525</v>
      </c>
      <c r="E36" s="423">
        <v>396.13804199999998</v>
      </c>
      <c r="F36" s="392">
        <v>83.249314505908217</v>
      </c>
      <c r="G36" s="423">
        <v>157.21374499999999</v>
      </c>
      <c r="H36" s="392">
        <v>2.7489301500445595</v>
      </c>
      <c r="I36" s="423">
        <v>280.25531799999999</v>
      </c>
      <c r="J36" s="392">
        <v>4.451026036595529</v>
      </c>
      <c r="K36" s="423">
        <v>200.45245399999999</v>
      </c>
      <c r="L36" s="392">
        <v>-1.9310261292714515</v>
      </c>
      <c r="M36" s="423">
        <v>196.169479</v>
      </c>
      <c r="N36" s="392">
        <v>-5.9449025434709979</v>
      </c>
      <c r="O36" s="423">
        <v>157.324367</v>
      </c>
      <c r="P36" s="392">
        <v>0.13753188700229568</v>
      </c>
      <c r="Q36" s="423">
        <v>208.47830099999999</v>
      </c>
      <c r="R36" s="392">
        <v>1.3302370394469465</v>
      </c>
      <c r="S36" s="423">
        <v>185.64594600000001</v>
      </c>
      <c r="T36" s="392">
        <v>-6.7122023571238199</v>
      </c>
      <c r="U36" s="423">
        <v>216.95210299999999</v>
      </c>
      <c r="V36" s="392">
        <v>8.4080715085587556</v>
      </c>
    </row>
    <row r="37" spans="1:22" ht="14.25">
      <c r="A37" s="377" t="s">
        <v>1340</v>
      </c>
      <c r="B37" s="423">
        <v>193.975908</v>
      </c>
      <c r="C37" s="392">
        <v>3.8382222684068212</v>
      </c>
      <c r="D37" s="392">
        <v>3.7630047909477993</v>
      </c>
      <c r="E37" s="423">
        <v>394.50245100000001</v>
      </c>
      <c r="F37" s="392">
        <v>82.761506707632222</v>
      </c>
      <c r="G37" s="423">
        <v>158.38356099999999</v>
      </c>
      <c r="H37" s="392">
        <v>2.7422868358089492</v>
      </c>
      <c r="I37" s="423">
        <v>284.00821000000002</v>
      </c>
      <c r="J37" s="392">
        <v>3.0970156073660826</v>
      </c>
      <c r="K37" s="423">
        <v>201.95264299999999</v>
      </c>
      <c r="L37" s="392">
        <v>-2.1884636786372091</v>
      </c>
      <c r="M37" s="423">
        <v>193.901295</v>
      </c>
      <c r="N37" s="392">
        <v>-6.2850717258290061</v>
      </c>
      <c r="O37" s="423">
        <v>159.902188</v>
      </c>
      <c r="P37" s="392">
        <v>1.7583629974948556</v>
      </c>
      <c r="Q37" s="423">
        <v>207.12813700000001</v>
      </c>
      <c r="R37" s="392">
        <v>3.3315801944310497</v>
      </c>
      <c r="S37" s="423">
        <v>180.559226</v>
      </c>
      <c r="T37" s="392">
        <v>-9.9360186345051726</v>
      </c>
      <c r="U37" s="423">
        <v>210.939637</v>
      </c>
      <c r="V37" s="392">
        <v>6.4027294349624508</v>
      </c>
    </row>
    <row r="38" spans="1:22" ht="14.25">
      <c r="A38" s="377" t="s">
        <v>1341</v>
      </c>
      <c r="B38" s="423">
        <v>193.53288499999999</v>
      </c>
      <c r="C38" s="392">
        <v>3.5260197027197293</v>
      </c>
      <c r="D38" s="392">
        <v>3.5260197027197293</v>
      </c>
      <c r="E38" s="423">
        <v>395.27483999999998</v>
      </c>
      <c r="F38" s="392">
        <v>84.400283454291781</v>
      </c>
      <c r="G38" s="423">
        <v>156.905259</v>
      </c>
      <c r="H38" s="392">
        <v>2.529493606814226</v>
      </c>
      <c r="I38" s="423">
        <v>287.354806</v>
      </c>
      <c r="J38" s="392">
        <v>3.2793140697685352</v>
      </c>
      <c r="K38" s="423">
        <v>202.20270199999999</v>
      </c>
      <c r="L38" s="392">
        <v>-1.8806377118194995</v>
      </c>
      <c r="M38" s="423">
        <v>192.03636</v>
      </c>
      <c r="N38" s="392">
        <v>-6.86876037298304</v>
      </c>
      <c r="O38" s="423">
        <v>158.69820000000001</v>
      </c>
      <c r="P38" s="392">
        <v>-1.3718057177047105</v>
      </c>
      <c r="Q38" s="423">
        <v>207.67539400000001</v>
      </c>
      <c r="R38" s="392">
        <v>0.97583533113245746</v>
      </c>
      <c r="S38" s="423">
        <v>176.90906100000001</v>
      </c>
      <c r="T38" s="392">
        <v>-11.842186660248267</v>
      </c>
      <c r="U38" s="423">
        <v>204.17540500000001</v>
      </c>
      <c r="V38" s="392">
        <v>3.7334929754795132</v>
      </c>
    </row>
    <row r="39" spans="1:22" ht="14.25">
      <c r="A39" s="411" t="s">
        <v>1372</v>
      </c>
      <c r="B39" s="365"/>
      <c r="C39" s="350"/>
      <c r="D39" s="350"/>
    </row>
    <row r="40" spans="1:22" ht="14.25">
      <c r="A40" s="430" t="s">
        <v>1373</v>
      </c>
      <c r="B40" s="350"/>
      <c r="C40" s="350"/>
      <c r="D40" s="350"/>
    </row>
    <row r="41" spans="1:22" ht="14.25">
      <c r="A41" s="350" t="s">
        <v>1371</v>
      </c>
      <c r="C41" s="350"/>
      <c r="D41" s="350"/>
    </row>
  </sheetData>
  <mergeCells count="14">
    <mergeCell ref="Q7:R7"/>
    <mergeCell ref="S7:T7"/>
    <mergeCell ref="U7:V7"/>
    <mergeCell ref="A4:V4"/>
    <mergeCell ref="A3:V3"/>
    <mergeCell ref="B6:D6"/>
    <mergeCell ref="E6:V6"/>
    <mergeCell ref="B7:D7"/>
    <mergeCell ref="E7:F7"/>
    <mergeCell ref="G7:H7"/>
    <mergeCell ref="I7:J7"/>
    <mergeCell ref="K7:L7"/>
    <mergeCell ref="M7:N7"/>
    <mergeCell ref="O7:P7"/>
  </mergeCells>
  <hyperlinks>
    <hyperlink ref="XFC6" location="ÍNDICE!A161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53" orientation="landscape" r:id="rId1"/>
  <headerFooter scaleWithDoc="0" alignWithMargins="0">
    <oddHeader>&amp;R&amp;"Arial,Negrita"&amp;10Compendio estadístico 2013 - Índices de actividad económica, precios y volúmen de producción</oddHead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1"/>
  <sheetViews>
    <sheetView showGridLines="0" topLeftCell="H1" zoomScaleNormal="100" zoomScaleSheetLayoutView="70" workbookViewId="0">
      <selection activeCell="XFC6" sqref="XFC6"/>
    </sheetView>
  </sheetViews>
  <sheetFormatPr baseColWidth="10" defaultColWidth="0" defaultRowHeight="0" customHeight="1" zeroHeight="1"/>
  <cols>
    <col min="1" max="1" width="15.85546875" style="370" customWidth="1"/>
    <col min="2" max="2" width="12.28515625" style="370" customWidth="1"/>
    <col min="3" max="3" width="8.140625" style="370" bestFit="1" customWidth="1"/>
    <col min="4" max="4" width="14.42578125" style="370" bestFit="1" customWidth="1"/>
    <col min="5" max="5" width="11.28515625" style="370" bestFit="1" customWidth="1"/>
    <col min="6" max="6" width="10" style="370" customWidth="1"/>
    <col min="7" max="8" width="10.85546875" style="370" customWidth="1"/>
    <col min="9" max="10" width="11.7109375" style="370" customWidth="1"/>
    <col min="11" max="11" width="11.28515625" style="370" bestFit="1" customWidth="1"/>
    <col min="12" max="12" width="10" style="370" customWidth="1"/>
    <col min="13" max="13" width="11.28515625" style="370" bestFit="1" customWidth="1"/>
    <col min="14" max="14" width="10" style="370" customWidth="1"/>
    <col min="15" max="15" width="11.28515625" style="370" bestFit="1" customWidth="1"/>
    <col min="16" max="16" width="10" style="370" customWidth="1"/>
    <col min="17" max="17" width="11.28515625" style="370" bestFit="1" customWidth="1"/>
    <col min="18" max="18" width="10" style="370" customWidth="1"/>
    <col min="19" max="19" width="11.28515625" style="370" bestFit="1" customWidth="1"/>
    <col min="20" max="20" width="10" style="370" customWidth="1"/>
    <col min="21" max="21" width="11.28515625" style="370" bestFit="1" customWidth="1"/>
    <col min="22" max="22" width="11.42578125" style="370" customWidth="1"/>
    <col min="23" max="23" width="8.7109375" style="370" customWidth="1"/>
    <col min="24" max="24" width="5" style="370" hidden="1" customWidth="1"/>
    <col min="25" max="16382" width="11.42578125" style="370" hidden="1"/>
    <col min="16383" max="16384" width="14.7109375" style="370" customWidth="1"/>
  </cols>
  <sheetData>
    <row r="1" spans="1:23 16383:16383" ht="6" customHeight="1"/>
    <row r="2" spans="1:23 16383:16383" ht="15">
      <c r="A2" s="6" t="s">
        <v>735</v>
      </c>
      <c r="B2" s="360"/>
      <c r="C2" s="360"/>
      <c r="D2" s="360"/>
      <c r="E2" s="371"/>
      <c r="F2" s="371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7"/>
    </row>
    <row r="3" spans="1:23 16383:16383" ht="15" customHeight="1">
      <c r="A3" s="2193" t="s">
        <v>1537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</row>
    <row r="4" spans="1:23 16383:16383" ht="15" customHeight="1">
      <c r="A4" s="2193" t="s">
        <v>2513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</row>
    <row r="5" spans="1:23 16383:16383" ht="15">
      <c r="A5" s="7"/>
      <c r="B5" s="2219"/>
      <c r="C5" s="2219"/>
      <c r="D5" s="2219"/>
      <c r="E5" s="2220"/>
      <c r="F5" s="2219"/>
      <c r="G5" s="2219"/>
      <c r="H5" s="2219"/>
      <c r="I5" s="2219"/>
      <c r="J5" s="2219"/>
      <c r="K5" s="2219"/>
      <c r="L5" s="2219"/>
      <c r="M5" s="2219"/>
      <c r="N5" s="2219"/>
      <c r="O5" s="2219"/>
      <c r="P5" s="2219"/>
      <c r="Q5" s="2219"/>
      <c r="R5" s="2219"/>
      <c r="S5" s="2219"/>
      <c r="T5" s="2219"/>
      <c r="U5" s="2219"/>
      <c r="V5" s="2219"/>
    </row>
    <row r="6" spans="1:23 16383:16383" ht="15.75" customHeight="1">
      <c r="A6" s="373"/>
      <c r="B6" s="2206"/>
      <c r="C6" s="2206"/>
      <c r="D6" s="2204"/>
      <c r="E6" s="2040" t="s">
        <v>716</v>
      </c>
      <c r="F6" s="2040"/>
      <c r="G6" s="2040"/>
      <c r="H6" s="2040"/>
      <c r="I6" s="2040"/>
      <c r="J6" s="2040"/>
      <c r="K6" s="2040"/>
      <c r="L6" s="2040"/>
      <c r="M6" s="2040"/>
      <c r="N6" s="2040"/>
      <c r="O6" s="2040"/>
      <c r="P6" s="2040"/>
      <c r="Q6" s="2040"/>
      <c r="R6" s="2040"/>
      <c r="S6" s="2040"/>
      <c r="T6" s="2040"/>
      <c r="U6" s="2040"/>
      <c r="V6" s="2040"/>
      <c r="XFC6" s="1113" t="s">
        <v>675</v>
      </c>
    </row>
    <row r="7" spans="1:23 16383:16383" ht="165" customHeight="1">
      <c r="A7" s="1381"/>
      <c r="B7" s="2199" t="s">
        <v>710</v>
      </c>
      <c r="C7" s="2199"/>
      <c r="D7" s="2200"/>
      <c r="E7" s="2196" t="s">
        <v>711</v>
      </c>
      <c r="F7" s="2196"/>
      <c r="G7" s="2196" t="s">
        <v>112</v>
      </c>
      <c r="H7" s="2196"/>
      <c r="I7" s="2196" t="s">
        <v>728</v>
      </c>
      <c r="J7" s="2196"/>
      <c r="K7" s="2196" t="s">
        <v>736</v>
      </c>
      <c r="L7" s="2196"/>
      <c r="M7" s="2196" t="s">
        <v>730</v>
      </c>
      <c r="N7" s="2196"/>
      <c r="O7" s="2196" t="s">
        <v>731</v>
      </c>
      <c r="P7" s="2196"/>
      <c r="Q7" s="2196" t="s">
        <v>732</v>
      </c>
      <c r="R7" s="2196"/>
      <c r="S7" s="2196" t="s">
        <v>733</v>
      </c>
      <c r="T7" s="2196"/>
      <c r="U7" s="2196" t="s">
        <v>734</v>
      </c>
      <c r="V7" s="2196"/>
    </row>
    <row r="8" spans="1:23 16383:16383" ht="45">
      <c r="A8" s="1373" t="s">
        <v>183</v>
      </c>
      <c r="B8" s="1379" t="s">
        <v>675</v>
      </c>
      <c r="C8" s="1379" t="s">
        <v>676</v>
      </c>
      <c r="D8" s="1379" t="s">
        <v>737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  <c r="M8" s="1379" t="s">
        <v>675</v>
      </c>
      <c r="N8" s="1379" t="s">
        <v>676</v>
      </c>
      <c r="O8" s="1379" t="s">
        <v>675</v>
      </c>
      <c r="P8" s="1379" t="s">
        <v>676</v>
      </c>
      <c r="Q8" s="1379" t="s">
        <v>675</v>
      </c>
      <c r="R8" s="1379" t="s">
        <v>676</v>
      </c>
      <c r="S8" s="1379" t="s">
        <v>675</v>
      </c>
      <c r="T8" s="1379" t="s">
        <v>676</v>
      </c>
      <c r="U8" s="1379" t="s">
        <v>675</v>
      </c>
      <c r="V8" s="1379" t="s">
        <v>676</v>
      </c>
    </row>
    <row r="9" spans="1:23 16383:16383" ht="14.25">
      <c r="A9" s="374" t="s">
        <v>1324</v>
      </c>
      <c r="B9" s="423">
        <v>167.77109999999999</v>
      </c>
      <c r="C9" s="392">
        <v>13.913100158270076</v>
      </c>
      <c r="D9" s="392">
        <v>13.913100158270076</v>
      </c>
      <c r="E9" s="423">
        <v>118.67149999999999</v>
      </c>
      <c r="F9" s="392">
        <v>-6.8506709618270767</v>
      </c>
      <c r="G9" s="423">
        <v>156.33580000000001</v>
      </c>
      <c r="H9" s="392">
        <v>8.4138449461453</v>
      </c>
      <c r="I9" s="423">
        <v>209.7002</v>
      </c>
      <c r="J9" s="392">
        <v>30.652864952293356</v>
      </c>
      <c r="K9" s="423">
        <v>160.2175</v>
      </c>
      <c r="L9" s="392">
        <v>15.837324898328053</v>
      </c>
      <c r="M9" s="423">
        <v>155.685</v>
      </c>
      <c r="N9" s="392">
        <v>9.3199112717089925</v>
      </c>
      <c r="O9" s="423">
        <v>110.67659999999999</v>
      </c>
      <c r="P9" s="392">
        <v>-5.2449896363874533</v>
      </c>
      <c r="Q9" s="423">
        <v>186.84989999999999</v>
      </c>
      <c r="R9" s="392">
        <v>17.350041827760055</v>
      </c>
      <c r="S9" s="423">
        <v>187.75800000000001</v>
      </c>
      <c r="T9" s="392">
        <v>17.539899261173495</v>
      </c>
      <c r="U9" s="423">
        <v>150.72049999999999</v>
      </c>
      <c r="V9" s="392">
        <v>-3.1944691545794046</v>
      </c>
    </row>
    <row r="10" spans="1:23 16383:16383" ht="14.25">
      <c r="A10" s="374" t="s">
        <v>1325</v>
      </c>
      <c r="B10" s="423">
        <v>209.64619999999999</v>
      </c>
      <c r="C10" s="392">
        <v>24.959662301790964</v>
      </c>
      <c r="D10" s="392">
        <v>24.959662301790964</v>
      </c>
      <c r="E10" s="423">
        <v>174.98249999999999</v>
      </c>
      <c r="F10" s="392">
        <v>47.451157186013489</v>
      </c>
      <c r="G10" s="423">
        <v>187.46170000000001</v>
      </c>
      <c r="H10" s="392">
        <v>19.909643216716844</v>
      </c>
      <c r="I10" s="423">
        <v>273.62860000000001</v>
      </c>
      <c r="J10" s="392">
        <v>30.485617085725238</v>
      </c>
      <c r="K10" s="423">
        <v>190.10599999999999</v>
      </c>
      <c r="L10" s="392">
        <v>18.654953422691033</v>
      </c>
      <c r="M10" s="423">
        <v>185.15199999999999</v>
      </c>
      <c r="N10" s="392">
        <v>18.927321193435453</v>
      </c>
      <c r="O10" s="423">
        <v>126.46550000000001</v>
      </c>
      <c r="P10" s="392">
        <v>14.265797828990067</v>
      </c>
      <c r="Q10" s="423">
        <v>248.6037</v>
      </c>
      <c r="R10" s="392">
        <v>33.049950789376936</v>
      </c>
      <c r="S10" s="423">
        <v>272.6071</v>
      </c>
      <c r="T10" s="392">
        <v>45.190670970078493</v>
      </c>
      <c r="U10" s="423">
        <v>199.74270000000001</v>
      </c>
      <c r="V10" s="392">
        <v>32.525237111076486</v>
      </c>
    </row>
    <row r="11" spans="1:23 16383:16383" ht="14.25">
      <c r="A11" s="374" t="s">
        <v>1326</v>
      </c>
      <c r="B11" s="423">
        <v>230.98779999999999</v>
      </c>
      <c r="C11" s="392">
        <v>10.179817234941524</v>
      </c>
      <c r="D11" s="392">
        <v>10.179817234941524</v>
      </c>
      <c r="E11" s="423">
        <v>172.3235</v>
      </c>
      <c r="F11" s="392">
        <v>-1.5195805294815123</v>
      </c>
      <c r="G11" s="423">
        <v>202.3399</v>
      </c>
      <c r="H11" s="392">
        <v>7.9366611953268329</v>
      </c>
      <c r="I11" s="423">
        <v>300.35300000000001</v>
      </c>
      <c r="J11" s="392">
        <v>9.7666691274230786</v>
      </c>
      <c r="K11" s="423">
        <v>206.749</v>
      </c>
      <c r="L11" s="392">
        <v>8.7545895447802771</v>
      </c>
      <c r="M11" s="423">
        <v>203.39320000000001</v>
      </c>
      <c r="N11" s="392">
        <v>9.8520134808157689</v>
      </c>
      <c r="O11" s="423">
        <v>144.0188</v>
      </c>
      <c r="P11" s="392">
        <v>13.879911912735077</v>
      </c>
      <c r="Q11" s="423">
        <v>313.91419999999999</v>
      </c>
      <c r="R11" s="392">
        <v>26.270928389239568</v>
      </c>
      <c r="S11" s="423">
        <v>318.19330000000002</v>
      </c>
      <c r="T11" s="392">
        <v>16.722308406494179</v>
      </c>
      <c r="U11" s="423">
        <v>280.37180000000001</v>
      </c>
      <c r="V11" s="392">
        <v>40.366481478421989</v>
      </c>
    </row>
    <row r="12" spans="1:23 16383:16383" ht="14.25">
      <c r="A12" s="374" t="s">
        <v>1327</v>
      </c>
      <c r="B12" s="423">
        <v>258.34769999999997</v>
      </c>
      <c r="C12" s="392">
        <v>11.844738120368259</v>
      </c>
      <c r="D12" s="392">
        <v>11.844738120368259</v>
      </c>
      <c r="E12" s="423">
        <v>252.31540000000001</v>
      </c>
      <c r="F12" s="392">
        <v>-9.7100000000000009</v>
      </c>
      <c r="G12" s="423">
        <v>222.74590000000001</v>
      </c>
      <c r="H12" s="392">
        <v>39.450000000000003</v>
      </c>
      <c r="I12" s="423">
        <v>338.06810000000002</v>
      </c>
      <c r="J12" s="392">
        <v>12.556924685286974</v>
      </c>
      <c r="K12" s="423">
        <v>233.63990000000001</v>
      </c>
      <c r="L12" s="392">
        <v>13.006544167081824</v>
      </c>
      <c r="M12" s="423">
        <v>245.26320000000001</v>
      </c>
      <c r="N12" s="392">
        <v>20.585742296202625</v>
      </c>
      <c r="O12" s="423">
        <v>159.16290000000001</v>
      </c>
      <c r="P12" s="392">
        <v>10.515363272017275</v>
      </c>
      <c r="Q12" s="423">
        <v>339.06229999999999</v>
      </c>
      <c r="R12" s="392">
        <v>8.011138075308466</v>
      </c>
      <c r="S12" s="423">
        <v>335.54809999999998</v>
      </c>
      <c r="T12" s="392">
        <v>5.4541688967052249</v>
      </c>
      <c r="U12" s="423">
        <v>307.51249999999999</v>
      </c>
      <c r="V12" s="392">
        <v>9.6802531495678181</v>
      </c>
    </row>
    <row r="13" spans="1:23 16383:16383" ht="14.25">
      <c r="A13" s="374" t="s">
        <v>1328</v>
      </c>
      <c r="B13" s="423">
        <v>295.739081</v>
      </c>
      <c r="C13" s="392">
        <v>14.473278066729467</v>
      </c>
      <c r="D13" s="392">
        <v>14.473278066729467</v>
      </c>
      <c r="E13" s="423">
        <v>317.64032700000001</v>
      </c>
      <c r="F13" s="392">
        <v>25.890186251017578</v>
      </c>
      <c r="G13" s="423">
        <v>247.288993</v>
      </c>
      <c r="H13" s="392">
        <v>11.018426377320534</v>
      </c>
      <c r="I13" s="423">
        <v>392.40228200000001</v>
      </c>
      <c r="J13" s="392">
        <v>16.071963607332364</v>
      </c>
      <c r="K13" s="423">
        <v>326.86984999999999</v>
      </c>
      <c r="L13" s="392">
        <v>39.903265666523559</v>
      </c>
      <c r="M13" s="423">
        <v>300.53906000000001</v>
      </c>
      <c r="N13" s="392">
        <v>22.537363942083431</v>
      </c>
      <c r="O13" s="423">
        <v>180.14943700000001</v>
      </c>
      <c r="P13" s="392">
        <v>13.185570883666987</v>
      </c>
      <c r="Q13" s="423">
        <v>424.05966100000001</v>
      </c>
      <c r="R13" s="392">
        <v>25.068360888249753</v>
      </c>
      <c r="S13" s="423">
        <v>359.42238700000001</v>
      </c>
      <c r="T13" s="392">
        <v>7.115011826918427</v>
      </c>
      <c r="U13" s="423">
        <v>347.19270399999999</v>
      </c>
      <c r="V13" s="392">
        <v>12.903606845250204</v>
      </c>
    </row>
    <row r="14" spans="1:23 16383:16383" ht="15" thickBot="1">
      <c r="A14" s="1009" t="s">
        <v>1329</v>
      </c>
      <c r="B14" s="1020">
        <v>345.50318700000003</v>
      </c>
      <c r="C14" s="996">
        <v>16.827030716309022</v>
      </c>
      <c r="D14" s="996">
        <v>16.827030716309022</v>
      </c>
      <c r="E14" s="1020">
        <v>331.87265600000001</v>
      </c>
      <c r="F14" s="996">
        <v>4.4806429757894062</v>
      </c>
      <c r="G14" s="1020">
        <v>282.78932800000001</v>
      </c>
      <c r="H14" s="996">
        <v>14.355808792508618</v>
      </c>
      <c r="I14" s="1020">
        <v>455.726113</v>
      </c>
      <c r="J14" s="996">
        <v>16.137477763189967</v>
      </c>
      <c r="K14" s="1020">
        <v>372.86519900000002</v>
      </c>
      <c r="L14" s="996">
        <v>14.07145657514759</v>
      </c>
      <c r="M14" s="1020">
        <v>355.46515199999999</v>
      </c>
      <c r="N14" s="996">
        <v>18.275858053192806</v>
      </c>
      <c r="O14" s="1020">
        <v>211.96584899999999</v>
      </c>
      <c r="P14" s="996">
        <v>17.661122082773971</v>
      </c>
      <c r="Q14" s="1020">
        <v>493.11607299999997</v>
      </c>
      <c r="R14" s="996">
        <v>16.284598218362479</v>
      </c>
      <c r="S14" s="1020">
        <v>397.06474900000001</v>
      </c>
      <c r="T14" s="996">
        <v>10.47301541626009</v>
      </c>
      <c r="U14" s="1020">
        <v>595.71366799999998</v>
      </c>
      <c r="V14" s="996">
        <v>71.58012283576096</v>
      </c>
    </row>
    <row r="15" spans="1:23 16383:16383" ht="15" thickTop="1">
      <c r="A15" s="964" t="s">
        <v>767</v>
      </c>
      <c r="B15" s="1018">
        <v>336.93928299999999</v>
      </c>
      <c r="C15" s="965">
        <v>16.336255667347576</v>
      </c>
      <c r="D15" s="965">
        <v>-2.4786758334591097</v>
      </c>
      <c r="E15" s="1018">
        <v>330.96052100000003</v>
      </c>
      <c r="F15" s="965">
        <v>5.3555121871999845</v>
      </c>
      <c r="G15" s="1018">
        <v>285.33341899999999</v>
      </c>
      <c r="H15" s="965">
        <v>14.781044435935353</v>
      </c>
      <c r="I15" s="1018">
        <v>419.93974400000002</v>
      </c>
      <c r="J15" s="965">
        <v>14.276077330865133</v>
      </c>
      <c r="K15" s="1018">
        <v>367.36415099999999</v>
      </c>
      <c r="L15" s="965">
        <v>8.548183679889366</v>
      </c>
      <c r="M15" s="1018">
        <v>347.51178199999998</v>
      </c>
      <c r="N15" s="965">
        <v>14.417512111802466</v>
      </c>
      <c r="O15" s="1018">
        <v>211.709687</v>
      </c>
      <c r="P15" s="965">
        <v>15.966656417479985</v>
      </c>
      <c r="Q15" s="1018">
        <v>474.96567599999997</v>
      </c>
      <c r="R15" s="965">
        <v>15.575358606006141</v>
      </c>
      <c r="S15" s="1018">
        <v>383.68923000000001</v>
      </c>
      <c r="T15" s="965">
        <v>15.467855343046711</v>
      </c>
      <c r="U15" s="1018">
        <v>605.39663399999995</v>
      </c>
      <c r="V15" s="965">
        <v>72.831721994969541</v>
      </c>
    </row>
    <row r="16" spans="1:23 16383:16383" ht="14.25">
      <c r="A16" s="377" t="s">
        <v>768</v>
      </c>
      <c r="B16" s="423">
        <v>332.85695199999998</v>
      </c>
      <c r="C16" s="392">
        <v>12.872402565582064</v>
      </c>
      <c r="D16" s="392">
        <v>-3.660236859117616</v>
      </c>
      <c r="E16" s="423">
        <v>330.36558500000001</v>
      </c>
      <c r="F16" s="392">
        <v>4.2687355040234021</v>
      </c>
      <c r="G16" s="423">
        <v>285.015715</v>
      </c>
      <c r="H16" s="392">
        <v>6.6079098460707586</v>
      </c>
      <c r="I16" s="423">
        <v>403.77767299999999</v>
      </c>
      <c r="J16" s="392">
        <v>16.19938993213248</v>
      </c>
      <c r="K16" s="423">
        <v>355.64599199999998</v>
      </c>
      <c r="L16" s="392">
        <v>7.7705640197318848</v>
      </c>
      <c r="M16" s="423">
        <v>348.79418900000002</v>
      </c>
      <c r="N16" s="392">
        <v>16.150848792628956</v>
      </c>
      <c r="O16" s="423">
        <v>211.274181</v>
      </c>
      <c r="P16" s="392">
        <v>17.212790697655066</v>
      </c>
      <c r="Q16" s="423">
        <v>477.70761499999998</v>
      </c>
      <c r="R16" s="392">
        <v>15.159445642885249</v>
      </c>
      <c r="S16" s="423">
        <v>404.84399100000002</v>
      </c>
      <c r="T16" s="392">
        <v>14.935243653855768</v>
      </c>
      <c r="U16" s="423">
        <v>606.28707799999995</v>
      </c>
      <c r="V16" s="392">
        <v>71.486703431563356</v>
      </c>
    </row>
    <row r="17" spans="1:34" ht="14.25">
      <c r="A17" s="377" t="s">
        <v>769</v>
      </c>
      <c r="B17" s="423">
        <v>332.86645800000002</v>
      </c>
      <c r="C17" s="392">
        <v>14.860122160545242</v>
      </c>
      <c r="D17" s="392">
        <v>-3.6574855096778047</v>
      </c>
      <c r="E17" s="423">
        <v>329.82832200000001</v>
      </c>
      <c r="F17" s="392">
        <v>4.5111749545551749</v>
      </c>
      <c r="G17" s="423">
        <v>283.27203300000002</v>
      </c>
      <c r="H17" s="392">
        <v>11.96371914584633</v>
      </c>
      <c r="I17" s="423">
        <v>406.31764199999998</v>
      </c>
      <c r="J17" s="392">
        <v>14.789277634980436</v>
      </c>
      <c r="K17" s="423">
        <v>356.91142200000002</v>
      </c>
      <c r="L17" s="392">
        <v>8.7625201759217184</v>
      </c>
      <c r="M17" s="423">
        <v>355.81394999999998</v>
      </c>
      <c r="N17" s="392">
        <v>15.345316625943717</v>
      </c>
      <c r="O17" s="423">
        <v>212.62638699999999</v>
      </c>
      <c r="P17" s="392">
        <v>16.247295631261327</v>
      </c>
      <c r="Q17" s="423">
        <v>489.75140199999998</v>
      </c>
      <c r="R17" s="392">
        <v>12.37109211257712</v>
      </c>
      <c r="S17" s="423">
        <v>394.12420100000003</v>
      </c>
      <c r="T17" s="392">
        <v>16.551904492735581</v>
      </c>
      <c r="U17" s="423">
        <v>607.97172699999999</v>
      </c>
      <c r="V17" s="392">
        <v>62.512739299141742</v>
      </c>
    </row>
    <row r="18" spans="1:34" ht="14.25">
      <c r="A18" s="377" t="s">
        <v>770</v>
      </c>
      <c r="B18" s="423">
        <v>340.331549</v>
      </c>
      <c r="C18" s="392">
        <v>15.398607058721602</v>
      </c>
      <c r="D18" s="392">
        <v>-1.4968423431648503</v>
      </c>
      <c r="E18" s="423">
        <v>329.93850600000002</v>
      </c>
      <c r="F18" s="392">
        <v>4.7380952452755976</v>
      </c>
      <c r="G18" s="423">
        <v>287.46053699999999</v>
      </c>
      <c r="H18" s="392">
        <v>12.05009346260686</v>
      </c>
      <c r="I18" s="423">
        <v>418.35813400000001</v>
      </c>
      <c r="J18" s="392">
        <v>13.382036007884279</v>
      </c>
      <c r="K18" s="423">
        <v>368.78751999999997</v>
      </c>
      <c r="L18" s="392">
        <v>9.4193909174737698</v>
      </c>
      <c r="M18" s="423">
        <v>371.01723800000002</v>
      </c>
      <c r="N18" s="392">
        <v>20.660304333036738</v>
      </c>
      <c r="O18" s="423">
        <v>212.87356700000001</v>
      </c>
      <c r="P18" s="392">
        <v>15.091014343526776</v>
      </c>
      <c r="Q18" s="423">
        <v>511.02542499999998</v>
      </c>
      <c r="R18" s="392">
        <v>23.037107134826162</v>
      </c>
      <c r="S18" s="423">
        <v>400.49737299999998</v>
      </c>
      <c r="T18" s="392">
        <v>17.042860669487926</v>
      </c>
      <c r="U18" s="423">
        <v>636.69716400000004</v>
      </c>
      <c r="V18" s="392">
        <v>79.990125630444609</v>
      </c>
    </row>
    <row r="19" spans="1:34" ht="14.25">
      <c r="A19" s="377" t="s">
        <v>771</v>
      </c>
      <c r="B19" s="423">
        <v>342.77169900000001</v>
      </c>
      <c r="C19" s="392">
        <v>14.158603771628119</v>
      </c>
      <c r="D19" s="392">
        <v>-0.79058257717316005</v>
      </c>
      <c r="E19" s="423">
        <v>328.15916199999998</v>
      </c>
      <c r="F19" s="392">
        <v>3.0529521310655117</v>
      </c>
      <c r="G19" s="423">
        <v>288.929666</v>
      </c>
      <c r="H19" s="392">
        <v>10.822960256335069</v>
      </c>
      <c r="I19" s="423">
        <v>424.40122000000002</v>
      </c>
      <c r="J19" s="392">
        <v>13.292531232704352</v>
      </c>
      <c r="K19" s="423">
        <v>374.28583099999997</v>
      </c>
      <c r="L19" s="392">
        <v>11.758427108190016</v>
      </c>
      <c r="M19" s="423">
        <v>378.73484999999999</v>
      </c>
      <c r="N19" s="392">
        <v>17.318936587667054</v>
      </c>
      <c r="O19" s="423">
        <v>210.815909</v>
      </c>
      <c r="P19" s="392">
        <v>14.522151234047387</v>
      </c>
      <c r="Q19" s="423">
        <v>502.27432800000003</v>
      </c>
      <c r="R19" s="392">
        <v>15.058092554161506</v>
      </c>
      <c r="S19" s="423">
        <v>404.128244</v>
      </c>
      <c r="T19" s="392">
        <v>12.272377343596407</v>
      </c>
      <c r="U19" s="423">
        <v>637.83143500000006</v>
      </c>
      <c r="V19" s="392">
        <v>72.859242571816068</v>
      </c>
    </row>
    <row r="20" spans="1:34" ht="14.25">
      <c r="A20" s="377" t="s">
        <v>772</v>
      </c>
      <c r="B20" s="423">
        <v>344.457041</v>
      </c>
      <c r="C20" s="392">
        <v>13.492934602160943</v>
      </c>
      <c r="D20" s="392">
        <v>-0.302789102781853</v>
      </c>
      <c r="E20" s="423">
        <v>327.380584</v>
      </c>
      <c r="F20" s="392">
        <v>1.0782153122694593</v>
      </c>
      <c r="G20" s="423">
        <v>290.48218900000001</v>
      </c>
      <c r="H20" s="392">
        <v>10.354835534429952</v>
      </c>
      <c r="I20" s="423">
        <v>425.56179200000003</v>
      </c>
      <c r="J20" s="392">
        <v>12.485117776201315</v>
      </c>
      <c r="K20" s="423">
        <v>370.26590800000002</v>
      </c>
      <c r="L20" s="392">
        <v>8.3656714749037029</v>
      </c>
      <c r="M20" s="423">
        <v>388.038096</v>
      </c>
      <c r="N20" s="392">
        <v>18.164994362210329</v>
      </c>
      <c r="O20" s="423">
        <v>210.36723799999999</v>
      </c>
      <c r="P20" s="392">
        <v>12.794044078863331</v>
      </c>
      <c r="Q20" s="423">
        <v>508.74933499999997</v>
      </c>
      <c r="R20" s="392">
        <v>12.33400131762712</v>
      </c>
      <c r="S20" s="423">
        <v>413.49506600000001</v>
      </c>
      <c r="T20" s="392">
        <v>15.510376172283348</v>
      </c>
      <c r="U20" s="423">
        <v>642.651703</v>
      </c>
      <c r="V20" s="392">
        <v>73.25719248308144</v>
      </c>
    </row>
    <row r="21" spans="1:34" ht="14.25">
      <c r="A21" s="377" t="s">
        <v>773</v>
      </c>
      <c r="B21" s="423">
        <v>346.10127799999998</v>
      </c>
      <c r="C21" s="392">
        <v>10.860221500979627</v>
      </c>
      <c r="D21" s="392">
        <v>0.17310723099059899</v>
      </c>
      <c r="E21" s="423">
        <v>330.28848599999998</v>
      </c>
      <c r="F21" s="392">
        <v>1.6021966822302502</v>
      </c>
      <c r="G21" s="423">
        <v>292.513169</v>
      </c>
      <c r="H21" s="392">
        <v>7.3979216504172607</v>
      </c>
      <c r="I21" s="423">
        <v>426.57317899999998</v>
      </c>
      <c r="J21" s="392">
        <v>14.185775641540888</v>
      </c>
      <c r="K21" s="423">
        <v>368.93013100000002</v>
      </c>
      <c r="L21" s="392">
        <v>5.3037275479762558</v>
      </c>
      <c r="M21" s="423">
        <v>392.250156</v>
      </c>
      <c r="N21" s="392">
        <v>17.668245928390071</v>
      </c>
      <c r="O21" s="423">
        <v>209.655902</v>
      </c>
      <c r="P21" s="392">
        <v>11.232555828072211</v>
      </c>
      <c r="Q21" s="423">
        <v>509.80617000000001</v>
      </c>
      <c r="R21" s="392">
        <v>10.52724227775852</v>
      </c>
      <c r="S21" s="423">
        <v>412.79862900000001</v>
      </c>
      <c r="T21" s="392">
        <v>14.758492688340464</v>
      </c>
      <c r="U21" s="423">
        <v>648.03925900000002</v>
      </c>
      <c r="V21" s="392">
        <v>26.731992151243531</v>
      </c>
    </row>
    <row r="22" spans="1:34" ht="14.25">
      <c r="A22" s="377" t="s">
        <v>774</v>
      </c>
      <c r="B22" s="423">
        <v>350.97001699999998</v>
      </c>
      <c r="C22" s="392">
        <v>8.5840462845902188</v>
      </c>
      <c r="D22" s="392">
        <v>1.5822806288614544</v>
      </c>
      <c r="E22" s="423">
        <v>333.16512399999999</v>
      </c>
      <c r="F22" s="392">
        <v>2.2457487079611704</v>
      </c>
      <c r="G22" s="423">
        <v>295.52811400000002</v>
      </c>
      <c r="H22" s="392">
        <v>4.6099761719374577</v>
      </c>
      <c r="I22" s="423">
        <v>437.436488</v>
      </c>
      <c r="J22" s="392">
        <v>12.135188093561178</v>
      </c>
      <c r="K22" s="423">
        <v>385.88875200000001</v>
      </c>
      <c r="L22" s="392">
        <v>8.8349892391661697</v>
      </c>
      <c r="M22" s="423">
        <v>399.66607099999999</v>
      </c>
      <c r="N22" s="392">
        <v>19.080909624769582</v>
      </c>
      <c r="O22" s="423">
        <v>207.55147199999999</v>
      </c>
      <c r="P22" s="392">
        <v>6.7791829514483926</v>
      </c>
      <c r="Q22" s="423">
        <v>508.72681799999998</v>
      </c>
      <c r="R22" s="392">
        <v>6.7957109862129661</v>
      </c>
      <c r="S22" s="423">
        <v>412.38797499999998</v>
      </c>
      <c r="T22" s="392">
        <v>7.2378138360041033</v>
      </c>
      <c r="U22" s="423">
        <v>644.83507399999996</v>
      </c>
      <c r="V22" s="392">
        <v>26.349099365869002</v>
      </c>
    </row>
    <row r="23" spans="1:34" ht="14.25">
      <c r="A23" s="377" t="s">
        <v>775</v>
      </c>
      <c r="B23" s="423">
        <v>345.523483</v>
      </c>
      <c r="C23" s="392">
        <v>8.1001789976628444</v>
      </c>
      <c r="D23" s="392">
        <v>5.8743307626674124E-3</v>
      </c>
      <c r="E23" s="423">
        <v>333.89452799999998</v>
      </c>
      <c r="F23" s="392">
        <v>1.8641030603873565</v>
      </c>
      <c r="G23" s="423">
        <v>292.41144100000002</v>
      </c>
      <c r="H23" s="392">
        <v>5.3500081219732598</v>
      </c>
      <c r="I23" s="423">
        <v>426.89039600000001</v>
      </c>
      <c r="J23" s="392">
        <v>11.437839903173819</v>
      </c>
      <c r="K23" s="423">
        <v>374.03920499999998</v>
      </c>
      <c r="L23" s="392">
        <v>6.5481533857418173</v>
      </c>
      <c r="M23" s="423">
        <v>388.71965299999999</v>
      </c>
      <c r="N23" s="392">
        <v>16.258869793735965</v>
      </c>
      <c r="O23" s="423">
        <v>213.65939800000001</v>
      </c>
      <c r="P23" s="392">
        <v>5.2780671558590786</v>
      </c>
      <c r="Q23" s="423">
        <v>507.75156199999998</v>
      </c>
      <c r="R23" s="392">
        <v>7.1342617566577449</v>
      </c>
      <c r="S23" s="423">
        <v>383.338437</v>
      </c>
      <c r="T23" s="392">
        <v>6.5148728603768191</v>
      </c>
      <c r="U23" s="423">
        <v>639.18093799999997</v>
      </c>
      <c r="V23" s="392">
        <v>17.042956864709048</v>
      </c>
    </row>
    <row r="24" spans="1:34" ht="14.25">
      <c r="A24" s="377" t="s">
        <v>763</v>
      </c>
      <c r="B24" s="423">
        <v>356.34461499999998</v>
      </c>
      <c r="C24" s="392">
        <v>11.260132002314194</v>
      </c>
      <c r="D24" s="392">
        <v>3.1378662796531565</v>
      </c>
      <c r="E24" s="423">
        <v>336.18017500000002</v>
      </c>
      <c r="F24" s="392">
        <v>2.0664207164134973</v>
      </c>
      <c r="G24" s="423">
        <v>304.59866099999999</v>
      </c>
      <c r="H24" s="392">
        <v>9.7524016730720966</v>
      </c>
      <c r="I24" s="423">
        <v>436.17209400000002</v>
      </c>
      <c r="J24" s="392">
        <v>13.288373308792089</v>
      </c>
      <c r="K24" s="423">
        <v>383.18325599999997</v>
      </c>
      <c r="L24" s="392">
        <v>12.606170409532735</v>
      </c>
      <c r="M24" s="423">
        <v>387.85554999999999</v>
      </c>
      <c r="N24" s="392">
        <v>18.852471097965573</v>
      </c>
      <c r="O24" s="423">
        <v>215.58773600000001</v>
      </c>
      <c r="P24" s="392">
        <v>4.9124272043471695</v>
      </c>
      <c r="Q24" s="423">
        <v>526.63358600000004</v>
      </c>
      <c r="R24" s="392">
        <v>10.245401561592882</v>
      </c>
      <c r="S24" s="423">
        <v>408.56722600000001</v>
      </c>
      <c r="T24" s="392">
        <v>11.24559111780985</v>
      </c>
      <c r="U24" s="423">
        <v>656.77858800000001</v>
      </c>
      <c r="V24" s="392">
        <v>18.86983742374586</v>
      </c>
    </row>
    <row r="25" spans="1:34" ht="14.25">
      <c r="A25" s="377" t="s">
        <v>764</v>
      </c>
      <c r="B25" s="423">
        <v>360.84597000000002</v>
      </c>
      <c r="C25" s="392">
        <v>11.339666041820507</v>
      </c>
      <c r="D25" s="392">
        <v>4.4407066496900294</v>
      </c>
      <c r="E25" s="423">
        <v>338.43395099999998</v>
      </c>
      <c r="F25" s="392">
        <v>2.8143532277396854</v>
      </c>
      <c r="G25" s="423">
        <v>309.95155799999998</v>
      </c>
      <c r="H25" s="392">
        <v>11.288824533309372</v>
      </c>
      <c r="I25" s="423">
        <v>443.74631799999997</v>
      </c>
      <c r="J25" s="392">
        <v>13.260559614616563</v>
      </c>
      <c r="K25" s="423">
        <v>392.70915300000001</v>
      </c>
      <c r="L25" s="392">
        <v>12.602639881698806</v>
      </c>
      <c r="M25" s="423">
        <v>392.20000099999999</v>
      </c>
      <c r="N25" s="392">
        <v>15.313433053481162</v>
      </c>
      <c r="O25" s="423">
        <v>217.61364399999999</v>
      </c>
      <c r="P25" s="392">
        <v>3.5984823716787462</v>
      </c>
      <c r="Q25" s="423">
        <v>504.411992</v>
      </c>
      <c r="R25" s="392">
        <v>3.8264336815992728</v>
      </c>
      <c r="S25" s="423">
        <v>406.68903399999999</v>
      </c>
      <c r="T25" s="392">
        <v>7.3592741065040101</v>
      </c>
      <c r="U25" s="423">
        <v>645.03739199999995</v>
      </c>
      <c r="V25" s="392">
        <v>14.254802954065404</v>
      </c>
      <c r="AH25" s="370">
        <v>-0.86</v>
      </c>
    </row>
    <row r="26" spans="1:34" ht="15" thickBot="1">
      <c r="A26" s="962" t="s">
        <v>765</v>
      </c>
      <c r="B26" s="1020">
        <v>374.93116900000001</v>
      </c>
      <c r="C26" s="996">
        <v>8.5174270765843829</v>
      </c>
      <c r="D26" s="996">
        <v>8.5174270765843829</v>
      </c>
      <c r="E26" s="1020">
        <v>339.48267700000002</v>
      </c>
      <c r="F26" s="996">
        <v>2.2930545383648582</v>
      </c>
      <c r="G26" s="1020">
        <v>313.18650300000002</v>
      </c>
      <c r="H26" s="996">
        <v>10.74905309015055</v>
      </c>
      <c r="I26" s="1020">
        <v>486.10638499999999</v>
      </c>
      <c r="J26" s="996">
        <v>6.666344353192688</v>
      </c>
      <c r="K26" s="1020">
        <v>398.24551100000002</v>
      </c>
      <c r="L26" s="996">
        <v>6.8068331579531405</v>
      </c>
      <c r="M26" s="1020">
        <v>394.84857799999997</v>
      </c>
      <c r="N26" s="996">
        <v>11.079405612170955</v>
      </c>
      <c r="O26" s="1020">
        <v>217.328056</v>
      </c>
      <c r="P26" s="996">
        <v>2.5297504410722427</v>
      </c>
      <c r="Q26" s="1020">
        <v>551.21690999999998</v>
      </c>
      <c r="R26" s="996">
        <v>11.782385564219888</v>
      </c>
      <c r="S26" s="1020">
        <v>403.65000700000002</v>
      </c>
      <c r="T26" s="996">
        <v>1.6584846719797763</v>
      </c>
      <c r="U26" s="1020">
        <v>656.51969499999996</v>
      </c>
      <c r="V26" s="996">
        <v>10.207257322825104</v>
      </c>
    </row>
    <row r="27" spans="1:34" ht="15" thickTop="1">
      <c r="A27" s="964" t="s">
        <v>1330</v>
      </c>
      <c r="B27" s="1018">
        <v>371.41815500000001</v>
      </c>
      <c r="C27" s="965">
        <v>10.232962951963076</v>
      </c>
      <c r="D27" s="965">
        <v>-0.93697571460109597</v>
      </c>
      <c r="E27" s="1018">
        <v>337.64808900000003</v>
      </c>
      <c r="F27" s="965">
        <v>2.0206543003357114</v>
      </c>
      <c r="G27" s="1018">
        <v>309.37360899999999</v>
      </c>
      <c r="H27" s="965">
        <v>8.4252977040870203</v>
      </c>
      <c r="I27" s="1018">
        <v>463.90601900000001</v>
      </c>
      <c r="J27" s="965">
        <v>10.469662761903287</v>
      </c>
      <c r="K27" s="1018">
        <v>420.43638099999998</v>
      </c>
      <c r="L27" s="965">
        <v>14.446763478562708</v>
      </c>
      <c r="M27" s="1018">
        <v>388.99640099999999</v>
      </c>
      <c r="N27" s="965">
        <v>11.937615110845368</v>
      </c>
      <c r="O27" s="1018">
        <v>216.143269</v>
      </c>
      <c r="P27" s="965">
        <v>2.094180036268245</v>
      </c>
      <c r="Q27" s="1018">
        <v>514.66657899999996</v>
      </c>
      <c r="R27" s="965">
        <v>8.3586888497601652</v>
      </c>
      <c r="S27" s="1018">
        <v>411.856315</v>
      </c>
      <c r="T27" s="965">
        <v>7.3411195305117083</v>
      </c>
      <c r="U27" s="1018">
        <v>803.10200999999995</v>
      </c>
      <c r="V27" s="965">
        <v>32.657164724176525</v>
      </c>
    </row>
    <row r="28" spans="1:34" ht="14.25">
      <c r="A28" s="377" t="s">
        <v>1331</v>
      </c>
      <c r="B28" s="423">
        <v>368.93869699999999</v>
      </c>
      <c r="C28" s="392">
        <v>10.840015443030326</v>
      </c>
      <c r="D28" s="392">
        <v>-1.5982858976443248</v>
      </c>
      <c r="E28" s="423">
        <v>336.80364400000002</v>
      </c>
      <c r="F28" s="392">
        <v>1.9487680594817425</v>
      </c>
      <c r="G28" s="423">
        <v>309.57214599999998</v>
      </c>
      <c r="H28" s="392">
        <v>8.6158164998024755</v>
      </c>
      <c r="I28" s="423">
        <v>452.088506</v>
      </c>
      <c r="J28" s="392">
        <v>11.964711332614964</v>
      </c>
      <c r="K28" s="423">
        <v>401.26414799999998</v>
      </c>
      <c r="L28" s="392">
        <v>12.826843835203405</v>
      </c>
      <c r="M28" s="423">
        <v>397.97427099999999</v>
      </c>
      <c r="N28" s="392">
        <v>14.100029057536844</v>
      </c>
      <c r="O28" s="423">
        <v>220.363744</v>
      </c>
      <c r="P28" s="392">
        <v>4.302259252397711</v>
      </c>
      <c r="Q28" s="423">
        <v>537.26653699999997</v>
      </c>
      <c r="R28" s="392">
        <v>12.467651787380451</v>
      </c>
      <c r="S28" s="423">
        <v>406.420951</v>
      </c>
      <c r="T28" s="392">
        <v>0.38952288660745182</v>
      </c>
      <c r="U28" s="423">
        <v>810.01525200000003</v>
      </c>
      <c r="V28" s="392">
        <v>33.602592137053612</v>
      </c>
    </row>
    <row r="29" spans="1:34" ht="14.25">
      <c r="A29" s="377" t="s">
        <v>1332</v>
      </c>
      <c r="B29" s="423">
        <v>369.788048</v>
      </c>
      <c r="C29" s="392">
        <v>11.09201276146603</v>
      </c>
      <c r="D29" s="392">
        <v>-1.3717507172629873</v>
      </c>
      <c r="E29" s="423">
        <v>334.77388000000002</v>
      </c>
      <c r="F29" s="392">
        <v>1.4994339994853556</v>
      </c>
      <c r="G29" s="423">
        <v>314.596608</v>
      </c>
      <c r="H29" s="392">
        <v>11.058124823780258</v>
      </c>
      <c r="I29" s="423">
        <v>445.71127100000001</v>
      </c>
      <c r="J29" s="392">
        <v>9.6952789955401464</v>
      </c>
      <c r="K29" s="423">
        <v>406.39101399999998</v>
      </c>
      <c r="L29" s="392">
        <v>13.863269413664202</v>
      </c>
      <c r="M29" s="423">
        <v>401.62672600000002</v>
      </c>
      <c r="N29" s="392">
        <v>12.875486191589737</v>
      </c>
      <c r="O29" s="423">
        <v>210.040919</v>
      </c>
      <c r="P29" s="392">
        <v>-1.215967611771529</v>
      </c>
      <c r="Q29" s="423">
        <v>521.93522800000005</v>
      </c>
      <c r="R29" s="392">
        <v>6.571461739276474</v>
      </c>
      <c r="S29" s="423">
        <v>419.23938500000003</v>
      </c>
      <c r="T29" s="392">
        <v>6.3724034038701305</v>
      </c>
      <c r="U29" s="423">
        <v>815.94703700000002</v>
      </c>
      <c r="V29" s="392">
        <v>34.208056191402477</v>
      </c>
      <c r="AF29" s="370">
        <v>-17.309999999999999</v>
      </c>
    </row>
    <row r="30" spans="1:34" ht="14.25">
      <c r="A30" s="377" t="s">
        <v>1333</v>
      </c>
      <c r="B30" s="423">
        <v>377.55706600000002</v>
      </c>
      <c r="C30" s="392">
        <v>10.938015329281159</v>
      </c>
      <c r="D30" s="392">
        <v>0.70036775203397017</v>
      </c>
      <c r="E30" s="423">
        <v>338.15560599999998</v>
      </c>
      <c r="F30" s="392">
        <v>2.4904943953404368</v>
      </c>
      <c r="G30" s="423">
        <v>319.06592599999999</v>
      </c>
      <c r="H30" s="392">
        <v>10.994687942157434</v>
      </c>
      <c r="I30" s="423">
        <v>462.62725</v>
      </c>
      <c r="J30" s="392">
        <v>10.581631478449992</v>
      </c>
      <c r="K30" s="423">
        <v>417.57677799999999</v>
      </c>
      <c r="L30" s="392">
        <v>13.229639115770508</v>
      </c>
      <c r="M30" s="423">
        <v>410.95364899999998</v>
      </c>
      <c r="N30" s="392">
        <v>10.764031131081818</v>
      </c>
      <c r="O30" s="423">
        <v>211.35564500000001</v>
      </c>
      <c r="P30" s="392">
        <v>-0.71306269791588939</v>
      </c>
      <c r="Q30" s="423">
        <v>523.28810999999996</v>
      </c>
      <c r="R30" s="392">
        <v>2.3996232672767626</v>
      </c>
      <c r="S30" s="423">
        <v>421.48993200000001</v>
      </c>
      <c r="T30" s="392">
        <v>5.2416221466701218</v>
      </c>
      <c r="U30" s="423">
        <v>824.46959800000002</v>
      </c>
      <c r="V30" s="392">
        <v>29.491639764866285</v>
      </c>
      <c r="AF30" s="370">
        <v>1.71</v>
      </c>
    </row>
    <row r="31" spans="1:34" ht="14.25">
      <c r="A31" s="377" t="s">
        <v>1334</v>
      </c>
      <c r="B31" s="423">
        <v>393.45991700000002</v>
      </c>
      <c r="C31" s="392">
        <v>14.787748856710593</v>
      </c>
      <c r="D31" s="392">
        <v>4.941906550319386</v>
      </c>
      <c r="E31" s="423">
        <v>752.97388699999999</v>
      </c>
      <c r="F31" s="392">
        <v>129.45386696227609</v>
      </c>
      <c r="G31" s="423">
        <v>323.22603600000002</v>
      </c>
      <c r="H31" s="392">
        <v>11.870144895401635</v>
      </c>
      <c r="I31" s="423">
        <v>465.161788</v>
      </c>
      <c r="J31" s="392">
        <v>9.6042532582728981</v>
      </c>
      <c r="K31" s="423">
        <v>433.47225100000003</v>
      </c>
      <c r="L31" s="392">
        <v>15.813160717804475</v>
      </c>
      <c r="M31" s="423">
        <v>412.30123400000002</v>
      </c>
      <c r="N31" s="392">
        <v>8.8627661278068324</v>
      </c>
      <c r="O31" s="423">
        <v>212.093311</v>
      </c>
      <c r="P31" s="392">
        <v>0.60593244886466557</v>
      </c>
      <c r="Q31" s="423">
        <v>518.24239599999999</v>
      </c>
      <c r="R31" s="392">
        <v>3.1791527278694609</v>
      </c>
      <c r="S31" s="423">
        <v>410.57768900000002</v>
      </c>
      <c r="T31" s="392">
        <v>1.595890684641188</v>
      </c>
      <c r="U31" s="423">
        <v>816.90758600000004</v>
      </c>
      <c r="V31" s="392">
        <v>28.075780084435632</v>
      </c>
    </row>
    <row r="32" spans="1:34" ht="14.25">
      <c r="A32" s="377" t="s">
        <v>1335</v>
      </c>
      <c r="B32" s="423">
        <v>392.35956299999998</v>
      </c>
      <c r="C32" s="392">
        <v>13.906675230366371</v>
      </c>
      <c r="D32" s="392">
        <v>4.6484249486336893</v>
      </c>
      <c r="E32" s="423">
        <v>740.95465999999999</v>
      </c>
      <c r="F32" s="392">
        <v>126.32822354547453</v>
      </c>
      <c r="G32" s="423">
        <v>322.42048499999999</v>
      </c>
      <c r="H32" s="392">
        <v>10.994924029576204</v>
      </c>
      <c r="I32" s="423">
        <v>464.353253</v>
      </c>
      <c r="J32" s="392">
        <v>9.1153533351039151</v>
      </c>
      <c r="K32" s="423">
        <v>423.60365100000001</v>
      </c>
      <c r="L32" s="392">
        <v>14.405253588726286</v>
      </c>
      <c r="M32" s="423">
        <v>410.62343700000002</v>
      </c>
      <c r="N32" s="392">
        <v>5.8203926967005826</v>
      </c>
      <c r="O32" s="423">
        <v>213.37938500000001</v>
      </c>
      <c r="P32" s="392">
        <v>1.4318517601110692</v>
      </c>
      <c r="Q32" s="423">
        <v>514.80131300000005</v>
      </c>
      <c r="R32" s="392">
        <v>1.1895795401875242</v>
      </c>
      <c r="S32" s="423">
        <v>406.70898799999998</v>
      </c>
      <c r="T32" s="392">
        <v>-1.6411509006978187</v>
      </c>
      <c r="U32" s="423">
        <v>826.55673000000002</v>
      </c>
      <c r="V32" s="392">
        <v>28.616593738334807</v>
      </c>
    </row>
    <row r="33" spans="1:22" ht="14.25">
      <c r="A33" s="377" t="s">
        <v>1336</v>
      </c>
      <c r="B33" s="423">
        <v>395.93706300000002</v>
      </c>
      <c r="C33" s="392">
        <v>14.399191267938649</v>
      </c>
      <c r="D33" s="392">
        <v>5.6026000868442116</v>
      </c>
      <c r="E33" s="423">
        <v>753.13294199999996</v>
      </c>
      <c r="F33" s="392">
        <v>128.02276613420912</v>
      </c>
      <c r="G33" s="423">
        <v>329.80503299999998</v>
      </c>
      <c r="H33" s="392">
        <v>12.748781235213368</v>
      </c>
      <c r="I33" s="423">
        <v>462.24869899999999</v>
      </c>
      <c r="J33" s="392">
        <v>8.3632824932014849</v>
      </c>
      <c r="K33" s="423">
        <v>415.79017599999997</v>
      </c>
      <c r="L33" s="392">
        <v>12.701604196161465</v>
      </c>
      <c r="M33" s="423">
        <v>420.033613</v>
      </c>
      <c r="N33" s="392">
        <v>7.0830964819297515</v>
      </c>
      <c r="O33" s="423">
        <v>213.09364299999999</v>
      </c>
      <c r="P33" s="392">
        <v>1.6397062840615817</v>
      </c>
      <c r="Q33" s="423">
        <v>542.63856799999996</v>
      </c>
      <c r="R33" s="392">
        <v>6.440172742515049</v>
      </c>
      <c r="S33" s="423">
        <v>402.65716500000002</v>
      </c>
      <c r="T33" s="392">
        <v>-2.4567581594366117</v>
      </c>
      <c r="U33" s="423">
        <v>803.21270100000004</v>
      </c>
      <c r="V33" s="392">
        <v>23.945068118164748</v>
      </c>
    </row>
    <row r="34" spans="1:22" ht="14.25">
      <c r="A34" s="377" t="s">
        <v>1337</v>
      </c>
      <c r="B34" s="423">
        <v>404.41001999999997</v>
      </c>
      <c r="C34" s="392">
        <v>15.226372741692051</v>
      </c>
      <c r="D34" s="392">
        <v>7.8624700844756923</v>
      </c>
      <c r="E34" s="423">
        <v>772.23281899999995</v>
      </c>
      <c r="F34" s="392">
        <v>131.7868118152727</v>
      </c>
      <c r="G34" s="423">
        <v>338.99072200000001</v>
      </c>
      <c r="H34" s="392">
        <v>14.706759168097271</v>
      </c>
      <c r="I34" s="423">
        <v>469.56001300000003</v>
      </c>
      <c r="J34" s="392">
        <v>7.3435860704880174</v>
      </c>
      <c r="K34" s="423">
        <v>420.35316899999998</v>
      </c>
      <c r="L34" s="392">
        <v>8.9311794711238299</v>
      </c>
      <c r="M34" s="423">
        <v>424.92672199999998</v>
      </c>
      <c r="N34" s="392">
        <v>6.3204391948497474</v>
      </c>
      <c r="O34" s="423">
        <v>215.76646</v>
      </c>
      <c r="P34" s="392">
        <v>3.9580485365095397</v>
      </c>
      <c r="Q34" s="423">
        <v>546.384187</v>
      </c>
      <c r="R34" s="392">
        <v>7.4022771490690253</v>
      </c>
      <c r="S34" s="423">
        <v>398.34401800000001</v>
      </c>
      <c r="T34" s="392">
        <v>-3.4055204931714989</v>
      </c>
      <c r="U34" s="423">
        <v>825.80065200000001</v>
      </c>
      <c r="V34" s="392">
        <v>28.063854665572997</v>
      </c>
    </row>
    <row r="35" spans="1:22" ht="14.25">
      <c r="A35" s="377" t="s">
        <v>1338</v>
      </c>
      <c r="B35" s="423">
        <v>402.58106299999997</v>
      </c>
      <c r="C35" s="392">
        <v>16.513372551294857</v>
      </c>
      <c r="D35" s="392">
        <v>7.3746586803509873</v>
      </c>
      <c r="E35" s="423">
        <v>782.37344399999995</v>
      </c>
      <c r="F35" s="392">
        <v>134.31753993883962</v>
      </c>
      <c r="G35" s="423">
        <v>336.03010599999999</v>
      </c>
      <c r="H35" s="392">
        <v>14.916880423977652</v>
      </c>
      <c r="I35" s="423">
        <v>467.65958899999998</v>
      </c>
      <c r="J35" s="392">
        <v>9.5502717751466903</v>
      </c>
      <c r="K35" s="423">
        <v>410.22562499999998</v>
      </c>
      <c r="L35" s="392">
        <v>9.6744992279619524</v>
      </c>
      <c r="M35" s="423">
        <v>419.72376800000001</v>
      </c>
      <c r="N35" s="392">
        <v>7.975957675595069</v>
      </c>
      <c r="O35" s="423">
        <v>217.20942299999999</v>
      </c>
      <c r="P35" s="392">
        <v>1.6615346824107258</v>
      </c>
      <c r="Q35" s="423">
        <v>548.05526399999997</v>
      </c>
      <c r="R35" s="392">
        <v>7.9376815388309874</v>
      </c>
      <c r="S35" s="423">
        <v>392.20224100000001</v>
      </c>
      <c r="T35" s="392">
        <v>2.3122659103449239</v>
      </c>
      <c r="U35" s="423">
        <v>836.78823</v>
      </c>
      <c r="V35" s="392">
        <v>30.915704810959177</v>
      </c>
    </row>
    <row r="36" spans="1:22" ht="14.25">
      <c r="A36" s="377" t="s">
        <v>1339</v>
      </c>
      <c r="B36" s="423">
        <v>405.18024200000002</v>
      </c>
      <c r="C36" s="392">
        <v>13.704606424317657</v>
      </c>
      <c r="D36" s="392">
        <v>8.0679003243926175</v>
      </c>
      <c r="E36" s="423">
        <v>779.60425899999996</v>
      </c>
      <c r="F36" s="392">
        <v>131.90072377111468</v>
      </c>
      <c r="G36" s="423">
        <v>339.85306100000003</v>
      </c>
      <c r="H36" s="392">
        <v>11.574049565503518</v>
      </c>
      <c r="I36" s="423">
        <v>467.98543000000001</v>
      </c>
      <c r="J36" s="392">
        <v>7.2937577707573364</v>
      </c>
      <c r="K36" s="423">
        <v>408.10343599999999</v>
      </c>
      <c r="L36" s="392">
        <v>6.5034626669595363</v>
      </c>
      <c r="M36" s="423">
        <v>408.91763400000002</v>
      </c>
      <c r="N36" s="392">
        <v>5.4303938669950869</v>
      </c>
      <c r="O36" s="423">
        <v>232.50742500000001</v>
      </c>
      <c r="P36" s="392">
        <v>7.8481685989781891</v>
      </c>
      <c r="Q36" s="423">
        <v>549.98399700000004</v>
      </c>
      <c r="R36" s="392">
        <v>4.4339008412577874</v>
      </c>
      <c r="S36" s="423">
        <v>389.34472399999999</v>
      </c>
      <c r="T36" s="392">
        <v>-4.7048565760387291</v>
      </c>
      <c r="U36" s="423">
        <v>839.51921200000004</v>
      </c>
      <c r="V36" s="392">
        <v>27.823779175943542</v>
      </c>
    </row>
    <row r="37" spans="1:22" ht="14.25">
      <c r="A37" s="377" t="s">
        <v>1340</v>
      </c>
      <c r="B37" s="423">
        <v>409.15595400000001</v>
      </c>
      <c r="C37" s="392">
        <v>13.387979364159165</v>
      </c>
      <c r="D37" s="392">
        <v>9.1282848239272454</v>
      </c>
      <c r="E37" s="423">
        <v>787.41036699999995</v>
      </c>
      <c r="F37" s="392">
        <v>132.66293605395401</v>
      </c>
      <c r="G37" s="423">
        <v>344.370001</v>
      </c>
      <c r="H37" s="392">
        <v>11.104458781265425</v>
      </c>
      <c r="I37" s="423">
        <v>477.67507000000001</v>
      </c>
      <c r="J37" s="392">
        <v>7.6459793859066982</v>
      </c>
      <c r="K37" s="423">
        <v>415.131868</v>
      </c>
      <c r="L37" s="392">
        <v>5.7097510533450579</v>
      </c>
      <c r="M37" s="423">
        <v>410.09489200000002</v>
      </c>
      <c r="N37" s="392">
        <v>4.5626952968824686</v>
      </c>
      <c r="O37" s="423">
        <v>238.86098100000001</v>
      </c>
      <c r="P37" s="392">
        <v>9.7637889837459024</v>
      </c>
      <c r="Q37" s="423">
        <v>554.26375499999995</v>
      </c>
      <c r="R37" s="392">
        <v>9.8831438963885567</v>
      </c>
      <c r="S37" s="423">
        <v>377.75020499999999</v>
      </c>
      <c r="T37" s="392">
        <v>-7.1157141158618042</v>
      </c>
      <c r="U37" s="423">
        <v>788.89825599999995</v>
      </c>
      <c r="V37" s="392">
        <v>22.302716987296755</v>
      </c>
    </row>
    <row r="38" spans="1:22" ht="14.25">
      <c r="A38" s="377" t="s">
        <v>1341</v>
      </c>
      <c r="B38" s="423">
        <v>416.21307000000002</v>
      </c>
      <c r="C38" s="392">
        <v>11.010527908390566</v>
      </c>
      <c r="D38" s="392">
        <v>11.010527908390566</v>
      </c>
      <c r="E38" s="423">
        <v>741.69954499999994</v>
      </c>
      <c r="F38" s="392">
        <v>118.47934968416661</v>
      </c>
      <c r="G38" s="423">
        <v>340.28344800000002</v>
      </c>
      <c r="H38" s="392">
        <v>8.6520155691383707</v>
      </c>
      <c r="I38" s="423">
        <v>519.39271699999995</v>
      </c>
      <c r="J38" s="392">
        <v>6.847540585174583</v>
      </c>
      <c r="K38" s="423">
        <v>424.145352</v>
      </c>
      <c r="L38" s="392">
        <v>6.5034859865626959</v>
      </c>
      <c r="M38" s="423">
        <v>410.30722700000001</v>
      </c>
      <c r="N38" s="392">
        <v>3.9150828599413101</v>
      </c>
      <c r="O38" s="423">
        <v>235.64068399999999</v>
      </c>
      <c r="P38" s="392">
        <v>8.4262604364343971</v>
      </c>
      <c r="Q38" s="423">
        <v>559.952135</v>
      </c>
      <c r="R38" s="392">
        <v>1.5847164413007597</v>
      </c>
      <c r="S38" s="423">
        <v>376.79598299999998</v>
      </c>
      <c r="T38" s="392">
        <v>-6.6527990918627822</v>
      </c>
      <c r="U38" s="423">
        <v>782.69220399999995</v>
      </c>
      <c r="V38" s="392">
        <v>19.218389023348337</v>
      </c>
    </row>
    <row r="39" spans="1:22" ht="14.25">
      <c r="A39" s="411" t="s">
        <v>1369</v>
      </c>
      <c r="B39" s="365"/>
      <c r="C39" s="350"/>
      <c r="D39" s="350"/>
      <c r="E39" s="350"/>
      <c r="F39" s="350"/>
      <c r="G39" s="350"/>
      <c r="H39" s="350"/>
    </row>
    <row r="40" spans="1:22" ht="14.25">
      <c r="A40" s="430" t="s">
        <v>1373</v>
      </c>
      <c r="B40" s="350"/>
      <c r="C40" s="350"/>
      <c r="D40" s="350"/>
      <c r="E40" s="350"/>
      <c r="F40" s="350"/>
      <c r="G40" s="350"/>
      <c r="H40" s="350"/>
    </row>
    <row r="41" spans="1:22" ht="14.25">
      <c r="A41" s="350" t="s">
        <v>1371</v>
      </c>
      <c r="C41" s="350"/>
      <c r="D41" s="350"/>
      <c r="E41" s="350"/>
      <c r="F41" s="350"/>
      <c r="G41" s="350"/>
      <c r="H41" s="350"/>
    </row>
  </sheetData>
  <mergeCells count="16">
    <mergeCell ref="B7:D7"/>
    <mergeCell ref="E7:F7"/>
    <mergeCell ref="G7:H7"/>
    <mergeCell ref="I7:J7"/>
    <mergeCell ref="K7:L7"/>
    <mergeCell ref="A4:V4"/>
    <mergeCell ref="A3:V3"/>
    <mergeCell ref="B5:D5"/>
    <mergeCell ref="E5:V5"/>
    <mergeCell ref="B6:D6"/>
    <mergeCell ref="E6:V6"/>
    <mergeCell ref="M7:N7"/>
    <mergeCell ref="O7:P7"/>
    <mergeCell ref="Q7:R7"/>
    <mergeCell ref="S7:T7"/>
    <mergeCell ref="U7:V7"/>
  </mergeCells>
  <hyperlinks>
    <hyperlink ref="XFC6" location="ÍNDICE!A162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57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1"/>
  <sheetViews>
    <sheetView showGridLines="0" topLeftCell="H1" zoomScaleNormal="100" zoomScaleSheetLayoutView="70" workbookViewId="0">
      <selection activeCell="XFC6" sqref="XFC6"/>
    </sheetView>
  </sheetViews>
  <sheetFormatPr baseColWidth="10" defaultColWidth="0" defaultRowHeight="0" customHeight="1" zeroHeight="1"/>
  <cols>
    <col min="1" max="1" width="12.28515625" style="370" customWidth="1"/>
    <col min="2" max="2" width="14.28515625" style="370" customWidth="1"/>
    <col min="3" max="3" width="8.140625" style="370" bestFit="1" customWidth="1"/>
    <col min="4" max="4" width="14.28515625" style="370" bestFit="1" customWidth="1"/>
    <col min="5" max="5" width="11.28515625" style="370" bestFit="1" customWidth="1"/>
    <col min="6" max="6" width="9.85546875" style="370" customWidth="1"/>
    <col min="7" max="8" width="11.28515625" style="370" customWidth="1"/>
    <col min="9" max="10" width="11.7109375" style="370" customWidth="1"/>
    <col min="11" max="11" width="11.28515625" style="370" bestFit="1" customWidth="1"/>
    <col min="12" max="12" width="9.85546875" style="370" customWidth="1"/>
    <col min="13" max="13" width="11.28515625" style="370" bestFit="1" customWidth="1"/>
    <col min="14" max="14" width="9.85546875" style="370" customWidth="1"/>
    <col min="15" max="15" width="11.28515625" style="370" bestFit="1" customWidth="1"/>
    <col min="16" max="16" width="9.85546875" style="370" customWidth="1"/>
    <col min="17" max="17" width="11.28515625" style="370" bestFit="1" customWidth="1"/>
    <col min="18" max="18" width="9.85546875" style="370" customWidth="1"/>
    <col min="19" max="19" width="11.28515625" style="370" bestFit="1" customWidth="1"/>
    <col min="20" max="20" width="9.85546875" style="370" customWidth="1"/>
    <col min="21" max="22" width="11.140625" style="370" customWidth="1"/>
    <col min="23" max="23" width="6.28515625" style="370" customWidth="1"/>
    <col min="24" max="24" width="5" style="370" hidden="1" customWidth="1"/>
    <col min="25" max="16382" width="11.42578125" style="370" hidden="1"/>
    <col min="16383" max="16384" width="17.140625" style="370" customWidth="1"/>
  </cols>
  <sheetData>
    <row r="1" spans="1:23 16383:16383" ht="6" customHeight="1"/>
    <row r="2" spans="1:23 16383:16383" ht="15">
      <c r="A2" s="6" t="s">
        <v>738</v>
      </c>
      <c r="B2" s="360"/>
      <c r="C2" s="360"/>
      <c r="D2" s="360"/>
      <c r="E2" s="371"/>
      <c r="F2" s="371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7"/>
    </row>
    <row r="3" spans="1:23 16383:16383" ht="15" customHeight="1">
      <c r="A3" s="2193" t="s">
        <v>1538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</row>
    <row r="4" spans="1:23 16383:16383" ht="15" customHeight="1">
      <c r="A4" s="2193" t="s">
        <v>2512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</row>
    <row r="5" spans="1:23 16383:16383" ht="15">
      <c r="A5" s="7"/>
      <c r="B5" s="1382"/>
      <c r="C5" s="1382"/>
      <c r="D5" s="1382"/>
      <c r="E5" s="1383"/>
      <c r="F5" s="1382"/>
      <c r="G5" s="1382"/>
      <c r="H5" s="1382"/>
      <c r="I5" s="1382"/>
      <c r="J5" s="1382"/>
      <c r="K5" s="1382"/>
      <c r="L5" s="1382"/>
      <c r="M5" s="1382"/>
      <c r="N5" s="1382"/>
      <c r="O5" s="1382"/>
      <c r="P5" s="1382"/>
      <c r="Q5" s="1382"/>
      <c r="R5" s="1382"/>
      <c r="S5" s="1382"/>
      <c r="T5" s="1382"/>
      <c r="U5" s="1382"/>
      <c r="V5" s="1382"/>
    </row>
    <row r="6" spans="1:23 16383:16383" ht="21" customHeight="1">
      <c r="A6" s="373"/>
      <c r="B6" s="2206"/>
      <c r="C6" s="2206"/>
      <c r="D6" s="2204"/>
      <c r="E6" s="2040" t="s">
        <v>716</v>
      </c>
      <c r="F6" s="2040"/>
      <c r="G6" s="2040"/>
      <c r="H6" s="2040"/>
      <c r="I6" s="2040"/>
      <c r="J6" s="2040"/>
      <c r="K6" s="2040"/>
      <c r="L6" s="2040"/>
      <c r="M6" s="2040"/>
      <c r="N6" s="2040"/>
      <c r="O6" s="2040"/>
      <c r="P6" s="2040"/>
      <c r="Q6" s="2040"/>
      <c r="R6" s="2040"/>
      <c r="S6" s="2040"/>
      <c r="T6" s="2040"/>
      <c r="U6" s="2040"/>
      <c r="V6" s="2040"/>
      <c r="XFC6" s="1113" t="s">
        <v>675</v>
      </c>
    </row>
    <row r="7" spans="1:23 16383:16383" ht="168" customHeight="1">
      <c r="A7" s="1381"/>
      <c r="B7" s="2199" t="s">
        <v>710</v>
      </c>
      <c r="C7" s="2199"/>
      <c r="D7" s="2200"/>
      <c r="E7" s="2196" t="s">
        <v>711</v>
      </c>
      <c r="F7" s="2196"/>
      <c r="G7" s="2196" t="s">
        <v>112</v>
      </c>
      <c r="H7" s="2196"/>
      <c r="I7" s="2196" t="s">
        <v>728</v>
      </c>
      <c r="J7" s="2196"/>
      <c r="K7" s="2196" t="s">
        <v>729</v>
      </c>
      <c r="L7" s="2196"/>
      <c r="M7" s="2196" t="s">
        <v>730</v>
      </c>
      <c r="N7" s="2196"/>
      <c r="O7" s="2196" t="s">
        <v>731</v>
      </c>
      <c r="P7" s="2196"/>
      <c r="Q7" s="2196" t="s">
        <v>732</v>
      </c>
      <c r="R7" s="2196"/>
      <c r="S7" s="2196" t="s">
        <v>733</v>
      </c>
      <c r="T7" s="2196"/>
      <c r="U7" s="2196" t="s">
        <v>734</v>
      </c>
      <c r="V7" s="2196"/>
    </row>
    <row r="8" spans="1:23 16383:16383" ht="30">
      <c r="A8" s="1373" t="s">
        <v>183</v>
      </c>
      <c r="B8" s="1379" t="s">
        <v>675</v>
      </c>
      <c r="C8" s="1379" t="s">
        <v>676</v>
      </c>
      <c r="D8" s="1379" t="s">
        <v>677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  <c r="M8" s="1379" t="s">
        <v>675</v>
      </c>
      <c r="N8" s="1379" t="s">
        <v>676</v>
      </c>
      <c r="O8" s="1379" t="s">
        <v>675</v>
      </c>
      <c r="P8" s="1379" t="s">
        <v>676</v>
      </c>
      <c r="Q8" s="1379" t="s">
        <v>675</v>
      </c>
      <c r="R8" s="1379" t="s">
        <v>676</v>
      </c>
      <c r="S8" s="1379" t="s">
        <v>675</v>
      </c>
      <c r="T8" s="1379" t="s">
        <v>676</v>
      </c>
      <c r="U8" s="1379" t="s">
        <v>675</v>
      </c>
      <c r="V8" s="1379" t="s">
        <v>676</v>
      </c>
    </row>
    <row r="9" spans="1:23 16383:16383" ht="14.25">
      <c r="A9" s="374" t="s">
        <v>1324</v>
      </c>
      <c r="B9" s="423">
        <v>132.87799999999999</v>
      </c>
      <c r="C9" s="392">
        <v>7.7889388129572357</v>
      </c>
      <c r="D9" s="392">
        <v>7.7889388129572357</v>
      </c>
      <c r="E9" s="423">
        <v>89.594499999999996</v>
      </c>
      <c r="F9" s="392">
        <v>-0.74325267488982716</v>
      </c>
      <c r="G9" s="423">
        <v>121.0767</v>
      </c>
      <c r="H9" s="392">
        <v>2.875371943520677</v>
      </c>
      <c r="I9" s="423">
        <v>180.40129999999999</v>
      </c>
      <c r="J9" s="392">
        <v>25.463914084266072</v>
      </c>
      <c r="K9" s="423">
        <v>151.83949999999999</v>
      </c>
      <c r="L9" s="392">
        <v>21.408661749748916</v>
      </c>
      <c r="M9" s="423">
        <v>111.5998</v>
      </c>
      <c r="N9" s="392">
        <v>1.8757588205760234</v>
      </c>
      <c r="O9" s="423">
        <v>112.8933</v>
      </c>
      <c r="P9" s="392">
        <v>-7.5124955658252723</v>
      </c>
      <c r="Q9" s="423">
        <v>116.50539999999999</v>
      </c>
      <c r="R9" s="392">
        <v>-6.6272355329013655</v>
      </c>
      <c r="S9" s="423">
        <v>125.1117</v>
      </c>
      <c r="T9" s="392">
        <v>5.7970695852990417</v>
      </c>
      <c r="U9" s="423">
        <v>96.754300000000001</v>
      </c>
      <c r="V9" s="392">
        <v>-21.478986113557031</v>
      </c>
    </row>
    <row r="10" spans="1:23 16383:16383" ht="14.25">
      <c r="A10" s="374" t="s">
        <v>1325</v>
      </c>
      <c r="B10" s="423">
        <v>153.53870000000001</v>
      </c>
      <c r="C10" s="392">
        <v>15.548623549421281</v>
      </c>
      <c r="D10" s="392">
        <v>15.548623549421281</v>
      </c>
      <c r="E10" s="423">
        <v>133.56610000000001</v>
      </c>
      <c r="F10" s="392">
        <v>49.078459057196611</v>
      </c>
      <c r="G10" s="423">
        <v>136.37979999999999</v>
      </c>
      <c r="H10" s="392">
        <v>12.63917830598289</v>
      </c>
      <c r="I10" s="423">
        <v>218.113</v>
      </c>
      <c r="J10" s="392">
        <v>20.904339381146375</v>
      </c>
      <c r="K10" s="423">
        <v>170.80860000000001</v>
      </c>
      <c r="L10" s="392">
        <v>12.492862529183801</v>
      </c>
      <c r="M10" s="423">
        <v>127.1644</v>
      </c>
      <c r="N10" s="392">
        <v>13.946799187812164</v>
      </c>
      <c r="O10" s="423">
        <v>116.6134</v>
      </c>
      <c r="P10" s="392">
        <v>3.2952354125532768</v>
      </c>
      <c r="Q10" s="423">
        <v>141.05950000000001</v>
      </c>
      <c r="R10" s="392">
        <v>21.075503796390581</v>
      </c>
      <c r="S10" s="423">
        <v>163.85339999999999</v>
      </c>
      <c r="T10" s="392">
        <v>30.965689060255741</v>
      </c>
      <c r="U10" s="423">
        <v>119.477</v>
      </c>
      <c r="V10" s="392">
        <v>23.484951056438842</v>
      </c>
    </row>
    <row r="11" spans="1:23 16383:16383" ht="14.25">
      <c r="A11" s="374" t="s">
        <v>1326</v>
      </c>
      <c r="B11" s="423">
        <v>159.4384</v>
      </c>
      <c r="C11" s="392">
        <v>3.8424840121741299</v>
      </c>
      <c r="D11" s="392">
        <v>3.8424840121741299</v>
      </c>
      <c r="E11" s="423">
        <v>146.25129999999999</v>
      </c>
      <c r="F11" s="392">
        <v>9.4973200535165567</v>
      </c>
      <c r="G11" s="423">
        <v>138.95509999999999</v>
      </c>
      <c r="H11" s="392">
        <v>1.8883295033428782</v>
      </c>
      <c r="I11" s="423">
        <v>219.5685</v>
      </c>
      <c r="J11" s="392">
        <v>0.66731464882880953</v>
      </c>
      <c r="K11" s="423">
        <v>169.86799999999999</v>
      </c>
      <c r="L11" s="392">
        <v>-0.55067484892448171</v>
      </c>
      <c r="M11" s="423">
        <v>136.2269</v>
      </c>
      <c r="N11" s="392">
        <v>7.1266014702227931</v>
      </c>
      <c r="O11" s="423">
        <v>154.74250000000001</v>
      </c>
      <c r="P11" s="392">
        <v>32.69701423678584</v>
      </c>
      <c r="Q11" s="423">
        <v>158.5873</v>
      </c>
      <c r="R11" s="392">
        <v>12.425820309869229</v>
      </c>
      <c r="S11" s="423">
        <v>184.75049999999999</v>
      </c>
      <c r="T11" s="392">
        <v>12.75353456199262</v>
      </c>
      <c r="U11" s="423">
        <v>163.53479999999999</v>
      </c>
      <c r="V11" s="392">
        <v>36.875549268896933</v>
      </c>
    </row>
    <row r="12" spans="1:23 16383:16383" ht="14.25">
      <c r="A12" s="374" t="s">
        <v>1327</v>
      </c>
      <c r="B12" s="423">
        <v>168.36959999999999</v>
      </c>
      <c r="C12" s="392">
        <v>5.601661833033944</v>
      </c>
      <c r="D12" s="392">
        <v>5.601661833033944</v>
      </c>
      <c r="E12" s="423">
        <v>178.21260000000001</v>
      </c>
      <c r="F12" s="392">
        <v>-9.7100000000000009</v>
      </c>
      <c r="G12" s="423">
        <v>142.54320000000001</v>
      </c>
      <c r="H12" s="392">
        <v>39.450000000000003</v>
      </c>
      <c r="I12" s="423">
        <v>242.40209999999999</v>
      </c>
      <c r="J12" s="392">
        <v>10.399305911367062</v>
      </c>
      <c r="K12" s="423">
        <v>183.1671</v>
      </c>
      <c r="L12" s="392">
        <v>7.8290790496150064</v>
      </c>
      <c r="M12" s="423">
        <v>151.91650000000001</v>
      </c>
      <c r="N12" s="392">
        <v>11.51725540256734</v>
      </c>
      <c r="O12" s="423">
        <v>156.7988</v>
      </c>
      <c r="P12" s="392">
        <v>1.3288527715398013</v>
      </c>
      <c r="Q12" s="423">
        <v>183.61060000000001</v>
      </c>
      <c r="R12" s="392">
        <v>15.778880149923747</v>
      </c>
      <c r="S12" s="423">
        <v>193.6688</v>
      </c>
      <c r="T12" s="392">
        <v>4.8272129168797973</v>
      </c>
      <c r="U12" s="423">
        <v>162.6799</v>
      </c>
      <c r="V12" s="392">
        <v>-0.52276335067520385</v>
      </c>
    </row>
    <row r="13" spans="1:23 16383:16383" ht="14.25">
      <c r="A13" s="374" t="s">
        <v>1328</v>
      </c>
      <c r="B13" s="423">
        <v>182.843829</v>
      </c>
      <c r="C13" s="392">
        <v>8.5966997605268389</v>
      </c>
      <c r="D13" s="392">
        <v>8.5966997605268389</v>
      </c>
      <c r="E13" s="423">
        <v>210.91207399999999</v>
      </c>
      <c r="F13" s="392">
        <v>18.348575802159871</v>
      </c>
      <c r="G13" s="423">
        <v>149.69514000000001</v>
      </c>
      <c r="H13" s="392">
        <v>5.0173842035256655</v>
      </c>
      <c r="I13" s="423">
        <v>265.42549300000002</v>
      </c>
      <c r="J13" s="392">
        <v>9.4980171376403142</v>
      </c>
      <c r="K13" s="423">
        <v>251.53149300000001</v>
      </c>
      <c r="L13" s="392">
        <v>37.323511154568692</v>
      </c>
      <c r="M13" s="423">
        <v>167.96090599999999</v>
      </c>
      <c r="N13" s="392">
        <v>10.561332047539263</v>
      </c>
      <c r="O13" s="423">
        <v>182.154256</v>
      </c>
      <c r="P13" s="392">
        <v>16.170695183891716</v>
      </c>
      <c r="Q13" s="423">
        <v>198.07373999999999</v>
      </c>
      <c r="R13" s="392">
        <v>7.8770724566010752</v>
      </c>
      <c r="S13" s="423">
        <v>191.08066400000001</v>
      </c>
      <c r="T13" s="392">
        <v>-1.3363721983096877</v>
      </c>
      <c r="U13" s="423">
        <v>168.22833499999999</v>
      </c>
      <c r="V13" s="392">
        <v>3.410645691323877</v>
      </c>
    </row>
    <row r="14" spans="1:23 16383:16383" ht="15" thickBot="1">
      <c r="A14" s="1009" t="s">
        <v>1329</v>
      </c>
      <c r="B14" s="1020">
        <v>192.087728</v>
      </c>
      <c r="C14" s="996">
        <v>5.0556253664978845</v>
      </c>
      <c r="D14" s="996">
        <v>5.0556253664978845</v>
      </c>
      <c r="E14" s="1020">
        <v>212.622422</v>
      </c>
      <c r="F14" s="996">
        <v>0.810929392311599</v>
      </c>
      <c r="G14" s="1020">
        <v>155.144723</v>
      </c>
      <c r="H14" s="996">
        <v>3.6404541924340394</v>
      </c>
      <c r="I14" s="1020">
        <v>283.908816</v>
      </c>
      <c r="J14" s="996">
        <v>6.9636577824873758</v>
      </c>
      <c r="K14" s="1020">
        <v>253.42775399999999</v>
      </c>
      <c r="L14" s="996">
        <v>0.75388611476971956</v>
      </c>
      <c r="M14" s="1020">
        <v>182.589969</v>
      </c>
      <c r="N14" s="996">
        <v>8.7098023869911714</v>
      </c>
      <c r="O14" s="1020">
        <v>209.44938999999999</v>
      </c>
      <c r="P14" s="996">
        <v>14.984625997429335</v>
      </c>
      <c r="Q14" s="1020">
        <v>205.17629600000001</v>
      </c>
      <c r="R14" s="996">
        <v>3.5858140508681302</v>
      </c>
      <c r="S14" s="1020">
        <v>178.05963299999999</v>
      </c>
      <c r="T14" s="996">
        <v>-6.8144158217913748</v>
      </c>
      <c r="U14" s="1020">
        <v>191.84403399999999</v>
      </c>
      <c r="V14" s="996">
        <v>14.037884283881198</v>
      </c>
    </row>
    <row r="15" spans="1:23 16383:16383" ht="15" thickTop="1">
      <c r="A15" s="964" t="s">
        <v>767</v>
      </c>
      <c r="B15" s="1018">
        <v>196.25842</v>
      </c>
      <c r="C15" s="965">
        <v>7.881747482240109</v>
      </c>
      <c r="D15" s="965">
        <v>2.1712433393975106</v>
      </c>
      <c r="E15" s="1018">
        <v>218.623884</v>
      </c>
      <c r="F15" s="965">
        <v>5.5522790662683619</v>
      </c>
      <c r="G15" s="1018">
        <v>159.52553700000001</v>
      </c>
      <c r="H15" s="965">
        <v>6.0594306182483182</v>
      </c>
      <c r="I15" s="1018">
        <v>281.84415300000001</v>
      </c>
      <c r="J15" s="965">
        <v>8.2292409926126187</v>
      </c>
      <c r="K15" s="1018">
        <v>258.735904</v>
      </c>
      <c r="L15" s="965">
        <v>9.5683501461840024</v>
      </c>
      <c r="M15" s="1018">
        <v>192.21655699999999</v>
      </c>
      <c r="N15" s="965">
        <v>11.160757932629162</v>
      </c>
      <c r="O15" s="1018">
        <v>219.86326800000001</v>
      </c>
      <c r="P15" s="965">
        <v>18.996927639821081</v>
      </c>
      <c r="Q15" s="1018">
        <v>213.486234</v>
      </c>
      <c r="R15" s="965">
        <v>5.6345348458871625</v>
      </c>
      <c r="S15" s="1018">
        <v>196.50745000000001</v>
      </c>
      <c r="T15" s="965">
        <v>3.5937912168384489</v>
      </c>
      <c r="U15" s="1018">
        <v>209.82162199999999</v>
      </c>
      <c r="V15" s="965">
        <v>20.623832989103128</v>
      </c>
    </row>
    <row r="16" spans="1:23 16383:16383" ht="14.25">
      <c r="A16" s="377" t="s">
        <v>768</v>
      </c>
      <c r="B16" s="423">
        <v>183.142968</v>
      </c>
      <c r="C16" s="392">
        <v>5.6327597674328933</v>
      </c>
      <c r="D16" s="392">
        <v>-4.6566014878368538</v>
      </c>
      <c r="E16" s="423">
        <v>215.74212700000001</v>
      </c>
      <c r="F16" s="392">
        <v>4.1942706640064387</v>
      </c>
      <c r="G16" s="423">
        <v>149.53555</v>
      </c>
      <c r="H16" s="392">
        <v>2.4616426160368965</v>
      </c>
      <c r="I16" s="423">
        <v>257.76139000000001</v>
      </c>
      <c r="J16" s="392">
        <v>7.9426310790687182</v>
      </c>
      <c r="K16" s="423">
        <v>243.59111100000001</v>
      </c>
      <c r="L16" s="392">
        <v>7.1624830727909705</v>
      </c>
      <c r="M16" s="423">
        <v>180.594098</v>
      </c>
      <c r="N16" s="392">
        <v>8.5126927707466891</v>
      </c>
      <c r="O16" s="423">
        <v>207.54947200000001</v>
      </c>
      <c r="P16" s="392">
        <v>18.763844849608379</v>
      </c>
      <c r="Q16" s="423">
        <v>199.60219499999999</v>
      </c>
      <c r="R16" s="392">
        <v>0.764838106686061</v>
      </c>
      <c r="S16" s="423">
        <v>177.93942100000001</v>
      </c>
      <c r="T16" s="392">
        <v>-2.5601807153660117</v>
      </c>
      <c r="U16" s="423">
        <v>212.14119700000001</v>
      </c>
      <c r="V16" s="392">
        <v>28.839444650588696</v>
      </c>
    </row>
    <row r="17" spans="1:34" ht="14.25">
      <c r="A17" s="377" t="s">
        <v>769</v>
      </c>
      <c r="B17" s="423">
        <v>186.18021899999999</v>
      </c>
      <c r="C17" s="392">
        <v>2.2881443087221953</v>
      </c>
      <c r="D17" s="392">
        <v>-3.0754223924185364</v>
      </c>
      <c r="E17" s="423">
        <v>213.87838500000001</v>
      </c>
      <c r="F17" s="392">
        <v>0.87932979848008852</v>
      </c>
      <c r="G17" s="423">
        <v>152.442418</v>
      </c>
      <c r="H17" s="392">
        <v>-1.5282942272911715</v>
      </c>
      <c r="I17" s="423">
        <v>263.487685</v>
      </c>
      <c r="J17" s="392">
        <v>5.5811519114271402</v>
      </c>
      <c r="K17" s="423">
        <v>246.066993</v>
      </c>
      <c r="L17" s="392">
        <v>3.4718499283507454</v>
      </c>
      <c r="M17" s="423">
        <v>184.96344500000001</v>
      </c>
      <c r="N17" s="392">
        <v>5.5094796499557841</v>
      </c>
      <c r="O17" s="423">
        <v>202.11936600000001</v>
      </c>
      <c r="P17" s="392">
        <v>15.459920486641444</v>
      </c>
      <c r="Q17" s="423">
        <v>205.497557</v>
      </c>
      <c r="R17" s="392">
        <v>0.42667623632681728</v>
      </c>
      <c r="S17" s="423">
        <v>189.16779399999999</v>
      </c>
      <c r="T17" s="392">
        <v>-0.80442222472083547</v>
      </c>
      <c r="U17" s="423">
        <v>208.09485900000001</v>
      </c>
      <c r="V17" s="392">
        <v>23.078087008645621</v>
      </c>
    </row>
    <row r="18" spans="1:34" ht="14.25">
      <c r="A18" s="377" t="s">
        <v>770</v>
      </c>
      <c r="B18" s="423">
        <v>195.95435000000001</v>
      </c>
      <c r="C18" s="392">
        <v>8.8355818235760886</v>
      </c>
      <c r="D18" s="392">
        <v>2.0129458764799324</v>
      </c>
      <c r="E18" s="423">
        <v>216.42978299999999</v>
      </c>
      <c r="F18" s="392">
        <v>4.8078888792553842</v>
      </c>
      <c r="G18" s="423">
        <v>160.232834</v>
      </c>
      <c r="H18" s="392">
        <v>4.8530434646099518</v>
      </c>
      <c r="I18" s="423">
        <v>277.20921499999997</v>
      </c>
      <c r="J18" s="392">
        <v>12.468817464466753</v>
      </c>
      <c r="K18" s="423">
        <v>262.54765500000002</v>
      </c>
      <c r="L18" s="392">
        <v>10.655864664009297</v>
      </c>
      <c r="M18" s="423">
        <v>195.66635199999999</v>
      </c>
      <c r="N18" s="392">
        <v>11.755276158792793</v>
      </c>
      <c r="O18" s="423">
        <v>211.99987400000001</v>
      </c>
      <c r="P18" s="392">
        <v>16.717744015119319</v>
      </c>
      <c r="Q18" s="423">
        <v>221.08883900000001</v>
      </c>
      <c r="R18" s="392">
        <v>9.824864013835267</v>
      </c>
      <c r="S18" s="423">
        <v>205.19183899999999</v>
      </c>
      <c r="T18" s="392">
        <v>11.407892172069722</v>
      </c>
      <c r="U18" s="423">
        <v>216.191911</v>
      </c>
      <c r="V18" s="392">
        <v>34.777399191367685</v>
      </c>
    </row>
    <row r="19" spans="1:34" ht="14.25">
      <c r="A19" s="377" t="s">
        <v>771</v>
      </c>
      <c r="B19" s="423">
        <v>195.217185</v>
      </c>
      <c r="C19" s="392">
        <v>5.714534582640618</v>
      </c>
      <c r="D19" s="392">
        <v>1.6291811208262175</v>
      </c>
      <c r="E19" s="423">
        <v>215.44188600000001</v>
      </c>
      <c r="F19" s="392">
        <v>1.4111608539023601</v>
      </c>
      <c r="G19" s="423">
        <v>159.24526800000001</v>
      </c>
      <c r="H19" s="392">
        <v>2.3947049105568219</v>
      </c>
      <c r="I19" s="423">
        <v>278.951775</v>
      </c>
      <c r="J19" s="392">
        <v>9.3900752912254415</v>
      </c>
      <c r="K19" s="423">
        <v>256.628739</v>
      </c>
      <c r="L19" s="392">
        <v>3.6325162337239369</v>
      </c>
      <c r="M19" s="423">
        <v>200.697</v>
      </c>
      <c r="N19" s="392">
        <v>8.5262127653002562</v>
      </c>
      <c r="O19" s="423">
        <v>207.87269000000001</v>
      </c>
      <c r="P19" s="392">
        <v>14.500365719471485</v>
      </c>
      <c r="Q19" s="423">
        <v>216.07717600000001</v>
      </c>
      <c r="R19" s="392">
        <v>2.6479000847777767</v>
      </c>
      <c r="S19" s="423">
        <v>201.38906900000001</v>
      </c>
      <c r="T19" s="392">
        <v>5.2242358215865092</v>
      </c>
      <c r="U19" s="423">
        <v>221.93606</v>
      </c>
      <c r="V19" s="392">
        <v>29.250791654769891</v>
      </c>
    </row>
    <row r="20" spans="1:34" ht="14.25">
      <c r="A20" s="377" t="s">
        <v>772</v>
      </c>
      <c r="B20" s="423">
        <v>189.767425</v>
      </c>
      <c r="C20" s="392">
        <v>1.9839996933720849</v>
      </c>
      <c r="D20" s="392">
        <v>-1.2079392182721804</v>
      </c>
      <c r="E20" s="423">
        <v>208.19007199999999</v>
      </c>
      <c r="F20" s="392">
        <v>-0.87067174440631501</v>
      </c>
      <c r="G20" s="423">
        <v>154.73151100000001</v>
      </c>
      <c r="H20" s="392">
        <v>-2.4764260349814382</v>
      </c>
      <c r="I20" s="423">
        <v>269.20698299999998</v>
      </c>
      <c r="J20" s="392">
        <v>6.4220427603428609</v>
      </c>
      <c r="K20" s="423">
        <v>251.111356</v>
      </c>
      <c r="L20" s="392">
        <v>3.8915385641459244</v>
      </c>
      <c r="M20" s="423">
        <v>197.43759800000001</v>
      </c>
      <c r="N20" s="392">
        <v>8.3057066035232552</v>
      </c>
      <c r="O20" s="423">
        <v>210.63718299999999</v>
      </c>
      <c r="P20" s="392">
        <v>13.303124428692792</v>
      </c>
      <c r="Q20" s="423">
        <v>205.82906</v>
      </c>
      <c r="R20" s="392">
        <v>-0.70607646323106454</v>
      </c>
      <c r="S20" s="423">
        <v>196.31832600000001</v>
      </c>
      <c r="T20" s="392">
        <v>-0.180351623099273</v>
      </c>
      <c r="U20" s="423">
        <v>214.185574</v>
      </c>
      <c r="V20" s="392">
        <v>25.609310108847861</v>
      </c>
    </row>
    <row r="21" spans="1:34" ht="14.25">
      <c r="A21" s="377" t="s">
        <v>773</v>
      </c>
      <c r="B21" s="423">
        <v>197.71812199999999</v>
      </c>
      <c r="C21" s="392">
        <v>4.7996773462273046</v>
      </c>
      <c r="D21" s="392">
        <v>2.9311575802489553</v>
      </c>
      <c r="E21" s="423">
        <v>215.61361299999999</v>
      </c>
      <c r="F21" s="392">
        <v>0.99682017816793422</v>
      </c>
      <c r="G21" s="423">
        <v>163.10318699999999</v>
      </c>
      <c r="H21" s="392">
        <v>0.51546850142494272</v>
      </c>
      <c r="I21" s="423">
        <v>279.05334900000003</v>
      </c>
      <c r="J21" s="392">
        <v>10.093246223168407</v>
      </c>
      <c r="K21" s="423">
        <v>256.08005200000002</v>
      </c>
      <c r="L21" s="392">
        <v>6.4269164522401834</v>
      </c>
      <c r="M21" s="423">
        <v>209.47461899999999</v>
      </c>
      <c r="N21" s="392">
        <v>9.0880479344820806</v>
      </c>
      <c r="O21" s="423">
        <v>204.63487000000001</v>
      </c>
      <c r="P21" s="392">
        <v>10.034582234745582</v>
      </c>
      <c r="Q21" s="423">
        <v>219.40208200000001</v>
      </c>
      <c r="R21" s="392">
        <v>2.0172691278693033</v>
      </c>
      <c r="S21" s="423">
        <v>209.24211600000001</v>
      </c>
      <c r="T21" s="392">
        <v>6.0868746690300846</v>
      </c>
      <c r="U21" s="423">
        <v>221.24124800000001</v>
      </c>
      <c r="V21" s="392">
        <v>30.940357932599305</v>
      </c>
    </row>
    <row r="22" spans="1:34" ht="14.25">
      <c r="A22" s="377" t="s">
        <v>774</v>
      </c>
      <c r="B22" s="423">
        <v>197.18410900000001</v>
      </c>
      <c r="C22" s="392">
        <v>1.3803095500313001</v>
      </c>
      <c r="D22" s="392">
        <v>2.6531528344174049</v>
      </c>
      <c r="E22" s="423">
        <v>217.159155</v>
      </c>
      <c r="F22" s="392">
        <v>-0.32978229339208909</v>
      </c>
      <c r="G22" s="423">
        <v>159.96398500000001</v>
      </c>
      <c r="H22" s="392">
        <v>-2.5526049157940101</v>
      </c>
      <c r="I22" s="423">
        <v>283.99233199999998</v>
      </c>
      <c r="J22" s="392">
        <v>6.4473632849667561</v>
      </c>
      <c r="K22" s="423">
        <v>258.88619199999999</v>
      </c>
      <c r="L22" s="392">
        <v>2.5019884328116637</v>
      </c>
      <c r="M22" s="423">
        <v>208.07295099999999</v>
      </c>
      <c r="N22" s="392">
        <v>8.7878415952911801</v>
      </c>
      <c r="O22" s="423">
        <v>210.324569</v>
      </c>
      <c r="P22" s="392">
        <v>1.8947935856508558</v>
      </c>
      <c r="Q22" s="423">
        <v>222.20608100000001</v>
      </c>
      <c r="R22" s="392">
        <v>0.60686419041766637</v>
      </c>
      <c r="S22" s="423">
        <v>205.576021</v>
      </c>
      <c r="T22" s="392">
        <v>1.311549670227441</v>
      </c>
      <c r="U22" s="423">
        <v>218.59362400000001</v>
      </c>
      <c r="V22" s="392">
        <v>27.281520995888521</v>
      </c>
    </row>
    <row r="23" spans="1:34" ht="14.25">
      <c r="A23" s="377" t="s">
        <v>775</v>
      </c>
      <c r="B23" s="423">
        <v>193.25749400000001</v>
      </c>
      <c r="C23" s="392">
        <v>2.8762963993430812</v>
      </c>
      <c r="D23" s="392">
        <v>0.60897487423039465</v>
      </c>
      <c r="E23" s="423">
        <v>214.61729700000001</v>
      </c>
      <c r="F23" s="392">
        <v>0.89943088562862705</v>
      </c>
      <c r="G23" s="423">
        <v>156.219132</v>
      </c>
      <c r="H23" s="392">
        <v>-1.5275269534120506</v>
      </c>
      <c r="I23" s="423">
        <v>279.577471</v>
      </c>
      <c r="J23" s="392">
        <v>9.4298981476647938</v>
      </c>
      <c r="K23" s="423">
        <v>253.73522700000001</v>
      </c>
      <c r="L23" s="392">
        <v>6.7426171740070373</v>
      </c>
      <c r="M23" s="423">
        <v>208.12535800000001</v>
      </c>
      <c r="N23" s="392">
        <v>14.273465054141866</v>
      </c>
      <c r="O23" s="423">
        <v>210.345777</v>
      </c>
      <c r="P23" s="392">
        <v>3.7292736761507017</v>
      </c>
      <c r="Q23" s="423">
        <v>213.15994499999999</v>
      </c>
      <c r="R23" s="392">
        <v>1.717333174881519</v>
      </c>
      <c r="S23" s="423">
        <v>197.42895100000001</v>
      </c>
      <c r="T23" s="392">
        <v>6.4069975398418411</v>
      </c>
      <c r="U23" s="423">
        <v>211.74228600000001</v>
      </c>
      <c r="V23" s="392">
        <v>4.2617256392798675</v>
      </c>
    </row>
    <row r="24" spans="1:34" ht="14.25">
      <c r="A24" s="377" t="s">
        <v>763</v>
      </c>
      <c r="B24" s="423">
        <v>201.356774</v>
      </c>
      <c r="C24" s="392">
        <v>2.917458717265542</v>
      </c>
      <c r="D24" s="392">
        <v>4.8254233086665543</v>
      </c>
      <c r="E24" s="423">
        <v>221.99594200000001</v>
      </c>
      <c r="F24" s="392">
        <v>1.6336255814350942</v>
      </c>
      <c r="G24" s="423">
        <v>163.90620899999999</v>
      </c>
      <c r="H24" s="392">
        <v>-0.21508405251799978</v>
      </c>
      <c r="I24" s="423">
        <v>291.31401799999998</v>
      </c>
      <c r="J24" s="392">
        <v>7.7682437539257077</v>
      </c>
      <c r="K24" s="423">
        <v>266.32387299999999</v>
      </c>
      <c r="L24" s="392">
        <v>9.0147608841716789</v>
      </c>
      <c r="M24" s="423">
        <v>221.58434500000001</v>
      </c>
      <c r="N24" s="392">
        <v>15.73356762331537</v>
      </c>
      <c r="O24" s="423">
        <v>208.50259800000001</v>
      </c>
      <c r="P24" s="392">
        <v>-3.6928429167945476</v>
      </c>
      <c r="Q24" s="423">
        <v>221.049543</v>
      </c>
      <c r="R24" s="392">
        <v>2.4904175086654767</v>
      </c>
      <c r="S24" s="423">
        <v>207.974909</v>
      </c>
      <c r="T24" s="392">
        <v>3.0227545772760989</v>
      </c>
      <c r="U24" s="423">
        <v>207.631483</v>
      </c>
      <c r="V24" s="392">
        <v>11.452178392765955</v>
      </c>
    </row>
    <row r="25" spans="1:34" ht="14.25">
      <c r="A25" s="377" t="s">
        <v>764</v>
      </c>
      <c r="B25" s="423">
        <v>201.89653999999999</v>
      </c>
      <c r="C25" s="392">
        <v>3.6825989033654194</v>
      </c>
      <c r="D25" s="392">
        <v>5.1064230402058763</v>
      </c>
      <c r="E25" s="423">
        <v>217.504479</v>
      </c>
      <c r="F25" s="392">
        <v>0.59959314199637959</v>
      </c>
      <c r="G25" s="423">
        <v>163.84798499999999</v>
      </c>
      <c r="H25" s="392">
        <v>1.9920001558190625</v>
      </c>
      <c r="I25" s="423">
        <v>295.12214299999999</v>
      </c>
      <c r="J25" s="392">
        <v>7.7735635588588092</v>
      </c>
      <c r="K25" s="423">
        <v>268.64173399999999</v>
      </c>
      <c r="L25" s="392">
        <v>4.5260466573650682</v>
      </c>
      <c r="M25" s="423">
        <v>207.67398900000001</v>
      </c>
      <c r="N25" s="392">
        <v>9.764554294464034</v>
      </c>
      <c r="O25" s="423">
        <v>215.68044800000001</v>
      </c>
      <c r="P25" s="392">
        <v>-3.4684266503355654</v>
      </c>
      <c r="Q25" s="423">
        <v>208.198938</v>
      </c>
      <c r="R25" s="392">
        <v>-3.3001432837231781</v>
      </c>
      <c r="S25" s="423">
        <v>205.569704</v>
      </c>
      <c r="T25" s="392">
        <v>5.4832090034443448</v>
      </c>
      <c r="U25" s="423">
        <v>202.361818</v>
      </c>
      <c r="V25" s="392">
        <v>13.316009399679007</v>
      </c>
      <c r="AH25" s="370">
        <v>-0.86</v>
      </c>
    </row>
    <row r="26" spans="1:34" ht="15" thickBot="1">
      <c r="A26" s="962" t="s">
        <v>765</v>
      </c>
      <c r="B26" s="1020">
        <v>198.29454000000001</v>
      </c>
      <c r="C26" s="996">
        <v>3.2312381767564125</v>
      </c>
      <c r="D26" s="996">
        <v>3.2312381767564125</v>
      </c>
      <c r="E26" s="1020">
        <v>216.14562900000001</v>
      </c>
      <c r="F26" s="996">
        <v>1.6570251466705654</v>
      </c>
      <c r="G26" s="1020">
        <v>158.80682100000001</v>
      </c>
      <c r="H26" s="996">
        <v>2.3604399358140071</v>
      </c>
      <c r="I26" s="1020">
        <v>295.14042699999999</v>
      </c>
      <c r="J26" s="996">
        <v>3.9560627803822745</v>
      </c>
      <c r="K26" s="1020">
        <v>264.98800399999999</v>
      </c>
      <c r="L26" s="996">
        <v>4.5615564268465913</v>
      </c>
      <c r="M26" s="1020">
        <v>204.18663000000001</v>
      </c>
      <c r="N26" s="996">
        <v>11.827955893896892</v>
      </c>
      <c r="O26" s="1020">
        <v>210.25529900000001</v>
      </c>
      <c r="P26" s="996">
        <v>0.38477505234080223</v>
      </c>
      <c r="Q26" s="1020">
        <v>223.14080899999999</v>
      </c>
      <c r="R26" s="996">
        <v>8.7556473872595788</v>
      </c>
      <c r="S26" s="1020">
        <v>202.152073</v>
      </c>
      <c r="T26" s="996">
        <v>13.530545690836071</v>
      </c>
      <c r="U26" s="1020">
        <v>189.145241</v>
      </c>
      <c r="V26" s="996">
        <v>-1.4067641008841614</v>
      </c>
    </row>
    <row r="27" spans="1:34" ht="15" thickTop="1">
      <c r="A27" s="964" t="s">
        <v>1330</v>
      </c>
      <c r="B27" s="1018">
        <v>201.29891799999999</v>
      </c>
      <c r="C27" s="965">
        <v>2.5682964328358482</v>
      </c>
      <c r="D27" s="965">
        <v>1.515108787160746</v>
      </c>
      <c r="E27" s="1018">
        <v>221.179959</v>
      </c>
      <c r="F27" s="965">
        <v>1.1691654878841939</v>
      </c>
      <c r="G27" s="1018">
        <v>160.809583</v>
      </c>
      <c r="H27" s="965">
        <v>0.80491564181350839</v>
      </c>
      <c r="I27" s="1018">
        <v>298.33707600000002</v>
      </c>
      <c r="J27" s="965">
        <v>5.8517882398646082</v>
      </c>
      <c r="K27" s="1018">
        <v>269.49496799999997</v>
      </c>
      <c r="L27" s="965">
        <v>4.158318901113911</v>
      </c>
      <c r="M27" s="1018">
        <v>219.64784900000001</v>
      </c>
      <c r="N27" s="965">
        <v>14.27103493483135</v>
      </c>
      <c r="O27" s="1018">
        <v>206.76270600000001</v>
      </c>
      <c r="P27" s="965">
        <v>-5.9585041736030186</v>
      </c>
      <c r="Q27" s="1018">
        <v>222.22191100000001</v>
      </c>
      <c r="R27" s="965">
        <v>4.0919158281653045</v>
      </c>
      <c r="S27" s="1018">
        <v>211.351192</v>
      </c>
      <c r="T27" s="965">
        <v>7.5537807854104244</v>
      </c>
      <c r="U27" s="1018">
        <v>222.61774399999999</v>
      </c>
      <c r="V27" s="965">
        <v>6.0985716715124871</v>
      </c>
    </row>
    <row r="28" spans="1:34" ht="14.25">
      <c r="A28" s="377" t="s">
        <v>1331</v>
      </c>
      <c r="B28" s="423">
        <v>193.14983699999999</v>
      </c>
      <c r="C28" s="392">
        <v>5.4639657253998442</v>
      </c>
      <c r="D28" s="392">
        <v>-2.594475369821081</v>
      </c>
      <c r="E28" s="423">
        <v>212.240993</v>
      </c>
      <c r="F28" s="392">
        <v>-1.6228327998268122</v>
      </c>
      <c r="G28" s="423">
        <v>155.12498600000001</v>
      </c>
      <c r="H28" s="392">
        <v>3.7378643406200007</v>
      </c>
      <c r="I28" s="423">
        <v>283.51470899999998</v>
      </c>
      <c r="J28" s="392">
        <v>9.9911468509694004</v>
      </c>
      <c r="K28" s="423">
        <v>260.90075999999999</v>
      </c>
      <c r="L28" s="392">
        <v>7.1060265413379398</v>
      </c>
      <c r="M28" s="423">
        <v>209.57807099999999</v>
      </c>
      <c r="N28" s="392">
        <v>16.049236005486733</v>
      </c>
      <c r="O28" s="423">
        <v>198.77261300000001</v>
      </c>
      <c r="P28" s="392">
        <v>-4.2288033380301737</v>
      </c>
      <c r="Q28" s="423">
        <v>213.92612800000001</v>
      </c>
      <c r="R28" s="392">
        <v>7.1762402212059984</v>
      </c>
      <c r="S28" s="423">
        <v>200.02194</v>
      </c>
      <c r="T28" s="392">
        <v>12.410133109290044</v>
      </c>
      <c r="U28" s="423">
        <v>213.191326</v>
      </c>
      <c r="V28" s="392">
        <v>0.49501417680790638</v>
      </c>
    </row>
    <row r="29" spans="1:34" ht="14.25">
      <c r="A29" s="377" t="s">
        <v>1332</v>
      </c>
      <c r="B29" s="423">
        <v>192.62535700000001</v>
      </c>
      <c r="C29" s="392">
        <v>3.4617737773742885</v>
      </c>
      <c r="D29" s="392">
        <v>-2.8589708017174864</v>
      </c>
      <c r="E29" s="423">
        <v>212.52196699999999</v>
      </c>
      <c r="F29" s="392">
        <v>-0.6342005995603639</v>
      </c>
      <c r="G29" s="423">
        <v>154.80820399999999</v>
      </c>
      <c r="H29" s="392">
        <v>1.5519210670090322</v>
      </c>
      <c r="I29" s="423">
        <v>284.68867899999998</v>
      </c>
      <c r="J29" s="392">
        <v>8.0462940801198979</v>
      </c>
      <c r="K29" s="423">
        <v>261.54915099999999</v>
      </c>
      <c r="L29" s="392">
        <v>6.2918467085912644</v>
      </c>
      <c r="M29" s="423">
        <v>210.82236599999999</v>
      </c>
      <c r="N29" s="392">
        <v>13.980557617749811</v>
      </c>
      <c r="O29" s="423">
        <v>186.94880699999999</v>
      </c>
      <c r="P29" s="392">
        <v>-7.5057424235142385</v>
      </c>
      <c r="Q29" s="423">
        <v>210.45521099999999</v>
      </c>
      <c r="R29" s="392">
        <v>2.4125123784318303</v>
      </c>
      <c r="S29" s="423">
        <v>204.204489</v>
      </c>
      <c r="T29" s="392">
        <v>7.9488662853466563</v>
      </c>
      <c r="U29" s="423">
        <v>213.94100900000001</v>
      </c>
      <c r="V29" s="392">
        <v>2.8093678181641213</v>
      </c>
      <c r="AF29" s="370">
        <v>-17.309999999999999</v>
      </c>
    </row>
    <row r="30" spans="1:34" ht="14.25">
      <c r="A30" s="377" t="s">
        <v>1333</v>
      </c>
      <c r="B30" s="423">
        <v>199.53744800000001</v>
      </c>
      <c r="C30" s="392">
        <v>1.8285371057085609</v>
      </c>
      <c r="D30" s="392">
        <v>0.62679890227941293</v>
      </c>
      <c r="E30" s="423">
        <v>217.456964</v>
      </c>
      <c r="F30" s="392">
        <v>0.47460242567447519</v>
      </c>
      <c r="G30" s="423">
        <v>160.09636499999999</v>
      </c>
      <c r="H30" s="392">
        <v>-8.5169185736300168E-2</v>
      </c>
      <c r="I30" s="423">
        <v>297.16919999999999</v>
      </c>
      <c r="J30" s="392">
        <v>7.2003324276215031</v>
      </c>
      <c r="K30" s="423">
        <v>266.601247</v>
      </c>
      <c r="L30" s="392">
        <v>1.543945231580901</v>
      </c>
      <c r="M30" s="423">
        <v>216.99461500000001</v>
      </c>
      <c r="N30" s="392">
        <v>10.900322299666531</v>
      </c>
      <c r="O30" s="423">
        <v>194.813166</v>
      </c>
      <c r="P30" s="392">
        <v>-8.1069425541262401</v>
      </c>
      <c r="Q30" s="423">
        <v>217.85127900000001</v>
      </c>
      <c r="R30" s="392">
        <v>-1.4643706189076289</v>
      </c>
      <c r="S30" s="423">
        <v>211.32228799999999</v>
      </c>
      <c r="T30" s="392">
        <v>2.9876670679870543</v>
      </c>
      <c r="U30" s="423">
        <v>216.429742</v>
      </c>
      <c r="V30" s="392">
        <v>0.11000920381336599</v>
      </c>
      <c r="AF30" s="370">
        <v>1.71</v>
      </c>
    </row>
    <row r="31" spans="1:34" ht="14.25">
      <c r="A31" s="377" t="s">
        <v>1334</v>
      </c>
      <c r="B31" s="423">
        <v>203.71767399999999</v>
      </c>
      <c r="C31" s="392">
        <v>4.3543753589111445</v>
      </c>
      <c r="D31" s="392">
        <v>2.7348882122523177</v>
      </c>
      <c r="E31" s="423">
        <v>421.091409</v>
      </c>
      <c r="F31" s="392">
        <v>95.454754327577689</v>
      </c>
      <c r="G31" s="423">
        <v>161.020489</v>
      </c>
      <c r="H31" s="392">
        <v>1.1147715861798746</v>
      </c>
      <c r="I31" s="423">
        <v>297.25971299999998</v>
      </c>
      <c r="J31" s="392">
        <v>6.5631193778924679</v>
      </c>
      <c r="K31" s="423">
        <v>273.45073600000001</v>
      </c>
      <c r="L31" s="392">
        <v>6.5549934374263596</v>
      </c>
      <c r="M31" s="423">
        <v>216.040378</v>
      </c>
      <c r="N31" s="392">
        <v>7.6450460146389787</v>
      </c>
      <c r="O31" s="423">
        <v>199.82737299999999</v>
      </c>
      <c r="P31" s="392">
        <v>-3.8703097554565802</v>
      </c>
      <c r="Q31" s="423">
        <v>206.74181300000001</v>
      </c>
      <c r="R31" s="392">
        <v>-4.3203836577353272</v>
      </c>
      <c r="S31" s="423">
        <v>207.50171599999999</v>
      </c>
      <c r="T31" s="392">
        <v>3.0352426923429432</v>
      </c>
      <c r="U31" s="423">
        <v>220.181862</v>
      </c>
      <c r="V31" s="392">
        <v>-0.7904069307168915</v>
      </c>
    </row>
    <row r="32" spans="1:34" ht="14.25">
      <c r="A32" s="377" t="s">
        <v>1335</v>
      </c>
      <c r="B32" s="423">
        <v>201.89637500000001</v>
      </c>
      <c r="C32" s="392">
        <v>6.3914815727725616</v>
      </c>
      <c r="D32" s="392">
        <v>1.8164065435185339</v>
      </c>
      <c r="E32" s="423">
        <v>417.757138</v>
      </c>
      <c r="F32" s="392">
        <v>100.66141194283271</v>
      </c>
      <c r="G32" s="423">
        <v>159.40415300000001</v>
      </c>
      <c r="H32" s="392">
        <v>3.0198386675096778</v>
      </c>
      <c r="I32" s="423">
        <v>295.36592100000001</v>
      </c>
      <c r="J32" s="392">
        <v>9.7170354604063203</v>
      </c>
      <c r="K32" s="423">
        <v>270.63268199999999</v>
      </c>
      <c r="L32" s="392">
        <v>7.7739717991885504</v>
      </c>
      <c r="M32" s="423">
        <v>213.32473999999999</v>
      </c>
      <c r="N32" s="392">
        <v>8.0466649518294844</v>
      </c>
      <c r="O32" s="423">
        <v>191.62092999999999</v>
      </c>
      <c r="P32" s="392">
        <v>-9.0279658743822147</v>
      </c>
      <c r="Q32" s="423">
        <v>203.09993</v>
      </c>
      <c r="R32" s="392">
        <v>-1.3259206450245697</v>
      </c>
      <c r="S32" s="423">
        <v>204.80363700000001</v>
      </c>
      <c r="T32" s="392">
        <v>4.3222205348266929</v>
      </c>
      <c r="U32" s="423">
        <v>236.80752899999999</v>
      </c>
      <c r="V32" s="392">
        <v>10.561848110274674</v>
      </c>
    </row>
    <row r="33" spans="1:22" ht="14.25">
      <c r="A33" s="377" t="s">
        <v>1336</v>
      </c>
      <c r="B33" s="423">
        <v>211.30019899999999</v>
      </c>
      <c r="C33" s="392">
        <v>6.8694143271298191</v>
      </c>
      <c r="D33" s="392">
        <v>6.5587579970683985</v>
      </c>
      <c r="E33" s="423">
        <v>434.12469599999997</v>
      </c>
      <c r="F33" s="392">
        <v>101.34382516933194</v>
      </c>
      <c r="G33" s="423">
        <v>172.79415499999999</v>
      </c>
      <c r="H33" s="392">
        <v>5.9416178054203295</v>
      </c>
      <c r="I33" s="423">
        <v>298.32420999999999</v>
      </c>
      <c r="J33" s="392">
        <v>6.9057981454291539</v>
      </c>
      <c r="K33" s="423">
        <v>272.07306299999999</v>
      </c>
      <c r="L33" s="392">
        <v>6.2453169917350504</v>
      </c>
      <c r="M33" s="423">
        <v>225.10941800000001</v>
      </c>
      <c r="N33" s="392">
        <v>7.4638154610989105</v>
      </c>
      <c r="O33" s="423">
        <v>191.35734299999999</v>
      </c>
      <c r="P33" s="392">
        <v>-6.4883990690345339</v>
      </c>
      <c r="Q33" s="423">
        <v>211.07296199999999</v>
      </c>
      <c r="R33" s="392">
        <v>-3.7962812039313398</v>
      </c>
      <c r="S33" s="423">
        <v>204.997546</v>
      </c>
      <c r="T33" s="392">
        <v>-2.028544769639018</v>
      </c>
      <c r="U33" s="423">
        <v>237.446628</v>
      </c>
      <c r="V33" s="392">
        <v>7.3247552825230766</v>
      </c>
    </row>
    <row r="34" spans="1:22" ht="14.25">
      <c r="A34" s="377" t="s">
        <v>1337</v>
      </c>
      <c r="B34" s="423">
        <v>206.29569599999999</v>
      </c>
      <c r="C34" s="392">
        <v>4.6208525860468752</v>
      </c>
      <c r="D34" s="392">
        <v>4.0349855321281103</v>
      </c>
      <c r="E34" s="423">
        <v>434.93188700000002</v>
      </c>
      <c r="F34" s="392">
        <v>100.28254714842669</v>
      </c>
      <c r="G34" s="423">
        <v>167.24785900000001</v>
      </c>
      <c r="H34" s="392">
        <v>4.5534462022810862</v>
      </c>
      <c r="I34" s="423">
        <v>292.03541999999999</v>
      </c>
      <c r="J34" s="392">
        <v>2.832149707478715</v>
      </c>
      <c r="K34" s="423">
        <v>271.650417</v>
      </c>
      <c r="L34" s="392">
        <v>4.9304387002609973</v>
      </c>
      <c r="M34" s="423">
        <v>216.51825400000001</v>
      </c>
      <c r="N34" s="392">
        <v>4.0588182939742312</v>
      </c>
      <c r="O34" s="423">
        <v>192.23968400000001</v>
      </c>
      <c r="P34" s="392">
        <v>-8.5985603517390263</v>
      </c>
      <c r="Q34" s="423">
        <v>204.275464</v>
      </c>
      <c r="R34" s="392">
        <v>-8.0693637722722862</v>
      </c>
      <c r="S34" s="423">
        <v>202.27898500000001</v>
      </c>
      <c r="T34" s="392">
        <v>-1.6038037821541451</v>
      </c>
      <c r="U34" s="423">
        <v>233.517439</v>
      </c>
      <c r="V34" s="392">
        <v>6.8271959295573836</v>
      </c>
    </row>
    <row r="35" spans="1:22" ht="14.25">
      <c r="A35" s="377" t="s">
        <v>1338</v>
      </c>
      <c r="B35" s="423">
        <v>210.21392800000001</v>
      </c>
      <c r="C35" s="392">
        <v>8.7740111128627127</v>
      </c>
      <c r="D35" s="392">
        <v>6.0109511840315877</v>
      </c>
      <c r="E35" s="423">
        <v>438.020914</v>
      </c>
      <c r="F35" s="392">
        <v>104.09394774923477</v>
      </c>
      <c r="G35" s="423">
        <v>171.20728399999999</v>
      </c>
      <c r="H35" s="392">
        <v>9.5943126863616168</v>
      </c>
      <c r="I35" s="423">
        <v>298.47453899999999</v>
      </c>
      <c r="J35" s="392">
        <v>6.759152635728638</v>
      </c>
      <c r="K35" s="423">
        <v>267.99480599999998</v>
      </c>
      <c r="L35" s="392">
        <v>5.6198657035508859</v>
      </c>
      <c r="M35" s="423">
        <v>217.08852400000001</v>
      </c>
      <c r="N35" s="392">
        <v>4.3066188984044906</v>
      </c>
      <c r="O35" s="423">
        <v>197.67832899999999</v>
      </c>
      <c r="P35" s="392">
        <v>-6.0222021951978677</v>
      </c>
      <c r="Q35" s="423">
        <v>210.997536</v>
      </c>
      <c r="R35" s="392">
        <v>-1.0144537239395457</v>
      </c>
      <c r="S35" s="423">
        <v>194.50174100000001</v>
      </c>
      <c r="T35" s="392">
        <v>-1.482665022112184</v>
      </c>
      <c r="U35" s="423">
        <v>234.23160799999999</v>
      </c>
      <c r="V35" s="392">
        <v>10.621082082773015</v>
      </c>
    </row>
    <row r="36" spans="1:22" ht="14.25">
      <c r="A36" s="377" t="s">
        <v>1339</v>
      </c>
      <c r="B36" s="423">
        <v>213.66783699999999</v>
      </c>
      <c r="C36" s="392">
        <v>6.114054548768233</v>
      </c>
      <c r="D36" s="392">
        <v>7.7527585983961034</v>
      </c>
      <c r="E36" s="423">
        <v>437.30370199999999</v>
      </c>
      <c r="F36" s="392">
        <v>96.987250334512851</v>
      </c>
      <c r="G36" s="423">
        <v>175.99426099999999</v>
      </c>
      <c r="H36" s="392">
        <v>7.3749811393661213</v>
      </c>
      <c r="I36" s="423">
        <v>300.149157</v>
      </c>
      <c r="J36" s="392">
        <v>3.0328574850799095</v>
      </c>
      <c r="K36" s="423">
        <v>259.21101399999998</v>
      </c>
      <c r="L36" s="392">
        <v>-2.670755317530249</v>
      </c>
      <c r="M36" s="423">
        <v>212.999087</v>
      </c>
      <c r="N36" s="392">
        <v>-3.8744876132833395</v>
      </c>
      <c r="O36" s="423">
        <v>209.68860100000001</v>
      </c>
      <c r="P36" s="392">
        <v>0.5688192911629919</v>
      </c>
      <c r="Q36" s="423">
        <v>209.67617799999999</v>
      </c>
      <c r="R36" s="392">
        <v>-5.1451655794646944</v>
      </c>
      <c r="S36" s="423">
        <v>195.92706200000001</v>
      </c>
      <c r="T36" s="392">
        <v>-5.7929329350013052</v>
      </c>
      <c r="U36" s="423">
        <v>233.95809299999999</v>
      </c>
      <c r="V36" s="392">
        <v>12.679488495489855</v>
      </c>
    </row>
    <row r="37" spans="1:22" ht="14.25">
      <c r="A37" s="377" t="s">
        <v>1340</v>
      </c>
      <c r="B37" s="423">
        <v>205.58680200000001</v>
      </c>
      <c r="C37" s="392">
        <v>1.8277985348337467</v>
      </c>
      <c r="D37" s="392">
        <v>3.677490060997135</v>
      </c>
      <c r="E37" s="423">
        <v>432.59917000000002</v>
      </c>
      <c r="F37" s="392">
        <v>98.892074309881224</v>
      </c>
      <c r="G37" s="423">
        <v>165.94872799999999</v>
      </c>
      <c r="H37" s="392">
        <v>1.2821292858743449</v>
      </c>
      <c r="I37" s="423">
        <v>296.53898900000002</v>
      </c>
      <c r="J37" s="392">
        <v>0.48008800207175462</v>
      </c>
      <c r="K37" s="423">
        <v>261.816282</v>
      </c>
      <c r="L37" s="392">
        <v>-2.5407266020699426</v>
      </c>
      <c r="M37" s="423">
        <v>196.014724</v>
      </c>
      <c r="N37" s="392">
        <v>-5.6142153652184117</v>
      </c>
      <c r="O37" s="423">
        <v>205.94881000000001</v>
      </c>
      <c r="P37" s="392">
        <v>-4.5120631425988105</v>
      </c>
      <c r="Q37" s="423">
        <v>203.46216200000001</v>
      </c>
      <c r="R37" s="392">
        <v>-2.2751201545514133</v>
      </c>
      <c r="S37" s="423">
        <v>177.153446</v>
      </c>
      <c r="T37" s="392">
        <v>-13.823174060706922</v>
      </c>
      <c r="U37" s="423">
        <v>217.31626700000001</v>
      </c>
      <c r="V37" s="392">
        <v>7.3899558463148551</v>
      </c>
    </row>
    <row r="38" spans="1:22" ht="14.25">
      <c r="A38" s="377" t="s">
        <v>1341</v>
      </c>
      <c r="B38" s="423">
        <v>210.356595</v>
      </c>
      <c r="C38" s="392">
        <v>6.0828981978021002</v>
      </c>
      <c r="D38" s="392">
        <v>6.0828981978021002</v>
      </c>
      <c r="E38" s="423">
        <v>433.43591800000002</v>
      </c>
      <c r="F38" s="392">
        <v>100.52957813919056</v>
      </c>
      <c r="G38" s="423">
        <v>168.728714</v>
      </c>
      <c r="H38" s="392">
        <v>6.2477750876960059</v>
      </c>
      <c r="I38" s="423">
        <v>311.35955000000001</v>
      </c>
      <c r="J38" s="392">
        <v>5.4953918596858387</v>
      </c>
      <c r="K38" s="423">
        <v>268.02135199999998</v>
      </c>
      <c r="L38" s="392">
        <v>1.1447114413526416</v>
      </c>
      <c r="M38" s="423">
        <v>199.185215</v>
      </c>
      <c r="N38" s="392">
        <v>-2.4494331484877341</v>
      </c>
      <c r="O38" s="423">
        <v>199.634434</v>
      </c>
      <c r="P38" s="392">
        <v>-5.0514137101486334</v>
      </c>
      <c r="Q38" s="423">
        <v>205.805036</v>
      </c>
      <c r="R38" s="392">
        <v>-7.7689836644806558</v>
      </c>
      <c r="S38" s="423">
        <v>186.80144799999999</v>
      </c>
      <c r="T38" s="392">
        <v>-7.5936025647384771</v>
      </c>
      <c r="U38" s="423">
        <v>209.63226599999999</v>
      </c>
      <c r="V38" s="392">
        <v>10.831372172879572</v>
      </c>
    </row>
    <row r="39" spans="1:22" ht="14.25">
      <c r="A39" s="411" t="s">
        <v>1369</v>
      </c>
      <c r="B39" s="365"/>
      <c r="C39" s="350"/>
      <c r="D39" s="350"/>
      <c r="E39" s="350"/>
      <c r="F39" s="350"/>
    </row>
    <row r="40" spans="1:22" ht="14.25">
      <c r="A40" s="430" t="s">
        <v>1373</v>
      </c>
      <c r="B40" s="350"/>
      <c r="C40" s="350"/>
      <c r="D40" s="350"/>
      <c r="E40" s="350"/>
      <c r="F40" s="350"/>
    </row>
    <row r="41" spans="1:22" ht="14.25">
      <c r="A41" s="350" t="s">
        <v>1371</v>
      </c>
      <c r="C41" s="350"/>
      <c r="D41" s="350"/>
      <c r="E41" s="350"/>
      <c r="F41" s="350"/>
    </row>
  </sheetData>
  <mergeCells count="14">
    <mergeCell ref="Q7:R7"/>
    <mergeCell ref="S7:T7"/>
    <mergeCell ref="U7:V7"/>
    <mergeCell ref="A4:V4"/>
    <mergeCell ref="A3:V3"/>
    <mergeCell ref="B6:D6"/>
    <mergeCell ref="E6:V6"/>
    <mergeCell ref="B7:D7"/>
    <mergeCell ref="E7:F7"/>
    <mergeCell ref="G7:H7"/>
    <mergeCell ref="I7:J7"/>
    <mergeCell ref="K7:L7"/>
    <mergeCell ref="M7:N7"/>
    <mergeCell ref="O7:P7"/>
  </mergeCells>
  <hyperlinks>
    <hyperlink ref="XFC6" location="ÍNDICE!A163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58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showGridLines="0" topLeftCell="C1" zoomScaleNormal="100" zoomScaleSheetLayoutView="90" workbookViewId="0">
      <selection activeCell="L6" sqref="L6"/>
    </sheetView>
  </sheetViews>
  <sheetFormatPr baseColWidth="10" defaultColWidth="0" defaultRowHeight="0" customHeight="1" zeroHeight="1"/>
  <cols>
    <col min="1" max="1" width="23" style="39" customWidth="1"/>
    <col min="2" max="2" width="13.85546875" style="39" customWidth="1"/>
    <col min="3" max="3" width="19.42578125" style="39" customWidth="1"/>
    <col min="4" max="4" width="20" style="39" customWidth="1"/>
    <col min="5" max="5" width="25.5703125" style="39" customWidth="1"/>
    <col min="6" max="6" width="15.7109375" style="39" customWidth="1"/>
    <col min="7" max="7" width="20" style="39" customWidth="1"/>
    <col min="8" max="8" width="20.85546875" style="39" customWidth="1"/>
    <col min="9" max="9" width="15.7109375" style="39" customWidth="1"/>
    <col min="10" max="10" width="23.85546875" style="39" customWidth="1"/>
    <col min="11" max="26" width="11.5703125" style="39" customWidth="1"/>
    <col min="27" max="16384" width="11.42578125" style="39" hidden="1"/>
  </cols>
  <sheetData>
    <row r="1" spans="1:21" ht="6" customHeight="1"/>
    <row r="2" spans="1:21" ht="18" customHeight="1">
      <c r="A2" s="1392" t="s">
        <v>741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21" ht="18" customHeight="1">
      <c r="A3" s="2221" t="s">
        <v>1539</v>
      </c>
      <c r="B3" s="2221"/>
      <c r="C3" s="2221"/>
      <c r="D3" s="2221"/>
      <c r="E3" s="2221"/>
      <c r="F3" s="2221"/>
      <c r="G3" s="2221"/>
      <c r="H3" s="2221"/>
      <c r="I3" s="2221"/>
      <c r="J3" s="2221"/>
    </row>
    <row r="4" spans="1:21" ht="15">
      <c r="A4" s="2221" t="s">
        <v>2514</v>
      </c>
      <c r="B4" s="2221"/>
      <c r="C4" s="2221"/>
      <c r="D4" s="2221"/>
      <c r="E4" s="2221"/>
      <c r="F4" s="2221"/>
      <c r="G4" s="2221"/>
      <c r="H4" s="2221"/>
      <c r="I4" s="2221"/>
      <c r="J4" s="2221"/>
    </row>
    <row r="5" spans="1:21" ht="14.25">
      <c r="A5" s="433"/>
      <c r="B5" s="432"/>
      <c r="C5" s="432"/>
      <c r="D5" s="432"/>
      <c r="E5" s="432"/>
      <c r="F5" s="432"/>
      <c r="G5" s="432"/>
      <c r="H5" s="432"/>
      <c r="I5" s="432"/>
      <c r="J5" s="432"/>
    </row>
    <row r="6" spans="1:21" ht="30" customHeight="1">
      <c r="A6" s="2222"/>
      <c r="B6" s="2206" t="s">
        <v>742</v>
      </c>
      <c r="C6" s="2206"/>
      <c r="D6" s="2204"/>
      <c r="E6" s="2224" t="s">
        <v>743</v>
      </c>
      <c r="F6" s="2224"/>
      <c r="G6" s="2224"/>
      <c r="H6" s="2224" t="s">
        <v>744</v>
      </c>
      <c r="I6" s="2224"/>
      <c r="J6" s="2224"/>
      <c r="L6" s="1113" t="s">
        <v>675</v>
      </c>
    </row>
    <row r="7" spans="1:21" ht="27" customHeight="1">
      <c r="A7" s="2223"/>
      <c r="B7" s="2199" t="s">
        <v>1540</v>
      </c>
      <c r="C7" s="2199"/>
      <c r="D7" s="2200"/>
      <c r="E7" s="2225" t="s">
        <v>1541</v>
      </c>
      <c r="F7" s="2225"/>
      <c r="G7" s="2225"/>
      <c r="H7" s="2225" t="s">
        <v>1542</v>
      </c>
      <c r="I7" s="2225"/>
      <c r="J7" s="2225"/>
    </row>
    <row r="8" spans="1:21" ht="30">
      <c r="A8" s="434" t="s">
        <v>183</v>
      </c>
      <c r="B8" s="1379" t="s">
        <v>675</v>
      </c>
      <c r="C8" s="1379" t="s">
        <v>676</v>
      </c>
      <c r="D8" s="1379" t="s">
        <v>677</v>
      </c>
      <c r="E8" s="1379" t="s">
        <v>745</v>
      </c>
      <c r="F8" s="1379" t="s">
        <v>676</v>
      </c>
      <c r="G8" s="1379" t="s">
        <v>677</v>
      </c>
      <c r="H8" s="1379" t="s">
        <v>675</v>
      </c>
      <c r="I8" s="1379" t="s">
        <v>676</v>
      </c>
      <c r="J8" s="1379" t="s">
        <v>677</v>
      </c>
    </row>
    <row r="9" spans="1:21" ht="12.75" customHeight="1">
      <c r="A9" s="374" t="s">
        <v>1324</v>
      </c>
      <c r="B9" s="423">
        <v>114.1383</v>
      </c>
      <c r="C9" s="424">
        <v>15.03</v>
      </c>
      <c r="D9" s="424">
        <v>15.03</v>
      </c>
      <c r="E9" s="423">
        <v>95.84714122689536</v>
      </c>
      <c r="F9" s="424">
        <v>7.6016610873007817</v>
      </c>
      <c r="G9" s="392">
        <v>7.6016610873007817</v>
      </c>
      <c r="H9" s="423">
        <v>192.94</v>
      </c>
      <c r="I9" s="392">
        <v>3.91</v>
      </c>
      <c r="J9" s="424">
        <v>3.91</v>
      </c>
      <c r="K9" s="376"/>
      <c r="M9" s="376"/>
      <c r="O9" s="376"/>
      <c r="Q9" s="376"/>
      <c r="S9" s="376"/>
      <c r="U9" s="376"/>
    </row>
    <row r="10" spans="1:21" ht="12.75" customHeight="1">
      <c r="A10" s="374" t="s">
        <v>1325</v>
      </c>
      <c r="B10" s="423">
        <v>88.452799999999996</v>
      </c>
      <c r="C10" s="424">
        <v>-22.5</v>
      </c>
      <c r="D10" s="424">
        <v>-22.5</v>
      </c>
      <c r="E10" s="423">
        <v>100.41757676763297</v>
      </c>
      <c r="F10" s="424">
        <v>4.7684630780152171</v>
      </c>
      <c r="G10" s="392">
        <v>4.7684630780152171</v>
      </c>
      <c r="H10" s="423">
        <v>216.86</v>
      </c>
      <c r="I10" s="392">
        <v>12.4</v>
      </c>
      <c r="J10" s="424">
        <v>12.4</v>
      </c>
      <c r="K10" s="376"/>
      <c r="M10" s="376"/>
      <c r="O10" s="376"/>
      <c r="Q10" s="376"/>
      <c r="S10" s="376"/>
      <c r="U10" s="376"/>
    </row>
    <row r="11" spans="1:21" ht="12.75" customHeight="1">
      <c r="A11" s="374" t="s">
        <v>1326</v>
      </c>
      <c r="B11" s="423">
        <v>107.4534</v>
      </c>
      <c r="C11" s="424">
        <v>21.48</v>
      </c>
      <c r="D11" s="424">
        <v>21.48</v>
      </c>
      <c r="E11" s="423">
        <v>104.55559143437139</v>
      </c>
      <c r="F11" s="424">
        <v>4.1208071335099294</v>
      </c>
      <c r="G11" s="392">
        <v>4.1208071335099294</v>
      </c>
      <c r="H11" s="423">
        <v>213.36</v>
      </c>
      <c r="I11" s="392">
        <v>-1.61</v>
      </c>
      <c r="J11" s="424">
        <v>-1.61</v>
      </c>
      <c r="K11" s="376"/>
      <c r="M11" s="376"/>
      <c r="O11" s="376"/>
      <c r="Q11" s="376"/>
      <c r="S11" s="376"/>
      <c r="U11" s="376"/>
    </row>
    <row r="12" spans="1:21" ht="12.75" customHeight="1">
      <c r="A12" s="374" t="s">
        <v>1327</v>
      </c>
      <c r="B12" s="423">
        <v>108.11799999999999</v>
      </c>
      <c r="C12" s="424">
        <v>0.61850067098854211</v>
      </c>
      <c r="D12" s="424">
        <v>0.61850067098854211</v>
      </c>
      <c r="E12" s="423">
        <v>99.582061718511</v>
      </c>
      <c r="F12" s="424">
        <v>-9.7100000000000009</v>
      </c>
      <c r="G12" s="392">
        <v>-4.7568280640277738</v>
      </c>
      <c r="H12" s="423">
        <v>39.450000000000003</v>
      </c>
      <c r="I12" s="392">
        <v>1.95</v>
      </c>
      <c r="J12" s="424">
        <v>1.95</v>
      </c>
      <c r="K12" s="376"/>
      <c r="M12" s="376"/>
      <c r="O12" s="376"/>
      <c r="Q12" s="376"/>
      <c r="S12" s="376"/>
      <c r="U12" s="376"/>
    </row>
    <row r="13" spans="1:21" ht="12.75" customHeight="1">
      <c r="A13" s="374" t="s">
        <v>1328</v>
      </c>
      <c r="B13" s="423">
        <v>97.289866000000004</v>
      </c>
      <c r="C13" s="424">
        <v>-10.02</v>
      </c>
      <c r="D13" s="424">
        <v>-10.02</v>
      </c>
      <c r="E13" s="423">
        <v>93.64620393272692</v>
      </c>
      <c r="F13" s="424">
        <v>-5.9607701260122496</v>
      </c>
      <c r="G13" s="392">
        <v>-5.9607701260122496</v>
      </c>
      <c r="H13" s="423">
        <v>232.48</v>
      </c>
      <c r="I13" s="392">
        <v>6.8775285031261291</v>
      </c>
      <c r="J13" s="424">
        <v>6.8775285031261291</v>
      </c>
      <c r="K13" s="376"/>
      <c r="M13" s="376"/>
      <c r="O13" s="376"/>
      <c r="Q13" s="376"/>
      <c r="S13" s="376"/>
      <c r="U13" s="376"/>
    </row>
    <row r="14" spans="1:21" ht="12.75" customHeight="1" thickBot="1">
      <c r="A14" s="1009" t="s">
        <v>1329</v>
      </c>
      <c r="B14" s="1020">
        <v>99.125238999999993</v>
      </c>
      <c r="C14" s="1021">
        <v>1.89</v>
      </c>
      <c r="D14" s="1021">
        <v>1.8864996689377689</v>
      </c>
      <c r="E14" s="1020">
        <v>93.641677511944977</v>
      </c>
      <c r="F14" s="1021">
        <v>-4.8335336531035722E-3</v>
      </c>
      <c r="G14" s="996">
        <v>-4.8335336531035722E-3</v>
      </c>
      <c r="H14" s="1020">
        <v>238.66</v>
      </c>
      <c r="I14" s="996">
        <v>2.658293186510674</v>
      </c>
      <c r="J14" s="1021">
        <v>2.658293186510674</v>
      </c>
      <c r="K14" s="376"/>
      <c r="M14" s="376"/>
      <c r="O14" s="376"/>
      <c r="Q14" s="376"/>
      <c r="S14" s="376"/>
      <c r="U14" s="376"/>
    </row>
    <row r="15" spans="1:21" ht="12.75" customHeight="1" thickTop="1">
      <c r="A15" s="964" t="s">
        <v>767</v>
      </c>
      <c r="B15" s="1018">
        <v>99.258330000000001</v>
      </c>
      <c r="C15" s="1019">
        <v>4.59</v>
      </c>
      <c r="D15" s="1019">
        <v>0.13426550225015266</v>
      </c>
      <c r="E15" s="1018">
        <v>95.81066799638036</v>
      </c>
      <c r="F15" s="1019">
        <v>4.5114469237429677</v>
      </c>
      <c r="G15" s="965">
        <v>2.3162661563369547</v>
      </c>
      <c r="H15" s="1018">
        <v>239</v>
      </c>
      <c r="I15" s="965">
        <v>1.7887563884156688</v>
      </c>
      <c r="J15" s="1019">
        <v>0.1424620799463705</v>
      </c>
      <c r="K15" s="376"/>
      <c r="M15" s="376"/>
      <c r="O15" s="376"/>
      <c r="Q15" s="376"/>
      <c r="S15" s="376"/>
      <c r="U15" s="376"/>
    </row>
    <row r="16" spans="1:21" ht="12.75" customHeight="1">
      <c r="A16" s="377" t="s">
        <v>768</v>
      </c>
      <c r="B16" s="423">
        <v>101.606882</v>
      </c>
      <c r="C16" s="424">
        <v>1.65</v>
      </c>
      <c r="D16" s="424">
        <v>2.5035430179391582</v>
      </c>
      <c r="E16" s="423">
        <v>93.290332739648719</v>
      </c>
      <c r="F16" s="424">
        <v>4.502369783066773</v>
      </c>
      <c r="G16" s="392">
        <v>-0.37520127963474037</v>
      </c>
      <c r="H16" s="423">
        <v>240.33</v>
      </c>
      <c r="I16" s="392">
        <v>1.8045494980302612</v>
      </c>
      <c r="J16" s="424">
        <v>0.69974021620715643</v>
      </c>
      <c r="K16" s="376"/>
      <c r="M16" s="376"/>
      <c r="O16" s="376"/>
      <c r="Q16" s="376"/>
      <c r="S16" s="376"/>
      <c r="U16" s="376"/>
    </row>
    <row r="17" spans="1:34" ht="12.75" customHeight="1">
      <c r="A17" s="377" t="s">
        <v>769</v>
      </c>
      <c r="B17" s="423">
        <v>98.440826000000001</v>
      </c>
      <c r="C17" s="424">
        <v>-0.46</v>
      </c>
      <c r="D17" s="424">
        <v>-0.69045281192209318</v>
      </c>
      <c r="E17" s="423">
        <v>91.9449002574666</v>
      </c>
      <c r="F17" s="424">
        <v>1.8389645270218802</v>
      </c>
      <c r="G17" s="392">
        <v>-1.8119893828919653</v>
      </c>
      <c r="H17" s="423">
        <v>241.14</v>
      </c>
      <c r="I17" s="392">
        <v>2.1822958599940545</v>
      </c>
      <c r="J17" s="424">
        <v>1.0391351713735064</v>
      </c>
      <c r="K17" s="376"/>
      <c r="M17" s="376"/>
      <c r="O17" s="376"/>
      <c r="Q17" s="376"/>
      <c r="S17" s="376"/>
      <c r="U17" s="376"/>
    </row>
    <row r="18" spans="1:34" ht="12.75" customHeight="1">
      <c r="A18" s="377" t="s">
        <v>770</v>
      </c>
      <c r="B18" s="423">
        <v>103.372192</v>
      </c>
      <c r="C18" s="424">
        <v>3.44</v>
      </c>
      <c r="D18" s="424">
        <v>4.2844315361499463</v>
      </c>
      <c r="E18" s="423">
        <v>91.442914495645141</v>
      </c>
      <c r="F18" s="424">
        <v>4.6935475247952718</v>
      </c>
      <c r="G18" s="392">
        <v>-2.3480602598339395</v>
      </c>
      <c r="H18" s="423">
        <v>240.39</v>
      </c>
      <c r="I18" s="392">
        <v>1.735155952431322</v>
      </c>
      <c r="J18" s="424">
        <v>0.72488058325650417</v>
      </c>
      <c r="K18" s="376"/>
      <c r="M18" s="376"/>
      <c r="O18" s="376"/>
      <c r="Q18" s="376"/>
      <c r="S18" s="376"/>
      <c r="U18" s="376"/>
    </row>
    <row r="19" spans="1:34" ht="12.75" customHeight="1">
      <c r="A19" s="377" t="s">
        <v>771</v>
      </c>
      <c r="B19" s="423">
        <v>103.242588</v>
      </c>
      <c r="C19" s="424">
        <v>0</v>
      </c>
      <c r="D19" s="424">
        <v>4.1536838059981873</v>
      </c>
      <c r="E19" s="423">
        <v>90.95418631126546</v>
      </c>
      <c r="F19" s="424">
        <v>3.3660819942406883</v>
      </c>
      <c r="G19" s="392">
        <v>-2.8699733623809731</v>
      </c>
      <c r="H19" s="423">
        <v>238.49</v>
      </c>
      <c r="I19" s="392">
        <v>0.91397621969280252</v>
      </c>
      <c r="J19" s="424">
        <v>-7.1231039973174148E-2</v>
      </c>
      <c r="K19" s="376"/>
      <c r="M19" s="376"/>
      <c r="O19" s="376"/>
      <c r="Q19" s="376"/>
      <c r="S19" s="376"/>
      <c r="U19" s="376"/>
    </row>
    <row r="20" spans="1:34" ht="12.75" customHeight="1">
      <c r="A20" s="377" t="s">
        <v>772</v>
      </c>
      <c r="B20" s="423">
        <v>104.100076</v>
      </c>
      <c r="C20" s="424">
        <v>0.37</v>
      </c>
      <c r="D20" s="424">
        <v>5.0187389712119668</v>
      </c>
      <c r="E20" s="423">
        <v>92.188245568232006</v>
      </c>
      <c r="F20" s="424">
        <v>6.8677026921131201</v>
      </c>
      <c r="G20" s="392">
        <v>-1.552120788873701</v>
      </c>
      <c r="H20" s="423">
        <v>236.3</v>
      </c>
      <c r="I20" s="392">
        <v>-5.4984562026816342E-2</v>
      </c>
      <c r="J20" s="424">
        <v>-0.98885443727477762</v>
      </c>
      <c r="K20" s="376"/>
      <c r="M20" s="376"/>
      <c r="O20" s="376"/>
      <c r="Q20" s="376"/>
      <c r="S20" s="376"/>
      <c r="U20" s="376"/>
    </row>
    <row r="21" spans="1:34" ht="12.75" customHeight="1">
      <c r="A21" s="377" t="s">
        <v>773</v>
      </c>
      <c r="B21" s="423">
        <v>109.00751099999999</v>
      </c>
      <c r="C21" s="424">
        <v>6.09</v>
      </c>
      <c r="D21" s="424">
        <v>9.9694811328525432</v>
      </c>
      <c r="E21" s="423">
        <v>96.7496269781862</v>
      </c>
      <c r="F21" s="424">
        <v>12.87473650322366</v>
      </c>
      <c r="G21" s="392">
        <v>3.3189809802849579</v>
      </c>
      <c r="H21" s="423">
        <v>236.14</v>
      </c>
      <c r="I21" s="392">
        <v>-3.3866734400145315E-2</v>
      </c>
      <c r="J21" s="424">
        <v>-1.0558954160730827</v>
      </c>
      <c r="K21" s="376"/>
      <c r="M21" s="376"/>
      <c r="O21" s="376"/>
      <c r="Q21" s="376"/>
      <c r="S21" s="376"/>
      <c r="U21" s="376"/>
    </row>
    <row r="22" spans="1:34" ht="12.75" customHeight="1">
      <c r="A22" s="377" t="s">
        <v>774</v>
      </c>
      <c r="B22" s="423">
        <v>104.62356</v>
      </c>
      <c r="C22" s="424">
        <v>0.03</v>
      </c>
      <c r="D22" s="424">
        <v>5.5468426159355877</v>
      </c>
      <c r="E22" s="423">
        <v>97.615876532803327</v>
      </c>
      <c r="F22" s="424">
        <v>11.980784951079659</v>
      </c>
      <c r="G22" s="392">
        <v>4.2440493661076939</v>
      </c>
      <c r="H22" s="423">
        <v>236.11</v>
      </c>
      <c r="I22" s="392">
        <v>-0.16912604118217711</v>
      </c>
      <c r="J22" s="424">
        <v>-1.0684655995977455</v>
      </c>
      <c r="K22" s="376"/>
      <c r="M22" s="376"/>
      <c r="O22" s="376"/>
      <c r="Q22" s="376"/>
      <c r="S22" s="376"/>
      <c r="U22" s="376"/>
    </row>
    <row r="23" spans="1:34" ht="12.75" customHeight="1">
      <c r="A23" s="377" t="s">
        <v>775</v>
      </c>
      <c r="B23" s="423">
        <v>105.24315799999999</v>
      </c>
      <c r="C23" s="424">
        <v>5.23</v>
      </c>
      <c r="D23" s="424">
        <v>6.1719084480593267</v>
      </c>
      <c r="E23" s="423">
        <v>102.55886446864976</v>
      </c>
      <c r="F23" s="424">
        <v>16.582111052222093</v>
      </c>
      <c r="G23" s="392">
        <v>9.5226689585599331</v>
      </c>
      <c r="H23" s="423">
        <v>236.06</v>
      </c>
      <c r="I23" s="392">
        <v>-0.53931069351984551</v>
      </c>
      <c r="J23" s="424">
        <v>-1.089415905472213</v>
      </c>
      <c r="K23" s="376"/>
      <c r="M23" s="376"/>
      <c r="O23" s="376"/>
      <c r="Q23" s="376"/>
      <c r="S23" s="376"/>
      <c r="U23" s="376"/>
    </row>
    <row r="24" spans="1:34" ht="12.75" customHeight="1">
      <c r="A24" s="377" t="s">
        <v>763</v>
      </c>
      <c r="B24" s="423">
        <v>105.563733</v>
      </c>
      <c r="C24" s="424">
        <v>5.87</v>
      </c>
      <c r="D24" s="424">
        <v>6.4953124602302514</v>
      </c>
      <c r="E24" s="423">
        <v>107.2879978720256</v>
      </c>
      <c r="F24" s="424">
        <v>15.612052782170993</v>
      </c>
      <c r="G24" s="392">
        <v>14.5729131756956</v>
      </c>
      <c r="H24" s="423">
        <v>236.08</v>
      </c>
      <c r="I24" s="392">
        <v>-0.94822522446924573</v>
      </c>
      <c r="J24" s="424">
        <v>-1.0810357831224304</v>
      </c>
      <c r="K24" s="376"/>
      <c r="M24" s="376"/>
      <c r="O24" s="376"/>
      <c r="Q24" s="376"/>
      <c r="S24" s="376"/>
      <c r="U24" s="376"/>
    </row>
    <row r="25" spans="1:34" ht="12.75" customHeight="1">
      <c r="A25" s="377" t="s">
        <v>764</v>
      </c>
      <c r="B25" s="423">
        <v>105.633323</v>
      </c>
      <c r="C25" s="424">
        <v>1.84</v>
      </c>
      <c r="D25" s="424">
        <v>6.5655165784770597</v>
      </c>
      <c r="E25" s="423">
        <v>103.77465026237364</v>
      </c>
      <c r="F25" s="424">
        <v>15.230822833454649</v>
      </c>
      <c r="G25" s="392">
        <v>10.821007290408801</v>
      </c>
      <c r="H25" s="423">
        <v>236.02</v>
      </c>
      <c r="I25" s="392">
        <v>-1.0895985248512208</v>
      </c>
      <c r="J25" s="424">
        <v>-1.1061761501717893</v>
      </c>
      <c r="K25" s="376"/>
      <c r="M25" s="376"/>
      <c r="O25" s="376"/>
      <c r="Q25" s="376"/>
      <c r="S25" s="376"/>
      <c r="U25" s="376"/>
      <c r="AH25" s="39">
        <v>-0.86</v>
      </c>
    </row>
    <row r="26" spans="1:34" ht="12.75" customHeight="1" thickBot="1">
      <c r="A26" s="962" t="s">
        <v>765</v>
      </c>
      <c r="B26" s="1020">
        <v>95.882413</v>
      </c>
      <c r="C26" s="1021">
        <v>-3.27</v>
      </c>
      <c r="D26" s="1021">
        <v>-3.271443310214861</v>
      </c>
      <c r="E26" s="1020">
        <v>100.55669081686275</v>
      </c>
      <c r="F26" s="1021">
        <v>7.3845465914850639</v>
      </c>
      <c r="G26" s="996">
        <v>7.3845465914850639</v>
      </c>
      <c r="H26" s="1020">
        <v>236.18</v>
      </c>
      <c r="I26" s="996">
        <v>-1.0391351713734953</v>
      </c>
      <c r="J26" s="1021">
        <v>-1.0391351713734953</v>
      </c>
      <c r="K26" s="376"/>
      <c r="M26" s="376"/>
      <c r="O26" s="376"/>
      <c r="Q26" s="376"/>
      <c r="S26" s="376"/>
      <c r="U26" s="376"/>
    </row>
    <row r="27" spans="1:34" ht="12.75" customHeight="1" thickTop="1">
      <c r="A27" s="964" t="s">
        <v>1330</v>
      </c>
      <c r="B27" s="1018">
        <v>98.265612000000004</v>
      </c>
      <c r="C27" s="965">
        <v>-1</v>
      </c>
      <c r="D27" s="965">
        <v>2.4855434124295694</v>
      </c>
      <c r="E27" s="1018">
        <v>98.755500833429124</v>
      </c>
      <c r="F27" s="965">
        <f t="shared" ref="F27:F38" si="0">+(E27/E15-1)*100</f>
        <v>3.0735959769740973</v>
      </c>
      <c r="G27" s="965">
        <f t="shared" ref="G27:G38" si="1">+(E27/$E$26-1)*100</f>
        <v>-1.7912184348966131</v>
      </c>
      <c r="H27" s="1018">
        <v>235.6</v>
      </c>
      <c r="I27" s="965">
        <v>-1.4225941422594146</v>
      </c>
      <c r="J27" s="965">
        <v>-0.24557540858667348</v>
      </c>
      <c r="K27" s="376"/>
      <c r="M27" s="376"/>
      <c r="O27" s="376"/>
      <c r="Q27" s="376"/>
      <c r="S27" s="376"/>
      <c r="U27" s="376"/>
    </row>
    <row r="28" spans="1:34" ht="12.75" customHeight="1">
      <c r="A28" s="377" t="s">
        <v>1331</v>
      </c>
      <c r="B28" s="423">
        <v>99.642418000000006</v>
      </c>
      <c r="C28" s="392">
        <v>-1.93</v>
      </c>
      <c r="D28" s="392">
        <v>3.9214751510269208</v>
      </c>
      <c r="E28" s="423">
        <v>98.032178878088999</v>
      </c>
      <c r="F28" s="392">
        <f t="shared" si="0"/>
        <v>5.0828912269759607</v>
      </c>
      <c r="G28" s="392">
        <f t="shared" si="1"/>
        <v>-2.5105360153224288</v>
      </c>
      <c r="H28" s="423">
        <v>236.51</v>
      </c>
      <c r="I28" s="392">
        <v>-1.5894811301127687</v>
      </c>
      <c r="J28" s="392">
        <v>0.13972393936827476</v>
      </c>
      <c r="K28" s="376"/>
      <c r="M28" s="376"/>
      <c r="O28" s="376"/>
      <c r="Q28" s="376"/>
      <c r="S28" s="376"/>
      <c r="U28" s="376"/>
    </row>
    <row r="29" spans="1:34" ht="12.75" customHeight="1">
      <c r="A29" s="377" t="s">
        <v>1332</v>
      </c>
      <c r="B29" s="423">
        <v>99.437819000000005</v>
      </c>
      <c r="C29" s="392">
        <v>1.01</v>
      </c>
      <c r="D29" s="392">
        <v>3.7080898245646088</v>
      </c>
      <c r="E29" s="423">
        <v>99.699288873364296</v>
      </c>
      <c r="F29" s="392">
        <f t="shared" si="0"/>
        <v>8.4337343280417301</v>
      </c>
      <c r="G29" s="392">
        <f t="shared" si="1"/>
        <v>-0.8526552898006412</v>
      </c>
      <c r="H29" s="423">
        <v>237.41</v>
      </c>
      <c r="I29" s="392">
        <v>-1.5468192751098897</v>
      </c>
      <c r="J29" s="392">
        <v>0.52078922855449683</v>
      </c>
      <c r="K29" s="376"/>
      <c r="M29" s="376"/>
      <c r="O29" s="376"/>
      <c r="Q29" s="376"/>
      <c r="S29" s="376"/>
      <c r="U29" s="376"/>
      <c r="AF29" s="39">
        <v>-17.309999999999999</v>
      </c>
    </row>
    <row r="30" spans="1:34" ht="12.75" customHeight="1">
      <c r="A30" s="377" t="s">
        <v>1333</v>
      </c>
      <c r="B30" s="423">
        <v>100.404067</v>
      </c>
      <c r="C30" s="392">
        <v>-2.87</v>
      </c>
      <c r="D30" s="392">
        <v>4.7158325062177875</v>
      </c>
      <c r="E30" s="423">
        <v>101.75955001427592</v>
      </c>
      <c r="F30" s="392">
        <f t="shared" si="0"/>
        <v>11.282050200972215</v>
      </c>
      <c r="G30" s="392">
        <f t="shared" si="1"/>
        <v>1.1962000615193702</v>
      </c>
      <c r="H30" s="423">
        <v>237.19</v>
      </c>
      <c r="I30" s="392">
        <v>-1.3311701817879218</v>
      </c>
      <c r="J30" s="392">
        <v>0.42763993564229885</v>
      </c>
      <c r="K30" s="376"/>
      <c r="M30" s="376"/>
      <c r="O30" s="376"/>
      <c r="Q30" s="376"/>
      <c r="S30" s="376"/>
      <c r="U30" s="376"/>
      <c r="AF30" s="39">
        <v>1.71</v>
      </c>
    </row>
    <row r="31" spans="1:34" ht="12.75" customHeight="1">
      <c r="A31" s="377" t="s">
        <v>1334</v>
      </c>
      <c r="B31" s="423">
        <v>99.507785999999996</v>
      </c>
      <c r="C31" s="392">
        <v>-3.62</v>
      </c>
      <c r="D31" s="392">
        <v>3.7810614966479861</v>
      </c>
      <c r="E31" s="423">
        <v>102.67311871100216</v>
      </c>
      <c r="F31" s="392">
        <f t="shared" si="0"/>
        <v>12.884434323486671</v>
      </c>
      <c r="G31" s="392">
        <f t="shared" si="1"/>
        <v>2.1047111603880397</v>
      </c>
      <c r="H31" s="423">
        <v>236.66</v>
      </c>
      <c r="I31" s="392">
        <v>-0.76</v>
      </c>
      <c r="J31" s="392">
        <v>0.20323482089930067</v>
      </c>
      <c r="K31" s="376"/>
      <c r="M31" s="376"/>
      <c r="O31" s="376"/>
      <c r="Q31" s="376"/>
      <c r="S31" s="376"/>
      <c r="U31" s="376"/>
    </row>
    <row r="32" spans="1:34" ht="12.75" customHeight="1">
      <c r="A32" s="377" t="s">
        <v>1335</v>
      </c>
      <c r="B32" s="423">
        <v>105.99995</v>
      </c>
      <c r="C32" s="392">
        <v>1.83</v>
      </c>
      <c r="D32" s="392">
        <v>10.552025844405888</v>
      </c>
      <c r="E32" s="423">
        <v>102.80391250642104</v>
      </c>
      <c r="F32" s="392">
        <f t="shared" si="0"/>
        <v>11.515206600099548</v>
      </c>
      <c r="G32" s="392">
        <f t="shared" si="1"/>
        <v>2.2347808696797644</v>
      </c>
      <c r="H32" s="423">
        <v>237.71</v>
      </c>
      <c r="I32" s="392">
        <v>0.59669911129920372</v>
      </c>
      <c r="J32" s="392">
        <v>0.64781099161657085</v>
      </c>
      <c r="K32" s="376"/>
      <c r="M32" s="376"/>
      <c r="O32" s="376"/>
      <c r="Q32" s="376"/>
      <c r="S32" s="376"/>
      <c r="U32" s="376"/>
    </row>
    <row r="33" spans="1:21" ht="12.75" customHeight="1">
      <c r="A33" s="377" t="s">
        <v>1336</v>
      </c>
      <c r="B33" s="423">
        <v>102.467754</v>
      </c>
      <c r="C33" s="392">
        <v>-6</v>
      </c>
      <c r="D33" s="392">
        <v>6.8681427531449346</v>
      </c>
      <c r="E33" s="423">
        <v>100.88065123227824</v>
      </c>
      <c r="F33" s="392">
        <f t="shared" si="0"/>
        <v>4.2698089730345501</v>
      </c>
      <c r="G33" s="392">
        <f t="shared" si="1"/>
        <v>0.3221669416364259</v>
      </c>
      <c r="H33" s="423">
        <v>237.96</v>
      </c>
      <c r="I33" s="392">
        <v>0.77072922842382763</v>
      </c>
      <c r="J33" s="392">
        <v>0.75366246083494737</v>
      </c>
      <c r="K33" s="376"/>
      <c r="M33" s="376"/>
      <c r="O33" s="376"/>
      <c r="Q33" s="376"/>
      <c r="S33" s="376"/>
      <c r="U33" s="376"/>
    </row>
    <row r="34" spans="1:21" ht="12.75" customHeight="1">
      <c r="A34" s="377" t="s">
        <v>1337</v>
      </c>
      <c r="B34" s="423">
        <v>102.07700199999999</v>
      </c>
      <c r="C34" s="392">
        <v>-2.4300000000000002</v>
      </c>
      <c r="D34" s="392">
        <v>6.4606102476790994</v>
      </c>
      <c r="E34" s="423">
        <v>97.620096816597638</v>
      </c>
      <c r="F34" s="392">
        <f t="shared" si="0"/>
        <v>4.3233579866353011E-3</v>
      </c>
      <c r="G34" s="392">
        <f t="shared" si="1"/>
        <v>-2.9203367537356084</v>
      </c>
      <c r="H34" s="423">
        <v>237.76</v>
      </c>
      <c r="I34" s="392">
        <v>0.69882681800854662</v>
      </c>
      <c r="J34" s="392">
        <v>0.66898128546024616</v>
      </c>
      <c r="K34" s="376"/>
      <c r="M34" s="376"/>
      <c r="O34" s="376"/>
      <c r="Q34" s="376"/>
      <c r="S34" s="376"/>
      <c r="U34" s="376"/>
    </row>
    <row r="35" spans="1:21" ht="12.75" customHeight="1">
      <c r="A35" s="377" t="s">
        <v>1338</v>
      </c>
      <c r="B35" s="423">
        <v>106.31552600000001</v>
      </c>
      <c r="C35" s="392">
        <v>1.02</v>
      </c>
      <c r="D35" s="392">
        <v>10.881153981804781</v>
      </c>
      <c r="E35" s="423">
        <v>102.08797492983339</v>
      </c>
      <c r="F35" s="392">
        <f t="shared" si="0"/>
        <v>-0.45914074932089655</v>
      </c>
      <c r="G35" s="392">
        <f t="shared" si="1"/>
        <v>1.5228067874264672</v>
      </c>
      <c r="H35" s="423">
        <v>237.42</v>
      </c>
      <c r="I35" s="392">
        <v>0.57612471405574794</v>
      </c>
      <c r="J35" s="392">
        <v>0.52502328732322301</v>
      </c>
      <c r="K35" s="376"/>
      <c r="M35" s="376"/>
      <c r="O35" s="376"/>
      <c r="Q35" s="376"/>
      <c r="S35" s="376"/>
      <c r="U35" s="376"/>
    </row>
    <row r="36" spans="1:21" ht="12.75" customHeight="1">
      <c r="A36" s="377" t="s">
        <v>1339</v>
      </c>
      <c r="B36" s="423">
        <v>101.865505</v>
      </c>
      <c r="C36" s="392">
        <v>-3.5</v>
      </c>
      <c r="D36" s="392">
        <v>6.2400306925942672</v>
      </c>
      <c r="E36" s="423">
        <v>102.04263492879006</v>
      </c>
      <c r="F36" s="392">
        <f t="shared" si="0"/>
        <v>-4.8890491455458651</v>
      </c>
      <c r="G36" s="392">
        <f t="shared" si="1"/>
        <v>1.4777177926763363</v>
      </c>
      <c r="H36" s="423">
        <v>237.01</v>
      </c>
      <c r="I36" s="392">
        <v>0.39393425957301442</v>
      </c>
      <c r="J36" s="392">
        <v>0.35142687780505</v>
      </c>
      <c r="K36" s="376"/>
      <c r="M36" s="376"/>
      <c r="O36" s="376"/>
      <c r="Q36" s="376"/>
      <c r="S36" s="376"/>
      <c r="U36" s="376"/>
    </row>
    <row r="37" spans="1:21" ht="12.75" customHeight="1">
      <c r="A37" s="377" t="s">
        <v>1340</v>
      </c>
      <c r="B37" s="423">
        <v>104.543403</v>
      </c>
      <c r="C37" s="392">
        <v>-1.03</v>
      </c>
      <c r="D37" s="392">
        <v>9.032928697779008</v>
      </c>
      <c r="E37" s="423">
        <v>101.57380347403463</v>
      </c>
      <c r="F37" s="392">
        <f t="shared" si="0"/>
        <v>-2.1207942236129984</v>
      </c>
      <c r="G37" s="392">
        <f t="shared" si="1"/>
        <v>1.0114818307060958</v>
      </c>
      <c r="H37" s="423">
        <v>237.55</v>
      </c>
      <c r="I37" s="392">
        <v>0.64825014829252847</v>
      </c>
      <c r="J37" s="392">
        <v>0.58006605131679656</v>
      </c>
      <c r="K37" s="376"/>
      <c r="M37" s="376"/>
      <c r="O37" s="376"/>
      <c r="Q37" s="376"/>
      <c r="S37" s="376"/>
      <c r="U37" s="376"/>
    </row>
    <row r="38" spans="1:21" ht="12.75" customHeight="1">
      <c r="A38" s="377" t="s">
        <v>1341</v>
      </c>
      <c r="B38" s="423">
        <v>101.39696600000001</v>
      </c>
      <c r="C38" s="392">
        <v>5.75</v>
      </c>
      <c r="D38" s="392">
        <v>5.7513706919328333</v>
      </c>
      <c r="E38" s="423">
        <v>101.19257737606668</v>
      </c>
      <c r="F38" s="392">
        <f t="shared" si="0"/>
        <v>0.63236623444782314</v>
      </c>
      <c r="G38" s="392">
        <f t="shared" si="1"/>
        <v>0.63236623444782314</v>
      </c>
      <c r="H38" s="423">
        <v>237.86</v>
      </c>
      <c r="I38" s="392">
        <v>0.71132187314759676</v>
      </c>
      <c r="J38" s="392">
        <v>0.71132187314759676</v>
      </c>
      <c r="K38" s="376"/>
      <c r="M38" s="376"/>
      <c r="O38" s="376"/>
      <c r="Q38" s="376"/>
      <c r="S38" s="376"/>
      <c r="U38" s="376"/>
    </row>
    <row r="39" spans="1:21" ht="14.25">
      <c r="A39" s="411" t="s">
        <v>1374</v>
      </c>
      <c r="B39" s="365"/>
      <c r="C39" s="435"/>
      <c r="D39" s="435"/>
      <c r="E39" s="435"/>
      <c r="F39" s="435"/>
      <c r="G39" s="435"/>
      <c r="H39" s="435"/>
      <c r="I39" s="435"/>
      <c r="J39" s="435"/>
    </row>
    <row r="40" spans="1:21" ht="14.25">
      <c r="A40" s="369" t="s">
        <v>1375</v>
      </c>
      <c r="B40" s="1374"/>
      <c r="C40" s="86"/>
      <c r="D40" s="86"/>
      <c r="E40" s="86"/>
      <c r="F40" s="86"/>
      <c r="G40" s="86"/>
      <c r="H40" s="86"/>
      <c r="I40" s="86"/>
      <c r="J40" s="86"/>
    </row>
    <row r="41" spans="1:21" ht="14.25">
      <c r="A41" s="1374" t="s">
        <v>1376</v>
      </c>
      <c r="C41" s="86"/>
      <c r="D41" s="86"/>
      <c r="E41" s="86"/>
      <c r="F41" s="86"/>
      <c r="G41" s="86"/>
      <c r="H41" s="86"/>
      <c r="I41" s="86"/>
      <c r="J41" s="86"/>
    </row>
    <row r="42" spans="1:21" ht="14.25">
      <c r="A42" s="1374" t="s">
        <v>1377</v>
      </c>
      <c r="C42" s="86"/>
      <c r="D42" s="86"/>
      <c r="E42" s="86"/>
      <c r="F42" s="86"/>
      <c r="G42" s="86"/>
      <c r="H42" s="86"/>
      <c r="I42" s="86"/>
      <c r="J42" s="86"/>
    </row>
    <row r="43" spans="1:21" ht="14.25">
      <c r="A43" s="1374" t="s">
        <v>1378</v>
      </c>
      <c r="C43" s="86"/>
      <c r="D43" s="86"/>
      <c r="E43" s="86"/>
      <c r="F43" s="86"/>
      <c r="G43" s="86"/>
      <c r="H43" s="86"/>
      <c r="I43" s="86"/>
      <c r="J43" s="86"/>
    </row>
    <row r="44" spans="1:21" ht="14.25">
      <c r="A44" s="85" t="s">
        <v>1379</v>
      </c>
      <c r="C44" s="85"/>
      <c r="D44" s="85"/>
      <c r="E44" s="85"/>
      <c r="F44" s="85"/>
      <c r="G44" s="85"/>
      <c r="H44" s="1123"/>
      <c r="I44" s="1123"/>
      <c r="J44" s="1123"/>
    </row>
    <row r="45" spans="1:21" ht="1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</row>
  </sheetData>
  <mergeCells count="9">
    <mergeCell ref="A3:J3"/>
    <mergeCell ref="A6:A7"/>
    <mergeCell ref="B6:D6"/>
    <mergeCell ref="E6:G6"/>
    <mergeCell ref="H6:J6"/>
    <mergeCell ref="B7:D7"/>
    <mergeCell ref="E7:G7"/>
    <mergeCell ref="H7:J7"/>
    <mergeCell ref="A4:J4"/>
  </mergeCells>
  <hyperlinks>
    <hyperlink ref="L6" location="ÍNDICE!A167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69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7"/>
  <sheetViews>
    <sheetView showGridLines="0" topLeftCell="O1" zoomScale="85" zoomScaleNormal="85" zoomScaleSheetLayoutView="70" workbookViewId="0">
      <selection activeCell="XFC6" sqref="XFC6"/>
    </sheetView>
  </sheetViews>
  <sheetFormatPr baseColWidth="10" defaultColWidth="0" defaultRowHeight="0" customHeight="1" zeroHeight="1"/>
  <cols>
    <col min="1" max="1" width="18.28515625" style="39" customWidth="1"/>
    <col min="2" max="2" width="12" style="39" customWidth="1"/>
    <col min="3" max="3" width="11.28515625" style="39" customWidth="1"/>
    <col min="4" max="4" width="15.28515625" style="39" customWidth="1"/>
    <col min="5" max="5" width="11.28515625" style="39" bestFit="1" customWidth="1"/>
    <col min="6" max="6" width="8.140625" style="39" customWidth="1"/>
    <col min="7" max="7" width="11.28515625" style="39" bestFit="1" customWidth="1"/>
    <col min="8" max="8" width="8.140625" style="39" bestFit="1" customWidth="1"/>
    <col min="9" max="9" width="11.28515625" style="39" bestFit="1" customWidth="1"/>
    <col min="10" max="10" width="8.7109375" style="39" bestFit="1" customWidth="1"/>
    <col min="11" max="11" width="11.28515625" style="39" bestFit="1" customWidth="1"/>
    <col min="12" max="12" width="10.42578125" style="39" customWidth="1"/>
    <col min="13" max="13" width="11.28515625" style="39" bestFit="1" customWidth="1"/>
    <col min="14" max="14" width="8.140625" style="39" bestFit="1" customWidth="1"/>
    <col min="15" max="15" width="11.28515625" style="39" bestFit="1" customWidth="1"/>
    <col min="16" max="16" width="8.140625" style="39" bestFit="1" customWidth="1"/>
    <col min="17" max="17" width="11.28515625" style="39" bestFit="1" customWidth="1"/>
    <col min="18" max="18" width="8.140625" style="39" bestFit="1" customWidth="1"/>
    <col min="19" max="19" width="11.28515625" style="39" bestFit="1" customWidth="1"/>
    <col min="20" max="20" width="8.140625" style="39" bestFit="1" customWidth="1"/>
    <col min="21" max="21" width="11.28515625" style="39" bestFit="1" customWidth="1"/>
    <col min="22" max="22" width="11" style="39" customWidth="1"/>
    <col min="23" max="23" width="11.28515625" style="39" bestFit="1" customWidth="1"/>
    <col min="24" max="24" width="8.140625" style="39" bestFit="1" customWidth="1"/>
    <col min="25" max="25" width="11.28515625" style="39" bestFit="1" customWidth="1"/>
    <col min="26" max="26" width="8.140625" style="39" bestFit="1" customWidth="1"/>
    <col min="27" max="27" width="11.28515625" style="39" bestFit="1" customWidth="1"/>
    <col min="28" max="28" width="8.140625" style="39" bestFit="1" customWidth="1"/>
    <col min="29" max="29" width="11.28515625" style="39" bestFit="1" customWidth="1"/>
    <col min="30" max="30" width="8.140625" style="39" bestFit="1" customWidth="1"/>
    <col min="31" max="31" width="11.28515625" style="39" bestFit="1" customWidth="1"/>
    <col min="32" max="32" width="8.140625" style="39" bestFit="1" customWidth="1"/>
    <col min="33" max="33" width="11.28515625" style="39" bestFit="1" customWidth="1"/>
    <col min="34" max="34" width="8.140625" style="39" customWidth="1"/>
    <col min="35" max="35" width="1" style="39" customWidth="1"/>
    <col min="36" max="37" width="10.7109375" style="39" hidden="1" customWidth="1"/>
    <col min="38" max="48" width="0" style="39" hidden="1" customWidth="1"/>
    <col min="49" max="16382" width="11.42578125" style="39" hidden="1"/>
    <col min="16383" max="16384" width="17.7109375" style="39" customWidth="1"/>
  </cols>
  <sheetData>
    <row r="1" spans="1:39 16383:16383" ht="6" customHeight="1"/>
    <row r="2" spans="1:39 16383:16383" ht="16.5" customHeight="1">
      <c r="A2" s="6" t="s">
        <v>746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</row>
    <row r="3" spans="1:39 16383:16383" ht="16.5" customHeight="1">
      <c r="A3" s="2193" t="s">
        <v>1543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  <c r="W3" s="2193"/>
      <c r="X3" s="2193"/>
      <c r="Y3" s="2193"/>
      <c r="Z3" s="2193"/>
      <c r="AA3" s="2193"/>
      <c r="AB3" s="2193"/>
      <c r="AC3" s="2193"/>
      <c r="AD3" s="2193"/>
      <c r="AE3" s="2193"/>
      <c r="AF3" s="2193"/>
      <c r="AG3" s="2193"/>
      <c r="AH3" s="2193"/>
      <c r="AI3" s="363"/>
      <c r="AJ3" s="363"/>
      <c r="AK3" s="363"/>
    </row>
    <row r="4" spans="1:39 16383:16383" ht="16.5" customHeight="1">
      <c r="A4" s="2193" t="s">
        <v>2515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  <c r="W4" s="2193"/>
      <c r="X4" s="2193"/>
      <c r="Y4" s="2193"/>
      <c r="Z4" s="2193"/>
      <c r="AA4" s="2193"/>
      <c r="AB4" s="2193"/>
      <c r="AC4" s="2193"/>
      <c r="AD4" s="2193"/>
      <c r="AE4" s="2193"/>
      <c r="AF4" s="2193"/>
      <c r="AG4" s="2193"/>
      <c r="AH4" s="2193"/>
      <c r="AI4" s="363"/>
      <c r="AJ4" s="363"/>
      <c r="AK4" s="363"/>
    </row>
    <row r="5" spans="1:39 16383:16383" ht="14.25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</row>
    <row r="6" spans="1:39 16383:16383" s="437" customFormat="1" ht="19.5" customHeight="1">
      <c r="A6" s="373"/>
      <c r="B6" s="2206"/>
      <c r="C6" s="2206"/>
      <c r="D6" s="2204"/>
      <c r="E6" s="2196" t="s">
        <v>716</v>
      </c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U6" s="2196"/>
      <c r="V6" s="2196"/>
      <c r="W6" s="2196"/>
      <c r="X6" s="2196"/>
      <c r="Y6" s="2196"/>
      <c r="Z6" s="2196"/>
      <c r="AA6" s="2196"/>
      <c r="AB6" s="2196"/>
      <c r="AC6" s="2196"/>
      <c r="AD6" s="2196"/>
      <c r="AE6" s="2196"/>
      <c r="AF6" s="2196"/>
      <c r="AG6" s="2196"/>
      <c r="AH6" s="2196"/>
      <c r="AI6" s="436"/>
      <c r="AJ6" s="436"/>
      <c r="AK6" s="436"/>
      <c r="XFC6" s="1113" t="s">
        <v>675</v>
      </c>
    </row>
    <row r="7" spans="1:39 16383:16383" ht="110.25" customHeight="1">
      <c r="A7" s="1381"/>
      <c r="B7" s="2199" t="s">
        <v>710</v>
      </c>
      <c r="C7" s="2199"/>
      <c r="D7" s="2200"/>
      <c r="E7" s="2226" t="s">
        <v>110</v>
      </c>
      <c r="F7" s="2226"/>
      <c r="G7" s="2226" t="s">
        <v>717</v>
      </c>
      <c r="H7" s="2226"/>
      <c r="I7" s="2226" t="s">
        <v>718</v>
      </c>
      <c r="J7" s="2226"/>
      <c r="K7" s="2226" t="s">
        <v>112</v>
      </c>
      <c r="L7" s="2226"/>
      <c r="M7" s="2226" t="s">
        <v>747</v>
      </c>
      <c r="N7" s="2226"/>
      <c r="O7" s="2226" t="s">
        <v>113</v>
      </c>
      <c r="P7" s="2226"/>
      <c r="Q7" s="2226" t="s">
        <v>748</v>
      </c>
      <c r="R7" s="2226"/>
      <c r="S7" s="2226" t="s">
        <v>736</v>
      </c>
      <c r="T7" s="2226"/>
      <c r="U7" s="2226" t="s">
        <v>1624</v>
      </c>
      <c r="V7" s="2226"/>
      <c r="W7" s="2226" t="s">
        <v>730</v>
      </c>
      <c r="X7" s="2226"/>
      <c r="Y7" s="2226" t="s">
        <v>749</v>
      </c>
      <c r="Z7" s="2226"/>
      <c r="AA7" s="2226" t="s">
        <v>1544</v>
      </c>
      <c r="AB7" s="2226"/>
      <c r="AC7" s="2226" t="s">
        <v>750</v>
      </c>
      <c r="AD7" s="2226"/>
      <c r="AE7" s="2226" t="s">
        <v>732</v>
      </c>
      <c r="AF7" s="2226"/>
      <c r="AG7" s="2226" t="s">
        <v>733</v>
      </c>
      <c r="AH7" s="2226"/>
      <c r="AI7" s="436"/>
      <c r="AJ7" s="436"/>
      <c r="AK7" s="436"/>
      <c r="AL7" s="436" t="s">
        <v>751</v>
      </c>
      <c r="AM7" s="436" t="s">
        <v>752</v>
      </c>
    </row>
    <row r="8" spans="1:39 16383:16383" ht="36" customHeight="1">
      <c r="A8" s="1373" t="s">
        <v>183</v>
      </c>
      <c r="B8" s="1379" t="s">
        <v>675</v>
      </c>
      <c r="C8" s="1379" t="s">
        <v>676</v>
      </c>
      <c r="D8" s="1379" t="s">
        <v>753</v>
      </c>
      <c r="E8" s="1379" t="s">
        <v>675</v>
      </c>
      <c r="F8" s="1379" t="s">
        <v>676</v>
      </c>
      <c r="G8" s="1379" t="s">
        <v>675</v>
      </c>
      <c r="H8" s="1379" t="s">
        <v>676</v>
      </c>
      <c r="I8" s="1379" t="s">
        <v>675</v>
      </c>
      <c r="J8" s="1379" t="s">
        <v>676</v>
      </c>
      <c r="K8" s="1379" t="s">
        <v>675</v>
      </c>
      <c r="L8" s="1379" t="s">
        <v>676</v>
      </c>
      <c r="M8" s="1379" t="s">
        <v>675</v>
      </c>
      <c r="N8" s="1379" t="s">
        <v>676</v>
      </c>
      <c r="O8" s="1379" t="s">
        <v>675</v>
      </c>
      <c r="P8" s="1379" t="s">
        <v>676</v>
      </c>
      <c r="Q8" s="1379" t="s">
        <v>675</v>
      </c>
      <c r="R8" s="1379" t="s">
        <v>676</v>
      </c>
      <c r="S8" s="1379" t="s">
        <v>675</v>
      </c>
      <c r="T8" s="1379" t="s">
        <v>676</v>
      </c>
      <c r="U8" s="1379" t="s">
        <v>675</v>
      </c>
      <c r="V8" s="1379" t="s">
        <v>676</v>
      </c>
      <c r="W8" s="1379" t="s">
        <v>675</v>
      </c>
      <c r="X8" s="1379" t="s">
        <v>676</v>
      </c>
      <c r="Y8" s="1379" t="s">
        <v>675</v>
      </c>
      <c r="Z8" s="1379" t="s">
        <v>676</v>
      </c>
      <c r="AA8" s="1379" t="s">
        <v>675</v>
      </c>
      <c r="AB8" s="1379" t="s">
        <v>676</v>
      </c>
      <c r="AC8" s="1379" t="s">
        <v>675</v>
      </c>
      <c r="AD8" s="1379" t="s">
        <v>676</v>
      </c>
      <c r="AE8" s="1379" t="s">
        <v>675</v>
      </c>
      <c r="AF8" s="1379" t="s">
        <v>676</v>
      </c>
      <c r="AG8" s="1379" t="s">
        <v>675</v>
      </c>
      <c r="AH8" s="1379" t="s">
        <v>676</v>
      </c>
    </row>
    <row r="9" spans="1:39 16383:16383" ht="12.75" customHeight="1">
      <c r="A9" s="374" t="s">
        <v>1324</v>
      </c>
      <c r="B9" s="423">
        <v>114.1383</v>
      </c>
      <c r="C9" s="424">
        <v>15.03</v>
      </c>
      <c r="D9" s="424">
        <v>15.03</v>
      </c>
      <c r="E9" s="423">
        <v>149.0797</v>
      </c>
      <c r="F9" s="424">
        <v>41.42</v>
      </c>
      <c r="G9" s="423">
        <v>135.3486</v>
      </c>
      <c r="H9" s="424">
        <v>16.27</v>
      </c>
      <c r="I9" s="423">
        <v>60.54</v>
      </c>
      <c r="J9" s="424">
        <v>-34.03</v>
      </c>
      <c r="K9" s="423">
        <v>106.8349</v>
      </c>
      <c r="L9" s="424">
        <v>6.18</v>
      </c>
      <c r="M9" s="423">
        <v>90.2864</v>
      </c>
      <c r="N9" s="424">
        <v>-4.2</v>
      </c>
      <c r="O9" s="423">
        <v>98.942300000000003</v>
      </c>
      <c r="P9" s="424">
        <v>7.48</v>
      </c>
      <c r="Q9" s="423">
        <v>129.23480000000001</v>
      </c>
      <c r="R9" s="424">
        <v>27.61</v>
      </c>
      <c r="S9" s="423">
        <v>104.37609999999999</v>
      </c>
      <c r="T9" s="424">
        <v>-0.65</v>
      </c>
      <c r="U9" s="423">
        <v>125.2945</v>
      </c>
      <c r="V9" s="424">
        <v>28.51</v>
      </c>
      <c r="W9" s="423">
        <v>97.0869</v>
      </c>
      <c r="X9" s="424">
        <v>-7.7</v>
      </c>
      <c r="Y9" s="423">
        <v>164.49889999999999</v>
      </c>
      <c r="Z9" s="424">
        <v>52.87</v>
      </c>
      <c r="AA9" s="423">
        <v>145.67570000000001</v>
      </c>
      <c r="AB9" s="424">
        <v>43.11</v>
      </c>
      <c r="AC9" s="423">
        <v>105.8391</v>
      </c>
      <c r="AD9" s="424">
        <v>10.17</v>
      </c>
      <c r="AE9" s="423">
        <v>104.3704</v>
      </c>
      <c r="AF9" s="424">
        <v>8.39</v>
      </c>
      <c r="AG9" s="423">
        <v>121.8633</v>
      </c>
      <c r="AH9" s="424">
        <v>14.83</v>
      </c>
    </row>
    <row r="10" spans="1:39 16383:16383" ht="12.75" customHeight="1">
      <c r="A10" s="374" t="s">
        <v>1325</v>
      </c>
      <c r="B10" s="423">
        <v>88.452799999999996</v>
      </c>
      <c r="C10" s="424">
        <v>-22.5</v>
      </c>
      <c r="D10" s="424">
        <v>-22.5</v>
      </c>
      <c r="E10" s="423">
        <v>89.884500000000003</v>
      </c>
      <c r="F10" s="424">
        <v>-39.71</v>
      </c>
      <c r="G10" s="423">
        <v>73.791300000000007</v>
      </c>
      <c r="H10" s="424">
        <v>-45.48</v>
      </c>
      <c r="I10" s="423">
        <v>67.320300000000003</v>
      </c>
      <c r="J10" s="424">
        <v>11.2</v>
      </c>
      <c r="K10" s="423">
        <v>96.646900000000002</v>
      </c>
      <c r="L10" s="424">
        <v>-9.5399999999999991</v>
      </c>
      <c r="M10" s="423">
        <v>96.215400000000002</v>
      </c>
      <c r="N10" s="424">
        <v>6.57</v>
      </c>
      <c r="O10" s="423">
        <v>99.874399999999994</v>
      </c>
      <c r="P10" s="424">
        <v>0.94</v>
      </c>
      <c r="Q10" s="423">
        <v>94.8155</v>
      </c>
      <c r="R10" s="424">
        <v>-26.63</v>
      </c>
      <c r="S10" s="423">
        <v>104.1786</v>
      </c>
      <c r="T10" s="424">
        <v>-0.19</v>
      </c>
      <c r="U10" s="423">
        <v>97.490300000000005</v>
      </c>
      <c r="V10" s="424">
        <v>-22.19</v>
      </c>
      <c r="W10" s="423">
        <v>96.162000000000006</v>
      </c>
      <c r="X10" s="424">
        <v>-0.95</v>
      </c>
      <c r="Y10" s="423">
        <v>105.1861</v>
      </c>
      <c r="Z10" s="424">
        <v>-36.06</v>
      </c>
      <c r="AA10" s="423">
        <v>33.394199999999998</v>
      </c>
      <c r="AB10" s="424">
        <v>-77.08</v>
      </c>
      <c r="AC10" s="423">
        <v>103.2058</v>
      </c>
      <c r="AD10" s="424">
        <v>-2.4900000000000002</v>
      </c>
      <c r="AE10" s="423">
        <v>115.0351</v>
      </c>
      <c r="AF10" s="424">
        <v>10.220000000000001</v>
      </c>
      <c r="AG10" s="423">
        <v>80.728099999999998</v>
      </c>
      <c r="AH10" s="424">
        <v>-33.76</v>
      </c>
    </row>
    <row r="11" spans="1:39 16383:16383" ht="12.75" customHeight="1">
      <c r="A11" s="374" t="s">
        <v>1326</v>
      </c>
      <c r="B11" s="423">
        <v>107.4534</v>
      </c>
      <c r="C11" s="424">
        <v>21.48</v>
      </c>
      <c r="D11" s="424">
        <v>21.48</v>
      </c>
      <c r="E11" s="423">
        <v>81.155699999999996</v>
      </c>
      <c r="F11" s="424">
        <v>-9.7100000000000009</v>
      </c>
      <c r="G11" s="423">
        <v>102.8995</v>
      </c>
      <c r="H11" s="424">
        <v>39.450000000000003</v>
      </c>
      <c r="I11" s="423">
        <v>152.78210000000001</v>
      </c>
      <c r="J11" s="424">
        <v>126.95</v>
      </c>
      <c r="K11" s="423">
        <v>100.46639999999999</v>
      </c>
      <c r="L11" s="424">
        <v>3.95</v>
      </c>
      <c r="M11" s="423">
        <v>101.46599999999999</v>
      </c>
      <c r="N11" s="424">
        <v>5.46</v>
      </c>
      <c r="O11" s="423">
        <v>118.0706</v>
      </c>
      <c r="P11" s="424">
        <v>18.22</v>
      </c>
      <c r="Q11" s="423">
        <v>98.367800000000003</v>
      </c>
      <c r="R11" s="424">
        <v>3.75</v>
      </c>
      <c r="S11" s="423">
        <v>107.58620000000001</v>
      </c>
      <c r="T11" s="424">
        <v>3.27</v>
      </c>
      <c r="U11" s="423">
        <v>102.904</v>
      </c>
      <c r="V11" s="424">
        <v>5.55</v>
      </c>
      <c r="W11" s="423">
        <v>91.4191</v>
      </c>
      <c r="X11" s="424">
        <v>-4.93</v>
      </c>
      <c r="Y11" s="423">
        <v>95.8767</v>
      </c>
      <c r="Z11" s="424">
        <v>-8.85</v>
      </c>
      <c r="AA11" s="423">
        <v>151.1618</v>
      </c>
      <c r="AB11" s="424">
        <v>352.66</v>
      </c>
      <c r="AC11" s="423">
        <v>107.00069999999999</v>
      </c>
      <c r="AD11" s="424">
        <v>3.68</v>
      </c>
      <c r="AE11" s="423">
        <v>109.21939999999999</v>
      </c>
      <c r="AF11" s="424">
        <v>-5.0599999999999996</v>
      </c>
      <c r="AG11" s="423">
        <v>98.294499999999999</v>
      </c>
      <c r="AH11" s="424">
        <v>21.76</v>
      </c>
    </row>
    <row r="12" spans="1:39 16383:16383" ht="12.75" customHeight="1">
      <c r="A12" s="374" t="s">
        <v>1327</v>
      </c>
      <c r="B12" s="423">
        <v>108.11799999999999</v>
      </c>
      <c r="C12" s="424">
        <v>0.61850067098854211</v>
      </c>
      <c r="D12" s="424">
        <v>0.61850067098854211</v>
      </c>
      <c r="E12" s="423">
        <v>106.7761</v>
      </c>
      <c r="F12" s="424">
        <v>31.569439977721835</v>
      </c>
      <c r="G12" s="423">
        <v>96.026200000000003</v>
      </c>
      <c r="H12" s="424">
        <v>-6.6796242936068673</v>
      </c>
      <c r="I12" s="423">
        <v>164.73859999999999</v>
      </c>
      <c r="J12" s="424">
        <v>7.8258513268242735</v>
      </c>
      <c r="K12" s="423">
        <v>100.4507</v>
      </c>
      <c r="L12" s="424">
        <v>-1.5627115135008474E-2</v>
      </c>
      <c r="M12" s="423">
        <v>95.008600000000001</v>
      </c>
      <c r="N12" s="424">
        <v>-6.3641022608558417</v>
      </c>
      <c r="O12" s="423">
        <v>85.770300000000006</v>
      </c>
      <c r="P12" s="424">
        <v>-27.356767899883629</v>
      </c>
      <c r="Q12" s="423">
        <v>97.894099999999995</v>
      </c>
      <c r="R12" s="424">
        <v>-0.4815600226903638</v>
      </c>
      <c r="S12" s="423">
        <v>104.00279999999999</v>
      </c>
      <c r="T12" s="424">
        <v>-3.3307245724823575</v>
      </c>
      <c r="U12" s="423">
        <v>106.40179999999999</v>
      </c>
      <c r="V12" s="424">
        <v>3.3990904143667899</v>
      </c>
      <c r="W12" s="423">
        <v>109.515</v>
      </c>
      <c r="X12" s="424">
        <v>19.794441205393621</v>
      </c>
      <c r="Y12" s="423">
        <v>89.011700000000005</v>
      </c>
      <c r="Z12" s="424">
        <v>-7.1602380974731039</v>
      </c>
      <c r="AA12" s="423">
        <v>126.60680000000001</v>
      </c>
      <c r="AB12" s="424">
        <v>-16.244183384955711</v>
      </c>
      <c r="AC12" s="423">
        <v>81.166600000000003</v>
      </c>
      <c r="AD12" s="424">
        <v>-24.143860741097946</v>
      </c>
      <c r="AE12" s="423">
        <v>172.77959999999999</v>
      </c>
      <c r="AF12" s="424">
        <v>58.194972688002309</v>
      </c>
      <c r="AG12" s="423">
        <v>96.004400000000004</v>
      </c>
      <c r="AH12" s="424">
        <v>-2.3298353417536055</v>
      </c>
    </row>
    <row r="13" spans="1:39 16383:16383" ht="12.75" customHeight="1">
      <c r="A13" s="374" t="s">
        <v>1328</v>
      </c>
      <c r="B13" s="423">
        <v>97.289866000000004</v>
      </c>
      <c r="C13" s="424">
        <v>-10.02</v>
      </c>
      <c r="D13" s="424">
        <v>-10.02</v>
      </c>
      <c r="E13" s="423">
        <v>95.514269999999996</v>
      </c>
      <c r="F13" s="424">
        <v>-10.55</v>
      </c>
      <c r="G13" s="423">
        <v>124.62238600000001</v>
      </c>
      <c r="H13" s="424">
        <v>29.78</v>
      </c>
      <c r="I13" s="423">
        <v>96.787783000000005</v>
      </c>
      <c r="J13" s="424">
        <v>-41.25</v>
      </c>
      <c r="K13" s="423">
        <v>103.821684</v>
      </c>
      <c r="L13" s="424">
        <v>3.36</v>
      </c>
      <c r="M13" s="423">
        <v>75.783976999999993</v>
      </c>
      <c r="N13" s="424">
        <v>-20.23</v>
      </c>
      <c r="O13" s="423">
        <v>88.086815999999999</v>
      </c>
      <c r="P13" s="424">
        <v>2.7</v>
      </c>
      <c r="Q13" s="423">
        <v>99.021777</v>
      </c>
      <c r="R13" s="424">
        <v>1.1499999999999999</v>
      </c>
      <c r="S13" s="423">
        <v>110.318482</v>
      </c>
      <c r="T13" s="424">
        <v>6.07</v>
      </c>
      <c r="U13" s="423">
        <v>83.279286999999997</v>
      </c>
      <c r="V13" s="424">
        <v>-21.73</v>
      </c>
      <c r="W13" s="423">
        <v>102.253873</v>
      </c>
      <c r="X13" s="424">
        <v>-6.63</v>
      </c>
      <c r="Y13" s="423">
        <v>101.89976299999999</v>
      </c>
      <c r="Z13" s="424">
        <v>14.48</v>
      </c>
      <c r="AA13" s="423">
        <v>37.88241</v>
      </c>
      <c r="AB13" s="424">
        <v>-70.08</v>
      </c>
      <c r="AC13" s="423">
        <v>95.870788000000005</v>
      </c>
      <c r="AD13" s="424">
        <v>18.12</v>
      </c>
      <c r="AE13" s="423">
        <v>88.658268000000007</v>
      </c>
      <c r="AF13" s="424">
        <v>-48.69</v>
      </c>
      <c r="AG13" s="423">
        <v>111.40825</v>
      </c>
      <c r="AH13" s="424">
        <v>16.04</v>
      </c>
    </row>
    <row r="14" spans="1:39 16383:16383" ht="12.75" customHeight="1" thickBot="1">
      <c r="A14" s="1009" t="s">
        <v>1329</v>
      </c>
      <c r="B14" s="1020">
        <v>99.125238999999993</v>
      </c>
      <c r="C14" s="1021">
        <v>1.89</v>
      </c>
      <c r="D14" s="1021">
        <v>1.8864996689377689</v>
      </c>
      <c r="E14" s="1020">
        <v>101.909097</v>
      </c>
      <c r="F14" s="1021">
        <v>6.7</v>
      </c>
      <c r="G14" s="1020">
        <v>113.80430200000001</v>
      </c>
      <c r="H14" s="1021">
        <v>-8.68</v>
      </c>
      <c r="I14" s="1020">
        <v>91.356156999999996</v>
      </c>
      <c r="J14" s="1021">
        <v>-5.61</v>
      </c>
      <c r="K14" s="1020">
        <v>95.632829999999998</v>
      </c>
      <c r="L14" s="1021">
        <v>-7.89</v>
      </c>
      <c r="M14" s="1020">
        <v>153.23927</v>
      </c>
      <c r="N14" s="1021">
        <v>102.21</v>
      </c>
      <c r="O14" s="1020">
        <v>104.57075399999999</v>
      </c>
      <c r="P14" s="1021">
        <v>18.71</v>
      </c>
      <c r="Q14" s="1020">
        <v>96.643096</v>
      </c>
      <c r="R14" s="1021">
        <v>-2.4</v>
      </c>
      <c r="S14" s="1020">
        <v>111.230126</v>
      </c>
      <c r="T14" s="1021">
        <v>0.83</v>
      </c>
      <c r="U14" s="1020">
        <v>105.531802</v>
      </c>
      <c r="V14" s="1021">
        <v>26.72</v>
      </c>
      <c r="W14" s="1020">
        <v>106.338801</v>
      </c>
      <c r="X14" s="1021">
        <v>3.99</v>
      </c>
      <c r="Y14" s="1020">
        <v>107.161697</v>
      </c>
      <c r="Z14" s="1021">
        <v>5.16</v>
      </c>
      <c r="AA14" s="1020">
        <v>100.11122</v>
      </c>
      <c r="AB14" s="1021">
        <v>164.27</v>
      </c>
      <c r="AC14" s="1020">
        <v>96.743027999999995</v>
      </c>
      <c r="AD14" s="1021">
        <v>0.91</v>
      </c>
      <c r="AE14" s="1020">
        <v>99.667454000000006</v>
      </c>
      <c r="AF14" s="1021">
        <v>12.42</v>
      </c>
      <c r="AG14" s="1020">
        <v>105.83008</v>
      </c>
      <c r="AH14" s="1021">
        <v>-5.01</v>
      </c>
    </row>
    <row r="15" spans="1:39 16383:16383" ht="12.75" customHeight="1" thickTop="1">
      <c r="A15" s="964" t="s">
        <v>767</v>
      </c>
      <c r="B15" s="1018">
        <v>99.258330000000001</v>
      </c>
      <c r="C15" s="1019">
        <v>4.59</v>
      </c>
      <c r="D15" s="1019">
        <v>2.0232980894433483</v>
      </c>
      <c r="E15" s="1018">
        <v>94.346867000000003</v>
      </c>
      <c r="F15" s="1019">
        <v>12.58</v>
      </c>
      <c r="G15" s="1018">
        <v>81.647936000000001</v>
      </c>
      <c r="H15" s="1019">
        <v>2.4900000000000002</v>
      </c>
      <c r="I15" s="1018">
        <v>106.625507</v>
      </c>
      <c r="J15" s="1019">
        <v>-14.82</v>
      </c>
      <c r="K15" s="1018">
        <v>99.301316999999997</v>
      </c>
      <c r="L15" s="1019">
        <v>4.33</v>
      </c>
      <c r="M15" s="1018">
        <v>162.997255</v>
      </c>
      <c r="N15" s="1019">
        <v>85.38</v>
      </c>
      <c r="O15" s="1018">
        <v>145.597936</v>
      </c>
      <c r="P15" s="1019">
        <v>56.69</v>
      </c>
      <c r="Q15" s="1018">
        <v>91.589078000000001</v>
      </c>
      <c r="R15" s="1019">
        <v>3.24</v>
      </c>
      <c r="S15" s="1018">
        <v>98.622501</v>
      </c>
      <c r="T15" s="1019">
        <v>0.85</v>
      </c>
      <c r="U15" s="1018">
        <v>106.338024</v>
      </c>
      <c r="V15" s="1019">
        <v>15.8</v>
      </c>
      <c r="W15" s="1018">
        <v>95.535283000000007</v>
      </c>
      <c r="X15" s="1019">
        <v>-3.07</v>
      </c>
      <c r="Y15" s="1018">
        <v>97.177285999999995</v>
      </c>
      <c r="Z15" s="1019">
        <v>5.75</v>
      </c>
      <c r="AA15" s="1018">
        <v>107.15699600000001</v>
      </c>
      <c r="AB15" s="1019">
        <v>194.66</v>
      </c>
      <c r="AC15" s="1018">
        <v>116.453067</v>
      </c>
      <c r="AD15" s="1019">
        <v>11.38</v>
      </c>
      <c r="AE15" s="1018">
        <v>90.960841000000002</v>
      </c>
      <c r="AF15" s="1019">
        <v>4.43</v>
      </c>
      <c r="AG15" s="1018">
        <v>102.133436</v>
      </c>
      <c r="AH15" s="1019">
        <v>6.86</v>
      </c>
    </row>
    <row r="16" spans="1:39 16383:16383" ht="12.75" customHeight="1">
      <c r="A16" s="377" t="s">
        <v>768</v>
      </c>
      <c r="B16" s="423">
        <v>101.606882</v>
      </c>
      <c r="C16" s="424">
        <v>1.65</v>
      </c>
      <c r="D16" s="424">
        <v>4.4372720176220515</v>
      </c>
      <c r="E16" s="423">
        <v>97.532818000000006</v>
      </c>
      <c r="F16" s="424">
        <v>3.01</v>
      </c>
      <c r="G16" s="423">
        <v>102.207538</v>
      </c>
      <c r="H16" s="424">
        <v>0.93</v>
      </c>
      <c r="I16" s="423">
        <v>22.474623999999999</v>
      </c>
      <c r="J16" s="424">
        <v>-79.73</v>
      </c>
      <c r="K16" s="423">
        <v>101.879014</v>
      </c>
      <c r="L16" s="424">
        <v>0.99</v>
      </c>
      <c r="M16" s="423">
        <v>201.377274</v>
      </c>
      <c r="N16" s="424">
        <v>63.73</v>
      </c>
      <c r="O16" s="423">
        <v>110.642815</v>
      </c>
      <c r="P16" s="424">
        <v>-6.24</v>
      </c>
      <c r="Q16" s="423">
        <v>124.920047</v>
      </c>
      <c r="R16" s="424">
        <v>33.380000000000003</v>
      </c>
      <c r="S16" s="423">
        <v>100.404724</v>
      </c>
      <c r="T16" s="424">
        <v>-0.4</v>
      </c>
      <c r="U16" s="423">
        <v>109.770781</v>
      </c>
      <c r="V16" s="424">
        <v>10.02</v>
      </c>
      <c r="W16" s="423">
        <v>101.42013799999999</v>
      </c>
      <c r="X16" s="424">
        <v>-3.4</v>
      </c>
      <c r="Y16" s="423">
        <v>91.252607999999995</v>
      </c>
      <c r="Z16" s="424">
        <v>6.97</v>
      </c>
      <c r="AA16" s="423">
        <v>109.013166</v>
      </c>
      <c r="AB16" s="424">
        <v>37.97</v>
      </c>
      <c r="AC16" s="423">
        <v>132.86143999999999</v>
      </c>
      <c r="AD16" s="424">
        <v>18.72</v>
      </c>
      <c r="AE16" s="423">
        <v>92.909959999999998</v>
      </c>
      <c r="AF16" s="424">
        <v>-17.309999999999999</v>
      </c>
      <c r="AG16" s="423">
        <v>98.358517000000006</v>
      </c>
      <c r="AH16" s="424">
        <v>-1.74</v>
      </c>
    </row>
    <row r="17" spans="1:34" ht="12.75" customHeight="1">
      <c r="A17" s="377" t="s">
        <v>769</v>
      </c>
      <c r="B17" s="423">
        <v>98.440826000000001</v>
      </c>
      <c r="C17" s="424">
        <v>-0.46</v>
      </c>
      <c r="D17" s="424">
        <v>1.1830214670045969</v>
      </c>
      <c r="E17" s="423">
        <v>97.275649999999999</v>
      </c>
      <c r="F17" s="424">
        <v>0.62</v>
      </c>
      <c r="G17" s="423">
        <v>108.523999</v>
      </c>
      <c r="H17" s="424">
        <v>2.13</v>
      </c>
      <c r="I17" s="423">
        <v>26.221177999999998</v>
      </c>
      <c r="J17" s="424">
        <v>-76.349999999999994</v>
      </c>
      <c r="K17" s="423">
        <v>95.248339000000001</v>
      </c>
      <c r="L17" s="424">
        <v>-7.23</v>
      </c>
      <c r="M17" s="423">
        <v>175.97557499999999</v>
      </c>
      <c r="N17" s="424">
        <v>65.209999999999994</v>
      </c>
      <c r="O17" s="423">
        <v>108.441749</v>
      </c>
      <c r="P17" s="424">
        <v>15.4</v>
      </c>
      <c r="Q17" s="423">
        <v>118.26328700000001</v>
      </c>
      <c r="R17" s="424">
        <v>24.7</v>
      </c>
      <c r="S17" s="423">
        <v>101.019246</v>
      </c>
      <c r="T17" s="424">
        <v>-0.25</v>
      </c>
      <c r="U17" s="423">
        <v>105.365455</v>
      </c>
      <c r="V17" s="424">
        <v>7.59</v>
      </c>
      <c r="W17" s="423">
        <v>91.780216999999993</v>
      </c>
      <c r="X17" s="424">
        <v>-6.52</v>
      </c>
      <c r="Y17" s="423">
        <v>103.70940299999999</v>
      </c>
      <c r="Z17" s="424">
        <v>14.96</v>
      </c>
      <c r="AA17" s="423">
        <v>108.896151</v>
      </c>
      <c r="AB17" s="424">
        <v>91.28</v>
      </c>
      <c r="AC17" s="423">
        <v>92.488301000000007</v>
      </c>
      <c r="AD17" s="424">
        <v>-0.85</v>
      </c>
      <c r="AE17" s="423">
        <v>118.00304199999999</v>
      </c>
      <c r="AF17" s="424">
        <v>1.71</v>
      </c>
      <c r="AG17" s="423">
        <v>94.094898000000001</v>
      </c>
      <c r="AH17" s="424">
        <v>-3.73</v>
      </c>
    </row>
    <row r="18" spans="1:34" ht="12.75" customHeight="1">
      <c r="A18" s="377" t="s">
        <v>770</v>
      </c>
      <c r="B18" s="423">
        <v>103.372192</v>
      </c>
      <c r="C18" s="424">
        <v>3.44</v>
      </c>
      <c r="D18" s="424">
        <v>6.2517569918330462</v>
      </c>
      <c r="E18" s="423">
        <v>99.137212000000005</v>
      </c>
      <c r="F18" s="424">
        <v>5.0599999999999996</v>
      </c>
      <c r="G18" s="423">
        <v>120.22783</v>
      </c>
      <c r="H18" s="424">
        <v>14.97</v>
      </c>
      <c r="I18" s="423">
        <v>23.815313</v>
      </c>
      <c r="J18" s="424">
        <v>-74.67</v>
      </c>
      <c r="K18" s="423">
        <v>108.115194</v>
      </c>
      <c r="L18" s="424">
        <v>7.93</v>
      </c>
      <c r="M18" s="423">
        <v>148.952912</v>
      </c>
      <c r="N18" s="424">
        <v>19.89</v>
      </c>
      <c r="O18" s="423">
        <v>98.401036000000005</v>
      </c>
      <c r="P18" s="424">
        <v>31.45</v>
      </c>
      <c r="Q18" s="423">
        <v>122.09120900000001</v>
      </c>
      <c r="R18" s="424">
        <v>24.54</v>
      </c>
      <c r="S18" s="423">
        <v>103.09657900000001</v>
      </c>
      <c r="T18" s="424">
        <v>0.34</v>
      </c>
      <c r="U18" s="423">
        <v>105.121278</v>
      </c>
      <c r="V18" s="424">
        <v>9.52</v>
      </c>
      <c r="W18" s="423">
        <v>105.186789</v>
      </c>
      <c r="X18" s="424">
        <v>7.9</v>
      </c>
      <c r="Y18" s="423">
        <v>96.169415000000001</v>
      </c>
      <c r="Z18" s="424">
        <v>2.46</v>
      </c>
      <c r="AA18" s="423">
        <v>105.62561100000001</v>
      </c>
      <c r="AB18" s="424">
        <v>4.97</v>
      </c>
      <c r="AC18" s="423">
        <v>121.304866</v>
      </c>
      <c r="AD18" s="424">
        <v>11.18</v>
      </c>
      <c r="AE18" s="423">
        <v>121.143407</v>
      </c>
      <c r="AF18" s="424">
        <v>7.95</v>
      </c>
      <c r="AG18" s="423">
        <v>92.724845999999999</v>
      </c>
      <c r="AH18" s="424">
        <v>-14.28</v>
      </c>
    </row>
    <row r="19" spans="1:34" ht="12.75" customHeight="1">
      <c r="A19" s="377" t="s">
        <v>771</v>
      </c>
      <c r="B19" s="423">
        <v>103.242588</v>
      </c>
      <c r="C19" s="424">
        <v>0</v>
      </c>
      <c r="D19" s="424">
        <v>6.1185427061848374</v>
      </c>
      <c r="E19" s="423">
        <v>96.425329000000005</v>
      </c>
      <c r="F19" s="424">
        <v>3.07</v>
      </c>
      <c r="G19" s="423">
        <v>118.312325</v>
      </c>
      <c r="H19" s="424">
        <v>4.3600000000000003</v>
      </c>
      <c r="I19" s="423">
        <v>35.406396999999998</v>
      </c>
      <c r="J19" s="424">
        <v>-64</v>
      </c>
      <c r="K19" s="423">
        <v>105.683279</v>
      </c>
      <c r="L19" s="424">
        <v>0.89</v>
      </c>
      <c r="M19" s="423">
        <v>134.14290399999999</v>
      </c>
      <c r="N19" s="424">
        <v>6.42</v>
      </c>
      <c r="O19" s="423">
        <v>98.059773000000007</v>
      </c>
      <c r="P19" s="424">
        <v>33.020000000000003</v>
      </c>
      <c r="Q19" s="423">
        <v>117.85918599999999</v>
      </c>
      <c r="R19" s="424">
        <v>17.57</v>
      </c>
      <c r="S19" s="423">
        <v>97.970665999999994</v>
      </c>
      <c r="T19" s="424">
        <v>-0.64</v>
      </c>
      <c r="U19" s="423">
        <v>103.36955399999999</v>
      </c>
      <c r="V19" s="424">
        <v>-10.29</v>
      </c>
      <c r="W19" s="423">
        <v>96.403300999999999</v>
      </c>
      <c r="X19" s="424">
        <v>-15.27</v>
      </c>
      <c r="Y19" s="423">
        <v>98.572038000000006</v>
      </c>
      <c r="Z19" s="424">
        <v>8.0299999999999994</v>
      </c>
      <c r="AA19" s="423">
        <v>120.909764</v>
      </c>
      <c r="AB19" s="424">
        <v>7.81</v>
      </c>
      <c r="AC19" s="423">
        <v>116.835898</v>
      </c>
      <c r="AD19" s="424">
        <v>-12.34</v>
      </c>
      <c r="AE19" s="423">
        <v>119.142185</v>
      </c>
      <c r="AF19" s="424">
        <v>21.49</v>
      </c>
      <c r="AG19" s="423">
        <v>96.043420999999995</v>
      </c>
      <c r="AH19" s="424">
        <v>-1.1299999999999999</v>
      </c>
    </row>
    <row r="20" spans="1:34" ht="12.75" customHeight="1">
      <c r="A20" s="377" t="s">
        <v>772</v>
      </c>
      <c r="B20" s="423">
        <v>104.100076</v>
      </c>
      <c r="C20" s="424">
        <v>0.37</v>
      </c>
      <c r="D20" s="424">
        <v>6.9999171342264965</v>
      </c>
      <c r="E20" s="423">
        <v>97.066368999999995</v>
      </c>
      <c r="F20" s="424">
        <v>-2.34</v>
      </c>
      <c r="G20" s="423">
        <v>117.059281</v>
      </c>
      <c r="H20" s="424">
        <v>-2.1800000000000002</v>
      </c>
      <c r="I20" s="423">
        <v>40.848269000000002</v>
      </c>
      <c r="J20" s="424">
        <v>-49.53</v>
      </c>
      <c r="K20" s="423">
        <v>98.788387</v>
      </c>
      <c r="L20" s="424">
        <v>-8.18</v>
      </c>
      <c r="M20" s="423">
        <v>156.482877</v>
      </c>
      <c r="N20" s="424">
        <v>21.36</v>
      </c>
      <c r="O20" s="423">
        <v>123.54578600000001</v>
      </c>
      <c r="P20" s="424">
        <v>12.64</v>
      </c>
      <c r="Q20" s="423">
        <v>119.753111</v>
      </c>
      <c r="R20" s="424">
        <v>10.61</v>
      </c>
      <c r="S20" s="423">
        <v>106.47014</v>
      </c>
      <c r="T20" s="424">
        <v>-0.82</v>
      </c>
      <c r="U20" s="423">
        <v>106.579562</v>
      </c>
      <c r="V20" s="424">
        <v>1.1399999999999999</v>
      </c>
      <c r="W20" s="423">
        <v>103.048404</v>
      </c>
      <c r="X20" s="424">
        <v>-1.69</v>
      </c>
      <c r="Y20" s="423">
        <v>121.73386600000001</v>
      </c>
      <c r="Z20" s="424">
        <v>13.07</v>
      </c>
      <c r="AA20" s="423">
        <v>117.34972500000001</v>
      </c>
      <c r="AB20" s="424">
        <v>10.73</v>
      </c>
      <c r="AC20" s="423">
        <v>97.946262000000004</v>
      </c>
      <c r="AD20" s="424">
        <v>5.76</v>
      </c>
      <c r="AE20" s="423">
        <v>108.54491899999999</v>
      </c>
      <c r="AF20" s="424">
        <v>5.75</v>
      </c>
      <c r="AG20" s="423">
        <v>110.125445</v>
      </c>
      <c r="AH20" s="424">
        <v>12.73</v>
      </c>
    </row>
    <row r="21" spans="1:34" ht="12.75" customHeight="1">
      <c r="A21" s="377" t="s">
        <v>773</v>
      </c>
      <c r="B21" s="423">
        <v>109.00751099999999</v>
      </c>
      <c r="C21" s="424">
        <v>6.09</v>
      </c>
      <c r="D21" s="424">
        <v>12.044055030356393</v>
      </c>
      <c r="E21" s="423">
        <v>102.797275</v>
      </c>
      <c r="F21" s="424">
        <v>1.88</v>
      </c>
      <c r="G21" s="423">
        <v>129.074376</v>
      </c>
      <c r="H21" s="424">
        <v>2.5299999999999998</v>
      </c>
      <c r="I21" s="423">
        <v>37.832489000000002</v>
      </c>
      <c r="J21" s="424">
        <v>-52.9</v>
      </c>
      <c r="K21" s="423">
        <v>99.569574000000003</v>
      </c>
      <c r="L21" s="424">
        <v>-2.37</v>
      </c>
      <c r="M21" s="423">
        <v>132.40704600000001</v>
      </c>
      <c r="N21" s="424">
        <v>0.7</v>
      </c>
      <c r="O21" s="423">
        <v>126.345117</v>
      </c>
      <c r="P21" s="424">
        <v>-10.99</v>
      </c>
      <c r="Q21" s="423">
        <v>129.887777</v>
      </c>
      <c r="R21" s="424">
        <v>21.7</v>
      </c>
      <c r="S21" s="423">
        <v>101.95359000000001</v>
      </c>
      <c r="T21" s="424">
        <v>0.15</v>
      </c>
      <c r="U21" s="423">
        <v>104.954036</v>
      </c>
      <c r="V21" s="424">
        <v>5.98</v>
      </c>
      <c r="W21" s="423">
        <v>106.206092</v>
      </c>
      <c r="X21" s="424">
        <v>-3.37</v>
      </c>
      <c r="Y21" s="423">
        <v>111.66497</v>
      </c>
      <c r="Z21" s="424">
        <v>9.26</v>
      </c>
      <c r="AA21" s="423">
        <v>109.702035</v>
      </c>
      <c r="AB21" s="424">
        <v>-15.23</v>
      </c>
      <c r="AC21" s="423">
        <v>130.888859</v>
      </c>
      <c r="AD21" s="424">
        <v>-0.37</v>
      </c>
      <c r="AE21" s="423">
        <v>106.216925</v>
      </c>
      <c r="AF21" s="424">
        <v>-5.67</v>
      </c>
      <c r="AG21" s="423">
        <v>106.323694</v>
      </c>
      <c r="AH21" s="424">
        <v>9.7899999999999991</v>
      </c>
    </row>
    <row r="22" spans="1:34" ht="12.75" customHeight="1">
      <c r="A22" s="377" t="s">
        <v>774</v>
      </c>
      <c r="B22" s="423">
        <v>104.62356</v>
      </c>
      <c r="C22" s="424">
        <v>0.03</v>
      </c>
      <c r="D22" s="424">
        <v>7.5379834524594624</v>
      </c>
      <c r="E22" s="423">
        <v>107.990543</v>
      </c>
      <c r="F22" s="424">
        <v>-3.2</v>
      </c>
      <c r="G22" s="423">
        <v>133.31779599999999</v>
      </c>
      <c r="H22" s="424">
        <v>10.97</v>
      </c>
      <c r="I22" s="423">
        <v>39.495719999999999</v>
      </c>
      <c r="J22" s="424">
        <v>-55.85</v>
      </c>
      <c r="K22" s="423">
        <v>97.375221999999994</v>
      </c>
      <c r="L22" s="424">
        <v>-6.43</v>
      </c>
      <c r="M22" s="423">
        <v>134.41191699999999</v>
      </c>
      <c r="N22" s="424">
        <v>16.329999999999998</v>
      </c>
      <c r="O22" s="423">
        <v>127.64178699999999</v>
      </c>
      <c r="P22" s="424">
        <v>2.2000000000000002</v>
      </c>
      <c r="Q22" s="423">
        <v>119.725435</v>
      </c>
      <c r="R22" s="424">
        <v>14.21</v>
      </c>
      <c r="S22" s="423">
        <v>110.75984800000001</v>
      </c>
      <c r="T22" s="424">
        <v>6.87</v>
      </c>
      <c r="U22" s="423">
        <v>105.904877</v>
      </c>
      <c r="V22" s="424">
        <v>-3.37</v>
      </c>
      <c r="W22" s="423">
        <v>91.647824</v>
      </c>
      <c r="X22" s="424">
        <v>-10.78</v>
      </c>
      <c r="Y22" s="423">
        <v>118.257693</v>
      </c>
      <c r="Z22" s="424">
        <v>9.51</v>
      </c>
      <c r="AA22" s="423">
        <v>104.88614</v>
      </c>
      <c r="AB22" s="424">
        <v>1.3</v>
      </c>
      <c r="AC22" s="423">
        <v>131.62628900000001</v>
      </c>
      <c r="AD22" s="424">
        <v>0.28000000000000003</v>
      </c>
      <c r="AE22" s="423">
        <v>99.593734999999995</v>
      </c>
      <c r="AF22" s="424">
        <v>-5.67</v>
      </c>
      <c r="AG22" s="423">
        <v>97.678289000000007</v>
      </c>
      <c r="AH22" s="424">
        <v>-16.64</v>
      </c>
    </row>
    <row r="23" spans="1:34" ht="12.75" customHeight="1">
      <c r="A23" s="377" t="s">
        <v>775</v>
      </c>
      <c r="B23" s="423">
        <v>105.24315799999999</v>
      </c>
      <c r="C23" s="424">
        <v>5.23</v>
      </c>
      <c r="D23" s="424">
        <v>8.1748411494368725</v>
      </c>
      <c r="E23" s="423">
        <v>101.08017100000001</v>
      </c>
      <c r="F23" s="424">
        <v>-2.89</v>
      </c>
      <c r="G23" s="423">
        <v>113.409944</v>
      </c>
      <c r="H23" s="424">
        <v>6.17</v>
      </c>
      <c r="I23" s="423">
        <v>49.870654999999999</v>
      </c>
      <c r="J23" s="424">
        <v>-41.18</v>
      </c>
      <c r="K23" s="423">
        <v>97.873036999999997</v>
      </c>
      <c r="L23" s="424">
        <v>-1.55</v>
      </c>
      <c r="M23" s="423">
        <v>115.362336</v>
      </c>
      <c r="N23" s="424">
        <v>2.35</v>
      </c>
      <c r="O23" s="423">
        <v>124.702551</v>
      </c>
      <c r="P23" s="424">
        <v>0.84</v>
      </c>
      <c r="Q23" s="423">
        <v>119.07460500000001</v>
      </c>
      <c r="R23" s="424">
        <v>16.13</v>
      </c>
      <c r="S23" s="423">
        <v>108.1443</v>
      </c>
      <c r="T23" s="424">
        <v>0.9</v>
      </c>
      <c r="U23" s="423">
        <v>103.99105</v>
      </c>
      <c r="V23" s="424">
        <v>2.27</v>
      </c>
      <c r="W23" s="423">
        <v>98.511574999999993</v>
      </c>
      <c r="X23" s="424">
        <v>-4.17</v>
      </c>
      <c r="Y23" s="423">
        <v>114.39372299999999</v>
      </c>
      <c r="Z23" s="424">
        <v>5.81</v>
      </c>
      <c r="AA23" s="423">
        <v>94.147445000000005</v>
      </c>
      <c r="AB23" s="424">
        <v>5.26</v>
      </c>
      <c r="AC23" s="423">
        <v>95.050516999999999</v>
      </c>
      <c r="AD23" s="424">
        <v>8.89</v>
      </c>
      <c r="AE23" s="423">
        <v>93.235305999999994</v>
      </c>
      <c r="AF23" s="424">
        <v>-5.27</v>
      </c>
      <c r="AG23" s="423">
        <v>95.539471000000006</v>
      </c>
      <c r="AH23" s="424">
        <v>-5.44</v>
      </c>
    </row>
    <row r="24" spans="1:34" ht="12.75" customHeight="1">
      <c r="A24" s="377" t="s">
        <v>763</v>
      </c>
      <c r="B24" s="423">
        <v>105.563733</v>
      </c>
      <c r="C24" s="424">
        <v>5.87</v>
      </c>
      <c r="D24" s="424">
        <v>8.5043461772267079</v>
      </c>
      <c r="E24" s="423">
        <v>105.784246</v>
      </c>
      <c r="F24" s="424">
        <v>0.81</v>
      </c>
      <c r="G24" s="423">
        <v>126.51960800000001</v>
      </c>
      <c r="H24" s="424">
        <v>17.399999999999999</v>
      </c>
      <c r="I24" s="423">
        <v>52.511586000000001</v>
      </c>
      <c r="J24" s="424">
        <v>-37.130000000000003</v>
      </c>
      <c r="K24" s="423">
        <v>101.603668</v>
      </c>
      <c r="L24" s="424">
        <v>2.4500000000000002</v>
      </c>
      <c r="M24" s="423">
        <v>109.697565</v>
      </c>
      <c r="N24" s="424">
        <v>-15.83</v>
      </c>
      <c r="O24" s="423">
        <v>119.350711</v>
      </c>
      <c r="P24" s="424">
        <v>27.27</v>
      </c>
      <c r="Q24" s="423">
        <v>113.968138</v>
      </c>
      <c r="R24" s="424">
        <v>12.46</v>
      </c>
      <c r="S24" s="423">
        <v>104.085596</v>
      </c>
      <c r="T24" s="424">
        <v>1.85</v>
      </c>
      <c r="U24" s="423">
        <v>103.26722700000001</v>
      </c>
      <c r="V24" s="424">
        <v>3.08</v>
      </c>
      <c r="W24" s="423">
        <v>103.83493300000001</v>
      </c>
      <c r="X24" s="424">
        <v>0.09</v>
      </c>
      <c r="Y24" s="423">
        <v>111.12555500000001</v>
      </c>
      <c r="Z24" s="424">
        <v>10.9</v>
      </c>
      <c r="AA24" s="423">
        <v>116.891282</v>
      </c>
      <c r="AB24" s="424">
        <v>-15.62</v>
      </c>
      <c r="AC24" s="423">
        <v>112.712059</v>
      </c>
      <c r="AD24" s="424">
        <v>5.1100000000000003</v>
      </c>
      <c r="AE24" s="423">
        <v>99.116968999999997</v>
      </c>
      <c r="AF24" s="424">
        <v>-7.37</v>
      </c>
      <c r="AG24" s="423">
        <v>96.684787</v>
      </c>
      <c r="AH24" s="424">
        <v>-7.43</v>
      </c>
    </row>
    <row r="25" spans="1:34" ht="12.75" customHeight="1">
      <c r="A25" s="377" t="s">
        <v>764</v>
      </c>
      <c r="B25" s="423">
        <v>105.633323</v>
      </c>
      <c r="C25" s="424">
        <v>1.84</v>
      </c>
      <c r="D25" s="424">
        <v>8.5758746959318408</v>
      </c>
      <c r="E25" s="423">
        <v>102.78138</v>
      </c>
      <c r="F25" s="424">
        <v>-1.54</v>
      </c>
      <c r="G25" s="423">
        <v>101.12927000000001</v>
      </c>
      <c r="H25" s="424">
        <v>-0.92</v>
      </c>
      <c r="I25" s="423">
        <v>58.879223000000003</v>
      </c>
      <c r="J25" s="424">
        <v>-39.22</v>
      </c>
      <c r="K25" s="423">
        <v>104.832657</v>
      </c>
      <c r="L25" s="424">
        <v>3.86</v>
      </c>
      <c r="M25" s="423">
        <v>127.4667</v>
      </c>
      <c r="N25" s="424">
        <v>-8.99</v>
      </c>
      <c r="O25" s="423">
        <v>120.67477700000001</v>
      </c>
      <c r="P25" s="424">
        <v>-25.21</v>
      </c>
      <c r="Q25" s="423">
        <v>108.153426</v>
      </c>
      <c r="R25" s="424">
        <v>6.38</v>
      </c>
      <c r="S25" s="423">
        <v>106.058395</v>
      </c>
      <c r="T25" s="424">
        <v>-3.23</v>
      </c>
      <c r="U25" s="423">
        <v>102.737996</v>
      </c>
      <c r="V25" s="424">
        <v>1.58</v>
      </c>
      <c r="W25" s="423">
        <v>93.627239000000003</v>
      </c>
      <c r="X25" s="424">
        <v>-5.69</v>
      </c>
      <c r="Y25" s="423">
        <v>115.643164</v>
      </c>
      <c r="Z25" s="424">
        <v>-1.23</v>
      </c>
      <c r="AA25" s="423">
        <v>189.019655</v>
      </c>
      <c r="AB25" s="424">
        <v>72.67</v>
      </c>
      <c r="AC25" s="423">
        <v>105.7607</v>
      </c>
      <c r="AD25" s="424">
        <v>-12.68</v>
      </c>
      <c r="AE25" s="423">
        <v>129.00946400000001</v>
      </c>
      <c r="AF25" s="424">
        <v>21.12</v>
      </c>
      <c r="AG25" s="423">
        <v>96.232394999999997</v>
      </c>
      <c r="AH25" s="424">
        <v>3.59</v>
      </c>
    </row>
    <row r="26" spans="1:34" ht="14.25" customHeight="1" thickBot="1">
      <c r="A26" s="962" t="s">
        <v>765</v>
      </c>
      <c r="B26" s="1020">
        <v>95.882413</v>
      </c>
      <c r="C26" s="1021">
        <v>-3.27</v>
      </c>
      <c r="D26" s="1021">
        <v>-3.271443310214861</v>
      </c>
      <c r="E26" s="1020">
        <v>110.510457</v>
      </c>
      <c r="F26" s="1021">
        <v>8.44</v>
      </c>
      <c r="G26" s="1020">
        <v>98.418981000000002</v>
      </c>
      <c r="H26" s="1021">
        <v>-13.52</v>
      </c>
      <c r="I26" s="1020">
        <v>83.561762000000002</v>
      </c>
      <c r="J26" s="1021">
        <v>-8.5299999999999994</v>
      </c>
      <c r="K26" s="1020">
        <v>96.344138999999998</v>
      </c>
      <c r="L26" s="1021">
        <v>0.74</v>
      </c>
      <c r="M26" s="1020">
        <v>90.175054000000003</v>
      </c>
      <c r="N26" s="1021">
        <v>-41.15</v>
      </c>
      <c r="O26" s="1020">
        <v>141.172346</v>
      </c>
      <c r="P26" s="1021">
        <v>35</v>
      </c>
      <c r="Q26" s="1020">
        <v>86.786692000000002</v>
      </c>
      <c r="R26" s="1021">
        <v>-10.199999999999999</v>
      </c>
      <c r="S26" s="1020">
        <v>105.443629</v>
      </c>
      <c r="T26" s="1021">
        <v>-5.2</v>
      </c>
      <c r="U26" s="1020">
        <v>94.934252000000001</v>
      </c>
      <c r="V26" s="1021">
        <v>-10.039999999999999</v>
      </c>
      <c r="W26" s="1020">
        <v>103.020061</v>
      </c>
      <c r="X26" s="1021">
        <v>-3.12</v>
      </c>
      <c r="Y26" s="1020">
        <v>103.679382</v>
      </c>
      <c r="Z26" s="1021">
        <v>-3.25</v>
      </c>
      <c r="AA26" s="1020">
        <v>198.436814</v>
      </c>
      <c r="AB26" s="1021">
        <v>98.22</v>
      </c>
      <c r="AC26" s="1020">
        <v>91.736752999999993</v>
      </c>
      <c r="AD26" s="1021">
        <v>-5.17</v>
      </c>
      <c r="AE26" s="1020">
        <v>106.55413799999999</v>
      </c>
      <c r="AF26" s="1021">
        <v>6.91</v>
      </c>
      <c r="AG26" s="1020">
        <v>97.455026000000004</v>
      </c>
      <c r="AH26" s="1021">
        <v>-7.91</v>
      </c>
    </row>
    <row r="27" spans="1:34" ht="12.75" customHeight="1" thickTop="1">
      <c r="A27" s="964" t="s">
        <v>1330</v>
      </c>
      <c r="B27" s="1018">
        <v>98.265612000000004</v>
      </c>
      <c r="C27" s="965">
        <v>-1</v>
      </c>
      <c r="D27" s="965">
        <v>2.4855434124295694</v>
      </c>
      <c r="E27" s="1018">
        <v>100.70300899999999</v>
      </c>
      <c r="F27" s="965">
        <v>6.74</v>
      </c>
      <c r="G27" s="1018">
        <v>82.461088000000004</v>
      </c>
      <c r="H27" s="966">
        <v>1</v>
      </c>
      <c r="I27" s="1018">
        <v>77.223984000000002</v>
      </c>
      <c r="J27" s="965">
        <v>-27.57</v>
      </c>
      <c r="K27" s="1018">
        <v>103.50583</v>
      </c>
      <c r="L27" s="965">
        <v>4.2300000000000004</v>
      </c>
      <c r="M27" s="1018">
        <v>109.394722</v>
      </c>
      <c r="N27" s="965">
        <v>-32.89</v>
      </c>
      <c r="O27" s="1018">
        <v>115.081964</v>
      </c>
      <c r="P27" s="965">
        <v>-20.96</v>
      </c>
      <c r="Q27" s="1018">
        <v>96.136005999999995</v>
      </c>
      <c r="R27" s="965">
        <v>4.96</v>
      </c>
      <c r="S27" s="1018">
        <v>93.748966999999993</v>
      </c>
      <c r="T27" s="965">
        <v>-4.9400000000000004</v>
      </c>
      <c r="U27" s="1018">
        <v>96.957010999999994</v>
      </c>
      <c r="V27" s="965">
        <v>-8.82</v>
      </c>
      <c r="W27" s="1018">
        <v>84.558189999999996</v>
      </c>
      <c r="X27" s="965">
        <v>-11.49</v>
      </c>
      <c r="Y27" s="1018">
        <v>88.616784999999993</v>
      </c>
      <c r="Z27" s="965">
        <v>-8.81</v>
      </c>
      <c r="AA27" s="1018">
        <v>98.305937999999998</v>
      </c>
      <c r="AB27" s="965">
        <v>-8.26</v>
      </c>
      <c r="AC27" s="1018">
        <v>111.97792099999999</v>
      </c>
      <c r="AD27" s="965">
        <v>-3.84</v>
      </c>
      <c r="AE27" s="1018">
        <v>94.322778999999997</v>
      </c>
      <c r="AF27" s="965">
        <v>3.7</v>
      </c>
      <c r="AG27" s="1018">
        <v>89.252360999999993</v>
      </c>
      <c r="AH27" s="965">
        <v>-12.61</v>
      </c>
    </row>
    <row r="28" spans="1:34" ht="12.75" customHeight="1">
      <c r="A28" s="377" t="s">
        <v>1331</v>
      </c>
      <c r="B28" s="423">
        <v>99.642418000000006</v>
      </c>
      <c r="C28" s="392">
        <v>-1.93</v>
      </c>
      <c r="D28" s="392">
        <v>3.9214751510269208</v>
      </c>
      <c r="E28" s="423">
        <v>100.817532</v>
      </c>
      <c r="F28" s="392">
        <v>3.37</v>
      </c>
      <c r="G28" s="423">
        <v>103.956693</v>
      </c>
      <c r="H28" s="375">
        <v>1.71</v>
      </c>
      <c r="I28" s="423">
        <v>134.05004700000001</v>
      </c>
      <c r="J28" s="1025">
        <v>496.45</v>
      </c>
      <c r="K28" s="423">
        <v>110.494129</v>
      </c>
      <c r="L28" s="392" t="s">
        <v>754</v>
      </c>
      <c r="M28" s="423">
        <v>150.313638</v>
      </c>
      <c r="N28" s="1025">
        <v>-25.36</v>
      </c>
      <c r="O28" s="423">
        <v>93.752409</v>
      </c>
      <c r="P28" s="1025">
        <v>-15.27</v>
      </c>
      <c r="Q28" s="423">
        <v>87.544161000000003</v>
      </c>
      <c r="R28" s="1025">
        <v>-29.92</v>
      </c>
      <c r="S28" s="423">
        <v>97.648522</v>
      </c>
      <c r="T28" s="1025">
        <v>-2.75</v>
      </c>
      <c r="U28" s="423">
        <v>100.519344</v>
      </c>
      <c r="V28" s="1025">
        <v>-8.43</v>
      </c>
      <c r="W28" s="423">
        <v>91.531237000000004</v>
      </c>
      <c r="X28" s="1025">
        <v>-9.75</v>
      </c>
      <c r="Y28" s="423">
        <v>100.268475</v>
      </c>
      <c r="Z28" s="1025">
        <v>9.8800000000000008</v>
      </c>
      <c r="AA28" s="423">
        <v>86.104229000000004</v>
      </c>
      <c r="AB28" s="1025">
        <v>-21.01</v>
      </c>
      <c r="AC28" s="423">
        <v>122.315765</v>
      </c>
      <c r="AD28" s="1025">
        <v>-7.94</v>
      </c>
      <c r="AE28" s="423">
        <v>110.58447700000001</v>
      </c>
      <c r="AF28" s="1025">
        <v>19.02</v>
      </c>
      <c r="AG28" s="423">
        <v>88.271756999999994</v>
      </c>
      <c r="AH28" s="1025">
        <v>-10.26</v>
      </c>
    </row>
    <row r="29" spans="1:34" ht="12.75" customHeight="1">
      <c r="A29" s="377" t="s">
        <v>1332</v>
      </c>
      <c r="B29" s="423">
        <v>99.437819000000005</v>
      </c>
      <c r="C29" s="392">
        <v>1.01</v>
      </c>
      <c r="D29" s="392">
        <v>3.7080898245646088</v>
      </c>
      <c r="E29" s="423">
        <v>101.42022299999999</v>
      </c>
      <c r="F29" s="392">
        <v>4.26</v>
      </c>
      <c r="G29" s="423">
        <v>132.525949</v>
      </c>
      <c r="H29" s="375">
        <v>22.12</v>
      </c>
      <c r="I29" s="423">
        <v>129.74742900000001</v>
      </c>
      <c r="J29" s="1025">
        <v>394.82</v>
      </c>
      <c r="K29" s="423">
        <v>99.549616999999998</v>
      </c>
      <c r="L29" s="392" t="s">
        <v>755</v>
      </c>
      <c r="M29" s="423">
        <v>143.98740799999999</v>
      </c>
      <c r="N29" s="1025">
        <v>-18.18</v>
      </c>
      <c r="O29" s="423">
        <v>93.306950000000001</v>
      </c>
      <c r="P29" s="1025">
        <v>-13.96</v>
      </c>
      <c r="Q29" s="423">
        <v>93.951318999999998</v>
      </c>
      <c r="R29" s="1025">
        <v>-20.56</v>
      </c>
      <c r="S29" s="423">
        <v>97.112937000000002</v>
      </c>
      <c r="T29" s="1025">
        <v>-3.87</v>
      </c>
      <c r="U29" s="423">
        <v>100.63612000000001</v>
      </c>
      <c r="V29" s="1025">
        <v>-4.49</v>
      </c>
      <c r="W29" s="423">
        <v>85.125242999999998</v>
      </c>
      <c r="X29" s="1025">
        <v>-7.25</v>
      </c>
      <c r="Y29" s="423">
        <v>83.802730999999994</v>
      </c>
      <c r="Z29" s="1025">
        <v>-19.190000000000001</v>
      </c>
      <c r="AA29" s="423">
        <v>71.466757000000001</v>
      </c>
      <c r="AB29" s="1025">
        <v>-34.369999999999997</v>
      </c>
      <c r="AC29" s="423">
        <v>82.161223000000007</v>
      </c>
      <c r="AD29" s="1025">
        <v>-11.17</v>
      </c>
      <c r="AE29" s="423">
        <v>121.07774499999999</v>
      </c>
      <c r="AF29" s="1025">
        <v>2.61</v>
      </c>
      <c r="AG29" s="423">
        <v>81.379879000000003</v>
      </c>
      <c r="AH29" s="1025">
        <v>-13.51</v>
      </c>
    </row>
    <row r="30" spans="1:34" ht="12.75" customHeight="1">
      <c r="A30" s="377" t="s">
        <v>1333</v>
      </c>
      <c r="B30" s="423">
        <v>100.404067</v>
      </c>
      <c r="C30" s="392">
        <v>-2.87</v>
      </c>
      <c r="D30" s="392">
        <v>4.7158325062177875</v>
      </c>
      <c r="E30" s="423">
        <v>104.28228799999999</v>
      </c>
      <c r="F30" s="392">
        <v>5.19</v>
      </c>
      <c r="G30" s="423">
        <v>135.10176899999999</v>
      </c>
      <c r="H30" s="375">
        <v>12.37</v>
      </c>
      <c r="I30" s="423">
        <v>101.80385800000001</v>
      </c>
      <c r="J30" s="1025">
        <v>327.47000000000003</v>
      </c>
      <c r="K30" s="423">
        <v>104.742279</v>
      </c>
      <c r="L30" s="392" t="s">
        <v>756</v>
      </c>
      <c r="M30" s="423">
        <v>142.344111</v>
      </c>
      <c r="N30" s="1025">
        <v>-4.4400000000000004</v>
      </c>
      <c r="O30" s="423">
        <v>66.051817999999997</v>
      </c>
      <c r="P30" s="1025">
        <v>-32.869999999999997</v>
      </c>
      <c r="Q30" s="423">
        <v>93.925141999999994</v>
      </c>
      <c r="R30" s="1025">
        <v>-23.07</v>
      </c>
      <c r="S30" s="423">
        <v>103.61294100000001</v>
      </c>
      <c r="T30" s="1025">
        <v>0.5</v>
      </c>
      <c r="U30" s="423">
        <v>98.541909000000004</v>
      </c>
      <c r="V30" s="1025">
        <v>-6.26</v>
      </c>
      <c r="W30" s="423">
        <v>94.441762999999995</v>
      </c>
      <c r="X30" s="1025">
        <v>-10.220000000000001</v>
      </c>
      <c r="Y30" s="423">
        <v>99.834861000000004</v>
      </c>
      <c r="Z30" s="1025">
        <v>3.81</v>
      </c>
      <c r="AA30" s="423">
        <v>102.811927</v>
      </c>
      <c r="AB30" s="1025">
        <v>-2.66</v>
      </c>
      <c r="AC30" s="423">
        <v>123.005415</v>
      </c>
      <c r="AD30" s="1025">
        <v>1.4</v>
      </c>
      <c r="AE30" s="423">
        <v>125.044928</v>
      </c>
      <c r="AF30" s="1025">
        <v>3.22</v>
      </c>
      <c r="AG30" s="423">
        <v>92.191114999999996</v>
      </c>
      <c r="AH30" s="1025">
        <v>-0.57999999999999996</v>
      </c>
    </row>
    <row r="31" spans="1:34" ht="12.75" customHeight="1">
      <c r="A31" s="377" t="s">
        <v>1334</v>
      </c>
      <c r="B31" s="423">
        <v>99.507785999999996</v>
      </c>
      <c r="C31" s="392">
        <v>-3.62</v>
      </c>
      <c r="D31" s="392">
        <v>3.7810614966479861</v>
      </c>
      <c r="E31" s="423">
        <v>100.541084</v>
      </c>
      <c r="F31" s="392">
        <v>4.2699999999999996</v>
      </c>
      <c r="G31" s="423">
        <v>118.37572299999999</v>
      </c>
      <c r="H31" s="375">
        <v>0.05</v>
      </c>
      <c r="I31" s="423">
        <v>101.078327</v>
      </c>
      <c r="J31" s="1025">
        <v>185.48</v>
      </c>
      <c r="K31" s="423">
        <v>106.66624899999999</v>
      </c>
      <c r="L31" s="392" t="s">
        <v>757</v>
      </c>
      <c r="M31" s="423">
        <v>131.08299</v>
      </c>
      <c r="N31" s="1025">
        <v>-2.2799999999999998</v>
      </c>
      <c r="O31" s="423">
        <v>86.101643999999993</v>
      </c>
      <c r="P31" s="1025">
        <v>-12.19</v>
      </c>
      <c r="Q31" s="423">
        <v>93.248617999999993</v>
      </c>
      <c r="R31" s="1025">
        <v>-20.88</v>
      </c>
      <c r="S31" s="423">
        <v>101.83489400000001</v>
      </c>
      <c r="T31" s="1025">
        <v>3.94</v>
      </c>
      <c r="U31" s="423">
        <v>97.430509000000001</v>
      </c>
      <c r="V31" s="1025">
        <v>-5.75</v>
      </c>
      <c r="W31" s="423">
        <v>96.187968999999995</v>
      </c>
      <c r="X31" s="1025">
        <v>-0.22</v>
      </c>
      <c r="Y31" s="423">
        <v>80.206564999999998</v>
      </c>
      <c r="Z31" s="1025">
        <v>-18.63</v>
      </c>
      <c r="AA31" s="423">
        <v>94.016851000000003</v>
      </c>
      <c r="AB31" s="1025">
        <v>-22.24</v>
      </c>
      <c r="AC31" s="423">
        <v>115.404982</v>
      </c>
      <c r="AD31" s="1025">
        <v>-1.22</v>
      </c>
      <c r="AE31" s="423">
        <v>130.210947</v>
      </c>
      <c r="AF31" s="1025">
        <v>9.2899999999999991</v>
      </c>
      <c r="AG31" s="423">
        <v>90.725268</v>
      </c>
      <c r="AH31" s="1025">
        <v>-5.54</v>
      </c>
    </row>
    <row r="32" spans="1:34" ht="12.75" customHeight="1">
      <c r="A32" s="377" t="s">
        <v>1335</v>
      </c>
      <c r="B32" s="423">
        <v>105.99995</v>
      </c>
      <c r="C32" s="392">
        <v>1.83</v>
      </c>
      <c r="D32" s="392">
        <v>10.552025844405888</v>
      </c>
      <c r="E32" s="423">
        <v>109.54109800000001</v>
      </c>
      <c r="F32" s="392">
        <v>12.85</v>
      </c>
      <c r="G32" s="423">
        <v>116.62259</v>
      </c>
      <c r="H32" s="375">
        <v>-0.37</v>
      </c>
      <c r="I32" s="423">
        <v>98.867626000000001</v>
      </c>
      <c r="J32" s="1025">
        <v>142.04</v>
      </c>
      <c r="K32" s="423">
        <v>101.153797</v>
      </c>
      <c r="L32" s="392" t="s">
        <v>758</v>
      </c>
      <c r="M32" s="423">
        <v>123.24909</v>
      </c>
      <c r="N32" s="1025">
        <v>-21.24</v>
      </c>
      <c r="O32" s="423">
        <v>122.917556</v>
      </c>
      <c r="P32" s="1025">
        <v>-0.51</v>
      </c>
      <c r="Q32" s="423">
        <v>106.534775</v>
      </c>
      <c r="R32" s="1025">
        <v>-11.04</v>
      </c>
      <c r="S32" s="423">
        <v>106.685678</v>
      </c>
      <c r="T32" s="1025">
        <v>0.2</v>
      </c>
      <c r="U32" s="423">
        <v>103.331902</v>
      </c>
      <c r="V32" s="1025">
        <v>-3.05</v>
      </c>
      <c r="W32" s="423">
        <v>99.598059000000006</v>
      </c>
      <c r="X32" s="1025">
        <v>-3.35</v>
      </c>
      <c r="Y32" s="423">
        <v>112.042306</v>
      </c>
      <c r="Z32" s="1025">
        <v>-7.96</v>
      </c>
      <c r="AA32" s="423">
        <v>99.664473000000001</v>
      </c>
      <c r="AB32" s="1025">
        <v>-15.07</v>
      </c>
      <c r="AC32" s="423">
        <v>106.282759</v>
      </c>
      <c r="AD32" s="1025">
        <v>8.51</v>
      </c>
      <c r="AE32" s="423">
        <v>134.854916</v>
      </c>
      <c r="AF32" s="1025">
        <v>24.24</v>
      </c>
      <c r="AG32" s="423">
        <v>109.395447</v>
      </c>
      <c r="AH32" s="1025">
        <v>-0.66</v>
      </c>
    </row>
    <row r="33" spans="1:37" ht="12.75" customHeight="1">
      <c r="A33" s="377" t="s">
        <v>1336</v>
      </c>
      <c r="B33" s="423">
        <v>102.467754</v>
      </c>
      <c r="C33" s="392">
        <v>-6</v>
      </c>
      <c r="D33" s="392">
        <v>6.8681427531449346</v>
      </c>
      <c r="E33" s="423">
        <v>108.553635</v>
      </c>
      <c r="F33" s="392">
        <v>5.6</v>
      </c>
      <c r="G33" s="423">
        <v>130.07357300000001</v>
      </c>
      <c r="H33" s="375">
        <v>0.77</v>
      </c>
      <c r="I33" s="423">
        <v>102.50445999999999</v>
      </c>
      <c r="J33" s="1025">
        <v>170.94</v>
      </c>
      <c r="K33" s="423">
        <v>101.090406</v>
      </c>
      <c r="L33" s="392" t="s">
        <v>759</v>
      </c>
      <c r="M33" s="423">
        <v>128.88430500000001</v>
      </c>
      <c r="N33" s="1025">
        <v>-2.66</v>
      </c>
      <c r="O33" s="423">
        <v>93.087280000000007</v>
      </c>
      <c r="P33" s="1025">
        <v>-26.32</v>
      </c>
      <c r="Q33" s="423">
        <v>99.292533000000006</v>
      </c>
      <c r="R33" s="1025">
        <v>-23.56</v>
      </c>
      <c r="S33" s="423">
        <v>101.694924</v>
      </c>
      <c r="T33" s="1025">
        <v>-0.25</v>
      </c>
      <c r="U33" s="423">
        <v>105.582016</v>
      </c>
      <c r="V33" s="1025">
        <v>0.6</v>
      </c>
      <c r="W33" s="423">
        <v>106.972556</v>
      </c>
      <c r="X33" s="1025">
        <v>0.72</v>
      </c>
      <c r="Y33" s="423">
        <v>109.086259</v>
      </c>
      <c r="Z33" s="1025">
        <v>-2.31</v>
      </c>
      <c r="AA33" s="423">
        <v>125.289259</v>
      </c>
      <c r="AB33" s="1025">
        <v>14.21</v>
      </c>
      <c r="AC33" s="423">
        <v>124.195711</v>
      </c>
      <c r="AD33" s="1025">
        <v>-5.1100000000000003</v>
      </c>
      <c r="AE33" s="423">
        <v>126.48922899999999</v>
      </c>
      <c r="AF33" s="1025">
        <v>19.09</v>
      </c>
      <c r="AG33" s="423">
        <v>109.44332199999999</v>
      </c>
      <c r="AH33" s="1025">
        <v>2.93</v>
      </c>
    </row>
    <row r="34" spans="1:37" ht="12.75" customHeight="1">
      <c r="A34" s="377" t="s">
        <v>1337</v>
      </c>
      <c r="B34" s="423">
        <v>102.07700199999999</v>
      </c>
      <c r="C34" s="392">
        <v>-2.4300000000000002</v>
      </c>
      <c r="D34" s="392">
        <v>6.4606102476790994</v>
      </c>
      <c r="E34" s="423">
        <v>117.00540700000001</v>
      </c>
      <c r="F34" s="392">
        <v>8.35</v>
      </c>
      <c r="G34" s="423">
        <v>137.20335399999999</v>
      </c>
      <c r="H34" s="375">
        <v>2.91</v>
      </c>
      <c r="I34" s="423">
        <v>83.509777</v>
      </c>
      <c r="J34" s="1025">
        <v>111.44</v>
      </c>
      <c r="K34" s="423">
        <v>99.382676000000004</v>
      </c>
      <c r="L34" s="392" t="s">
        <v>760</v>
      </c>
      <c r="M34" s="423">
        <v>125.94245100000001</v>
      </c>
      <c r="N34" s="1025">
        <v>-6.3</v>
      </c>
      <c r="O34" s="423">
        <v>109.77742600000001</v>
      </c>
      <c r="P34" s="1025">
        <v>-14</v>
      </c>
      <c r="Q34" s="423">
        <v>100.564058</v>
      </c>
      <c r="R34" s="1025">
        <v>-16</v>
      </c>
      <c r="S34" s="423">
        <v>116.017881</v>
      </c>
      <c r="T34" s="1025">
        <v>4.75</v>
      </c>
      <c r="U34" s="423">
        <v>103.18506499999999</v>
      </c>
      <c r="V34" s="1025">
        <v>-2.57</v>
      </c>
      <c r="W34" s="423">
        <v>98.885731000000007</v>
      </c>
      <c r="X34" s="1025">
        <v>7.9</v>
      </c>
      <c r="Y34" s="423">
        <v>104.349637</v>
      </c>
      <c r="Z34" s="1025">
        <v>-11.76</v>
      </c>
      <c r="AA34" s="423">
        <v>93.426423999999997</v>
      </c>
      <c r="AB34" s="1025">
        <v>-10.93</v>
      </c>
      <c r="AC34" s="423">
        <v>144.06568100000001</v>
      </c>
      <c r="AD34" s="1025">
        <v>9.4499999999999993</v>
      </c>
      <c r="AE34" s="423">
        <v>142.147425</v>
      </c>
      <c r="AF34" s="1025">
        <v>42.73</v>
      </c>
      <c r="AG34" s="423">
        <v>112.855761</v>
      </c>
      <c r="AH34" s="1025">
        <v>15.54</v>
      </c>
    </row>
    <row r="35" spans="1:37" ht="12.75" customHeight="1">
      <c r="A35" s="377" t="s">
        <v>1338</v>
      </c>
      <c r="B35" s="423">
        <v>106.31552600000001</v>
      </c>
      <c r="C35" s="392">
        <v>1.02</v>
      </c>
      <c r="D35" s="392">
        <v>10.881153981804781</v>
      </c>
      <c r="E35" s="423">
        <v>109.261144</v>
      </c>
      <c r="F35" s="392">
        <v>8.09</v>
      </c>
      <c r="G35" s="423">
        <v>140.29209399999999</v>
      </c>
      <c r="H35" s="375">
        <v>23.7</v>
      </c>
      <c r="I35" s="423">
        <v>102.08066599999999</v>
      </c>
      <c r="J35" s="1025">
        <v>104.69</v>
      </c>
      <c r="K35" s="423">
        <v>101.219444</v>
      </c>
      <c r="L35" s="392" t="s">
        <v>761</v>
      </c>
      <c r="M35" s="423">
        <v>111.154197</v>
      </c>
      <c r="N35" s="1025">
        <v>-3.65</v>
      </c>
      <c r="O35" s="423">
        <v>112.834395</v>
      </c>
      <c r="P35" s="1025">
        <v>-9.52</v>
      </c>
      <c r="Q35" s="423">
        <v>107.124893</v>
      </c>
      <c r="R35" s="1025">
        <v>-10.039999999999999</v>
      </c>
      <c r="S35" s="423">
        <v>116.65684899999999</v>
      </c>
      <c r="T35" s="1025">
        <v>7.87</v>
      </c>
      <c r="U35" s="423">
        <v>104.829157</v>
      </c>
      <c r="V35" s="1025">
        <v>0.81</v>
      </c>
      <c r="W35" s="423">
        <v>115.343238</v>
      </c>
      <c r="X35" s="1025">
        <v>17.09</v>
      </c>
      <c r="Y35" s="423">
        <v>114.203191</v>
      </c>
      <c r="Z35" s="1025">
        <v>-0.17</v>
      </c>
      <c r="AA35" s="423">
        <v>94.374769999999998</v>
      </c>
      <c r="AB35" s="1025">
        <v>0.24</v>
      </c>
      <c r="AC35" s="423">
        <v>70.948104999999998</v>
      </c>
      <c r="AD35" s="1025">
        <v>-25.36</v>
      </c>
      <c r="AE35" s="423">
        <v>113.01780599999999</v>
      </c>
      <c r="AF35" s="1025">
        <v>21.22</v>
      </c>
      <c r="AG35" s="423">
        <v>108.897505</v>
      </c>
      <c r="AH35" s="1025">
        <v>13.98</v>
      </c>
      <c r="AI35" s="36"/>
      <c r="AJ35" s="36"/>
      <c r="AK35" s="36"/>
    </row>
    <row r="36" spans="1:37" ht="12.75" customHeight="1">
      <c r="A36" s="377" t="s">
        <v>1339</v>
      </c>
      <c r="B36" s="423">
        <v>101.865505</v>
      </c>
      <c r="C36" s="392">
        <v>-3.5</v>
      </c>
      <c r="D36" s="392">
        <v>6.2400306925942672</v>
      </c>
      <c r="E36" s="423">
        <v>109.02535899999999</v>
      </c>
      <c r="F36" s="392">
        <v>3.06</v>
      </c>
      <c r="G36" s="423">
        <v>126.58512899999999</v>
      </c>
      <c r="H36" s="375">
        <v>0.05</v>
      </c>
      <c r="I36" s="423">
        <v>104.55150999999999</v>
      </c>
      <c r="J36" s="1025">
        <v>99.1</v>
      </c>
      <c r="K36" s="423">
        <v>98.978673999999998</v>
      </c>
      <c r="L36" s="392" t="s">
        <v>762</v>
      </c>
      <c r="M36" s="423">
        <v>106.90979299999999</v>
      </c>
      <c r="N36" s="1025">
        <v>-2.54</v>
      </c>
      <c r="O36" s="423">
        <v>96.112779000000003</v>
      </c>
      <c r="P36" s="1025">
        <v>-19.47</v>
      </c>
      <c r="Q36" s="423">
        <v>101.69544399999999</v>
      </c>
      <c r="R36" s="1025">
        <v>-10.77</v>
      </c>
      <c r="S36" s="423">
        <v>110.356224</v>
      </c>
      <c r="T36" s="1025">
        <v>6.02</v>
      </c>
      <c r="U36" s="423">
        <v>103.80466</v>
      </c>
      <c r="V36" s="1025">
        <v>0.52</v>
      </c>
      <c r="W36" s="423">
        <v>93.507987999999997</v>
      </c>
      <c r="X36" s="1025">
        <v>-9.9499999999999993</v>
      </c>
      <c r="Y36" s="423">
        <v>96.414933000000005</v>
      </c>
      <c r="Z36" s="1025">
        <v>-13.24</v>
      </c>
      <c r="AA36" s="423">
        <v>116.25166900000001</v>
      </c>
      <c r="AB36" s="1025">
        <v>-0.55000000000000004</v>
      </c>
      <c r="AC36" s="423">
        <v>112.933229</v>
      </c>
      <c r="AD36" s="1025">
        <v>0.2</v>
      </c>
      <c r="AE36" s="423">
        <v>106.854572</v>
      </c>
      <c r="AF36" s="1025">
        <v>7.81</v>
      </c>
      <c r="AG36" s="423">
        <v>100.402866</v>
      </c>
      <c r="AH36" s="1025">
        <v>3.85</v>
      </c>
      <c r="AI36" s="36"/>
      <c r="AJ36" s="36"/>
      <c r="AK36" s="36"/>
    </row>
    <row r="37" spans="1:37" ht="12.75" customHeight="1">
      <c r="A37" s="377" t="s">
        <v>1340</v>
      </c>
      <c r="B37" s="423">
        <v>104.543403</v>
      </c>
      <c r="C37" s="392">
        <v>-1.03</v>
      </c>
      <c r="D37" s="392">
        <v>9.032928697779008</v>
      </c>
      <c r="E37" s="423">
        <v>108.85512</v>
      </c>
      <c r="F37" s="392">
        <v>5.91</v>
      </c>
      <c r="G37" s="423">
        <v>108.068065</v>
      </c>
      <c r="H37" s="392">
        <v>6.86</v>
      </c>
      <c r="I37" s="423">
        <v>99.976592999999994</v>
      </c>
      <c r="J37" s="392">
        <v>69.8</v>
      </c>
      <c r="K37" s="423">
        <v>96.047893000000002</v>
      </c>
      <c r="L37" s="392">
        <v>-8.3800000000000008</v>
      </c>
      <c r="M37" s="423">
        <v>110.384764</v>
      </c>
      <c r="N37" s="392">
        <v>-13.4</v>
      </c>
      <c r="O37" s="423">
        <v>112.56462999999999</v>
      </c>
      <c r="P37" s="392">
        <v>-6.72</v>
      </c>
      <c r="Q37" s="423">
        <v>99.525586000000004</v>
      </c>
      <c r="R37" s="392">
        <v>-7.98</v>
      </c>
      <c r="S37" s="423">
        <v>115.802154</v>
      </c>
      <c r="T37" s="392">
        <v>9.19</v>
      </c>
      <c r="U37" s="423">
        <v>98.720667000000006</v>
      </c>
      <c r="V37" s="392">
        <v>-3.91</v>
      </c>
      <c r="W37" s="423">
        <v>96.210961999999995</v>
      </c>
      <c r="X37" s="392">
        <v>2.76</v>
      </c>
      <c r="Y37" s="423">
        <v>154.48146800000001</v>
      </c>
      <c r="Z37" s="392">
        <v>33.58</v>
      </c>
      <c r="AA37" s="423">
        <v>216.909673</v>
      </c>
      <c r="AB37" s="392">
        <v>14.76</v>
      </c>
      <c r="AC37" s="423">
        <v>112.06088800000001</v>
      </c>
      <c r="AD37" s="392">
        <v>5.96</v>
      </c>
      <c r="AE37" s="423">
        <v>114.68581399999999</v>
      </c>
      <c r="AF37" s="392">
        <v>-11.1</v>
      </c>
      <c r="AG37" s="423">
        <v>97.428832</v>
      </c>
      <c r="AH37" s="392">
        <v>1.24</v>
      </c>
      <c r="AI37" s="36"/>
      <c r="AJ37" s="36"/>
      <c r="AK37" s="36"/>
    </row>
    <row r="38" spans="1:37" ht="12.75" customHeight="1">
      <c r="A38" s="377" t="s">
        <v>1341</v>
      </c>
      <c r="B38" s="423">
        <v>101.39696600000001</v>
      </c>
      <c r="C38" s="392">
        <v>5.75</v>
      </c>
      <c r="D38" s="392">
        <v>5.7513706919328333</v>
      </c>
      <c r="E38" s="423">
        <v>108.669061</v>
      </c>
      <c r="F38" s="392">
        <v>-1.67</v>
      </c>
      <c r="G38" s="423">
        <v>110.360083</v>
      </c>
      <c r="H38" s="392">
        <v>12.13</v>
      </c>
      <c r="I38" s="423">
        <v>117.237297</v>
      </c>
      <c r="J38" s="392">
        <v>40.299999999999997</v>
      </c>
      <c r="K38" s="423">
        <v>98.123682000000002</v>
      </c>
      <c r="L38" s="392">
        <v>1.85</v>
      </c>
      <c r="M38" s="423">
        <v>91.439212999999995</v>
      </c>
      <c r="N38" s="392">
        <v>1.4</v>
      </c>
      <c r="O38" s="423">
        <v>129.681151</v>
      </c>
      <c r="P38" s="392">
        <v>-8.14</v>
      </c>
      <c r="Q38" s="423">
        <v>95.250525999999994</v>
      </c>
      <c r="R38" s="392">
        <v>9.75</v>
      </c>
      <c r="S38" s="423">
        <v>107.443737</v>
      </c>
      <c r="T38" s="392">
        <v>1.9</v>
      </c>
      <c r="U38" s="423">
        <v>101.087202</v>
      </c>
      <c r="V38" s="392">
        <v>6.48</v>
      </c>
      <c r="W38" s="423">
        <v>109.528167</v>
      </c>
      <c r="X38" s="392">
        <v>6.32</v>
      </c>
      <c r="Y38" s="423">
        <v>104.937397</v>
      </c>
      <c r="Z38" s="392">
        <v>1.21</v>
      </c>
      <c r="AA38" s="423">
        <v>95.882722000000001</v>
      </c>
      <c r="AB38" s="392">
        <v>-51.68</v>
      </c>
      <c r="AC38" s="423">
        <v>98.553903000000005</v>
      </c>
      <c r="AD38" s="392">
        <v>7.43</v>
      </c>
      <c r="AE38" s="423">
        <v>102.75810300000001</v>
      </c>
      <c r="AF38" s="392">
        <v>-3.56</v>
      </c>
      <c r="AG38" s="423">
        <v>111.117017</v>
      </c>
      <c r="AH38" s="392">
        <v>14.02</v>
      </c>
      <c r="AI38" s="36"/>
      <c r="AJ38" s="36"/>
      <c r="AK38" s="36"/>
    </row>
    <row r="39" spans="1:37" ht="16.5" customHeight="1">
      <c r="A39" s="411" t="s">
        <v>1380</v>
      </c>
      <c r="B39" s="365"/>
      <c r="C39" s="350"/>
      <c r="D39" s="35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I39" s="36"/>
      <c r="AJ39" s="36"/>
      <c r="AK39" s="36"/>
    </row>
    <row r="40" spans="1:37" ht="12.75" customHeight="1">
      <c r="A40" s="369" t="s">
        <v>1375</v>
      </c>
      <c r="B40" s="85"/>
      <c r="C40" s="350"/>
      <c r="D40" s="35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AI40" s="36"/>
      <c r="AJ40" s="36"/>
      <c r="AK40" s="36"/>
    </row>
    <row r="41" spans="1:37" ht="12.75" customHeight="1">
      <c r="A41" s="85" t="s">
        <v>1381</v>
      </c>
      <c r="C41" s="350"/>
      <c r="D41" s="35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AI41" s="36"/>
      <c r="AJ41" s="36"/>
      <c r="AK41" s="36"/>
    </row>
    <row r="42" spans="1:37" ht="12.75" customHeight="1">
      <c r="A42" s="85" t="s">
        <v>1382</v>
      </c>
      <c r="C42" s="350"/>
      <c r="D42" s="35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AI42" s="36"/>
      <c r="AJ42" s="36"/>
      <c r="AK42" s="36"/>
    </row>
    <row r="43" spans="1:37" ht="12.75" customHeight="1">
      <c r="A43" s="1374" t="s">
        <v>1383</v>
      </c>
      <c r="C43" s="350"/>
      <c r="D43" s="35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AI43" s="36"/>
      <c r="AJ43" s="36"/>
      <c r="AK43" s="36"/>
    </row>
    <row r="44" spans="1:37" ht="12.75" customHeight="1"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AI44" s="36"/>
      <c r="AJ44" s="36"/>
      <c r="AK44" s="36"/>
    </row>
    <row r="45" spans="1:37" ht="16.5" hidden="1" customHeight="1">
      <c r="A45" s="438" t="s">
        <v>763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AI45" s="36"/>
      <c r="AJ45" s="36"/>
      <c r="AK45" s="36"/>
    </row>
    <row r="46" spans="1:37" ht="16.5" hidden="1" customHeight="1">
      <c r="A46" s="438" t="s">
        <v>764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AI46" s="36"/>
      <c r="AJ46" s="36"/>
      <c r="AK46" s="36"/>
    </row>
    <row r="47" spans="1:37" ht="16.5" hidden="1" customHeight="1">
      <c r="A47" s="439" t="s">
        <v>765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AI47" s="36"/>
      <c r="AJ47" s="36"/>
      <c r="AK47" s="36"/>
    </row>
    <row r="48" spans="1:37" ht="16.5" hidden="1" customHeight="1">
      <c r="A48" s="439" t="s">
        <v>766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AI48" s="36"/>
      <c r="AJ48" s="36"/>
      <c r="AK48" s="36"/>
    </row>
    <row r="49" spans="1:37" ht="16.5" hidden="1" customHeight="1"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AI49" s="36"/>
      <c r="AJ49" s="36"/>
      <c r="AK49" s="36"/>
    </row>
    <row r="50" spans="1:37" ht="16.5" hidden="1" customHeight="1">
      <c r="A50" s="438" t="s">
        <v>767</v>
      </c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AI50" s="36"/>
      <c r="AJ50" s="36"/>
      <c r="AK50" s="36"/>
    </row>
    <row r="51" spans="1:37" ht="16.5" hidden="1" customHeight="1">
      <c r="A51" s="438" t="s">
        <v>768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AI51" s="36"/>
      <c r="AJ51" s="36"/>
      <c r="AK51" s="36"/>
    </row>
    <row r="52" spans="1:37" ht="16.5" hidden="1" customHeight="1">
      <c r="A52" s="438" t="s">
        <v>769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AI52" s="36"/>
      <c r="AJ52" s="36"/>
      <c r="AK52" s="36"/>
    </row>
    <row r="53" spans="1:37" ht="16.5" hidden="1" customHeight="1">
      <c r="A53" s="438" t="s">
        <v>770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AI53" s="36"/>
      <c r="AJ53" s="36"/>
      <c r="AK53" s="36"/>
    </row>
    <row r="54" spans="1:37" ht="16.5" hidden="1" customHeight="1">
      <c r="A54" s="438" t="s">
        <v>771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AI54" s="36"/>
      <c r="AJ54" s="36"/>
      <c r="AK54" s="36"/>
    </row>
    <row r="55" spans="1:37" ht="16.5" hidden="1" customHeight="1">
      <c r="A55" s="438" t="s">
        <v>772</v>
      </c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AI55" s="36"/>
      <c r="AJ55" s="36"/>
      <c r="AK55" s="36"/>
    </row>
    <row r="56" spans="1:37" ht="16.5" hidden="1" customHeight="1">
      <c r="A56" s="438" t="s">
        <v>773</v>
      </c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AI56" s="36"/>
      <c r="AJ56" s="36"/>
      <c r="AK56" s="36"/>
    </row>
    <row r="57" spans="1:37" ht="16.5" hidden="1" customHeight="1">
      <c r="A57" s="438" t="s">
        <v>774</v>
      </c>
      <c r="AI57" s="36"/>
      <c r="AJ57" s="36"/>
      <c r="AK57" s="36"/>
    </row>
    <row r="58" spans="1:37" ht="16.5" hidden="1" customHeight="1">
      <c r="A58" s="438" t="s">
        <v>775</v>
      </c>
      <c r="AI58" s="36"/>
      <c r="AJ58" s="36"/>
      <c r="AK58" s="36"/>
    </row>
    <row r="59" spans="1:37" ht="16.5" hidden="1" customHeight="1">
      <c r="A59" s="438" t="s">
        <v>763</v>
      </c>
      <c r="AI59" s="36"/>
      <c r="AJ59" s="36"/>
      <c r="AK59" s="36"/>
    </row>
    <row r="60" spans="1:37" ht="16.5" hidden="1" customHeight="1">
      <c r="A60" s="438" t="s">
        <v>764</v>
      </c>
      <c r="AI60" s="36"/>
      <c r="AJ60" s="36"/>
      <c r="AK60" s="36"/>
    </row>
    <row r="61" spans="1:37" ht="16.5" hidden="1" customHeight="1">
      <c r="A61" s="439" t="s">
        <v>765</v>
      </c>
      <c r="AI61" s="36"/>
      <c r="AJ61" s="36"/>
      <c r="AK61" s="36"/>
    </row>
    <row r="62" spans="1:37" ht="16.5" hidden="1" customHeight="1">
      <c r="A62" s="440"/>
      <c r="B62" s="441"/>
      <c r="C62" s="441"/>
      <c r="D62" s="441"/>
      <c r="E62" s="442"/>
      <c r="F62" s="442"/>
      <c r="G62" s="442"/>
      <c r="H62" s="442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362"/>
      <c r="AI62" s="36"/>
      <c r="AJ62" s="36"/>
      <c r="AK62" s="36"/>
    </row>
    <row r="63" spans="1:37" ht="16.5" hidden="1" customHeight="1">
      <c r="A63" s="444" t="s">
        <v>588</v>
      </c>
      <c r="B63" s="360"/>
      <c r="AI63" s="36"/>
      <c r="AJ63" s="36"/>
      <c r="AK63" s="36"/>
    </row>
    <row r="64" spans="1:37" ht="16.5" hidden="1" customHeight="1">
      <c r="A64" s="213" t="s">
        <v>678</v>
      </c>
      <c r="B64" s="39" t="s">
        <v>776</v>
      </c>
      <c r="AI64" s="36"/>
      <c r="AJ64" s="36"/>
      <c r="AK64" s="36"/>
    </row>
    <row r="65" spans="35:37" ht="16.5" hidden="1" customHeight="1">
      <c r="AI65" s="36"/>
      <c r="AJ65" s="36"/>
      <c r="AK65" s="36"/>
    </row>
    <row r="66" spans="35:37" ht="16.5" hidden="1" customHeight="1">
      <c r="AI66" s="36"/>
      <c r="AJ66" s="36"/>
      <c r="AK66" s="36"/>
    </row>
    <row r="67" spans="35:37" ht="16.5" hidden="1" customHeight="1">
      <c r="AI67" s="36"/>
      <c r="AJ67" s="36"/>
      <c r="AK67" s="36"/>
    </row>
    <row r="68" spans="35:37" ht="16.5" hidden="1" customHeight="1">
      <c r="AI68" s="36"/>
      <c r="AJ68" s="36"/>
      <c r="AK68" s="36"/>
    </row>
    <row r="69" spans="35:37" ht="16.5" hidden="1" customHeight="1">
      <c r="AI69" s="36"/>
      <c r="AJ69" s="36"/>
      <c r="AK69" s="36"/>
    </row>
    <row r="70" spans="35:37" ht="16.5" hidden="1" customHeight="1">
      <c r="AI70" s="36"/>
      <c r="AJ70" s="36"/>
      <c r="AK70" s="36"/>
    </row>
    <row r="71" spans="35:37" ht="14.25" hidden="1">
      <c r="AI71" s="36"/>
      <c r="AJ71" s="36"/>
      <c r="AK71" s="36"/>
    </row>
    <row r="72" spans="35:37" ht="14.25" hidden="1"/>
    <row r="73" spans="35:37" ht="14.25" hidden="1"/>
    <row r="74" spans="35:37" ht="14.25"/>
    <row r="75" spans="35:37" ht="14.25" customHeight="1"/>
    <row r="76" spans="35:37" ht="14.25" customHeight="1"/>
    <row r="77" spans="35:37" ht="14.25" customHeight="1"/>
  </sheetData>
  <mergeCells count="20">
    <mergeCell ref="AG7:AH7"/>
    <mergeCell ref="A4:AH4"/>
    <mergeCell ref="Q7:R7"/>
    <mergeCell ref="S7:T7"/>
    <mergeCell ref="U7:V7"/>
    <mergeCell ref="W7:X7"/>
    <mergeCell ref="Y7:Z7"/>
    <mergeCell ref="AA7:AB7"/>
    <mergeCell ref="A3:AH3"/>
    <mergeCell ref="B6:D6"/>
    <mergeCell ref="E6:AH6"/>
    <mergeCell ref="B7:D7"/>
    <mergeCell ref="E7:F7"/>
    <mergeCell ref="G7:H7"/>
    <mergeCell ref="I7:J7"/>
    <mergeCell ref="K7:L7"/>
    <mergeCell ref="M7:N7"/>
    <mergeCell ref="O7:P7"/>
    <mergeCell ref="AC7:AD7"/>
    <mergeCell ref="AE7:AF7"/>
  </mergeCells>
  <hyperlinks>
    <hyperlink ref="XFC6" location="ÍNDICE!A168" display="ÍNDICE"/>
  </hyperlinks>
  <printOptions horizontalCentered="1" verticalCentered="1"/>
  <pageMargins left="0.23622047244094491" right="0.23622047244094491" top="0.74803149606299213" bottom="0.74803149606299213" header="0.31496062992125984" footer="0"/>
  <pageSetup paperSize="9" scale="41" orientation="landscape" r:id="rId1"/>
  <headerFooter scaleWithDoc="0" alignWithMargins="0">
    <oddHeader>&amp;R&amp;"Arial,Negrita"&amp;10Compendio estadístico 2013 - Índices de actividad económica, precios y volúmen de producción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9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2.75" customHeight="1" zeroHeight="1"/>
  <cols>
    <col min="1" max="2" width="21.5703125" style="83" customWidth="1"/>
    <col min="3" max="3" width="20.140625" style="83" customWidth="1"/>
    <col min="4" max="4" width="23.7109375" style="83" customWidth="1"/>
    <col min="5" max="5" width="16.85546875" style="83" customWidth="1"/>
    <col min="6" max="6" width="17.85546875" style="83" customWidth="1"/>
    <col min="7" max="7" width="19.7109375" style="83" customWidth="1"/>
    <col min="8" max="8" width="17.5703125" style="83" customWidth="1"/>
    <col min="9" max="9" width="20.85546875" style="83" customWidth="1"/>
    <col min="10" max="10" width="6.7109375" style="83" customWidth="1"/>
    <col min="11" max="13" width="0" style="83" hidden="1" customWidth="1"/>
    <col min="14" max="16383" width="11.42578125" style="83" hidden="1"/>
    <col min="16384" max="16384" width="17.5703125" style="83" customWidth="1"/>
  </cols>
  <sheetData>
    <row r="1" spans="1:10 16384:16384" s="445" customFormat="1" ht="6" customHeight="1"/>
    <row r="2" spans="1:10 16384:16384" s="446" customFormat="1" ht="13.9" customHeight="1">
      <c r="A2" s="2227" t="s">
        <v>781</v>
      </c>
      <c r="B2" s="2227"/>
      <c r="C2" s="2227"/>
      <c r="D2" s="2227"/>
      <c r="E2" s="2227"/>
      <c r="F2" s="2227"/>
      <c r="G2" s="2227"/>
      <c r="H2" s="2227"/>
      <c r="I2" s="2227"/>
    </row>
    <row r="3" spans="1:10 16384:16384" s="446" customFormat="1" ht="14.65" customHeight="1">
      <c r="A3" s="2228" t="s">
        <v>1804</v>
      </c>
      <c r="B3" s="2228"/>
      <c r="C3" s="2228"/>
      <c r="D3" s="2228"/>
      <c r="E3" s="2228"/>
      <c r="F3" s="2228"/>
      <c r="G3" s="2228"/>
      <c r="H3" s="2228"/>
      <c r="I3" s="2228"/>
    </row>
    <row r="4" spans="1:10 16384:16384" s="446" customFormat="1" ht="14.65" customHeight="1">
      <c r="A4" s="2228" t="s">
        <v>2521</v>
      </c>
      <c r="B4" s="2228"/>
      <c r="C4" s="2228"/>
      <c r="D4" s="2228"/>
      <c r="E4" s="2228"/>
      <c r="F4" s="2228"/>
      <c r="G4" s="2228"/>
      <c r="H4" s="2228"/>
      <c r="I4" s="2228"/>
    </row>
    <row r="5" spans="1:10 16384:16384" s="447" customFormat="1" ht="15">
      <c r="A5" s="895"/>
      <c r="B5" s="895"/>
      <c r="C5" s="895"/>
      <c r="D5" s="895"/>
      <c r="E5" s="895"/>
      <c r="F5" s="895"/>
      <c r="G5" s="895"/>
      <c r="H5" s="895"/>
      <c r="I5" s="895"/>
    </row>
    <row r="6" spans="1:10 16384:16384" s="348" customFormat="1" ht="60.75" customHeight="1">
      <c r="A6" s="1377" t="s">
        <v>782</v>
      </c>
      <c r="B6" s="1377" t="s">
        <v>783</v>
      </c>
      <c r="C6" s="448" t="s">
        <v>784</v>
      </c>
      <c r="D6" s="448" t="s">
        <v>1545</v>
      </c>
      <c r="E6" s="448" t="s">
        <v>1546</v>
      </c>
      <c r="F6" s="448" t="s">
        <v>1547</v>
      </c>
      <c r="G6" s="448" t="s">
        <v>1548</v>
      </c>
      <c r="H6" s="448" t="s">
        <v>1805</v>
      </c>
      <c r="I6" s="448" t="s">
        <v>1549</v>
      </c>
      <c r="XFD6" s="1113" t="s">
        <v>675</v>
      </c>
    </row>
    <row r="7" spans="1:10 16384:16384" s="327" customFormat="1" ht="19.899999999999999" customHeight="1">
      <c r="A7" s="245" t="s">
        <v>45</v>
      </c>
      <c r="B7" s="449"/>
      <c r="C7" s="450"/>
      <c r="D7" s="450"/>
      <c r="E7" s="450"/>
      <c r="F7" s="450"/>
      <c r="G7" s="450"/>
      <c r="H7" s="450"/>
      <c r="I7" s="450"/>
      <c r="J7" s="1114"/>
    </row>
    <row r="8" spans="1:10 16384:16384" s="327" customFormat="1" ht="15">
      <c r="A8" s="776">
        <v>2007</v>
      </c>
      <c r="B8" s="1027">
        <v>3762</v>
      </c>
      <c r="C8" s="1027">
        <v>354896</v>
      </c>
      <c r="D8" s="1027">
        <v>3245096.7859999998</v>
      </c>
      <c r="E8" s="1027">
        <v>29516601.114999998</v>
      </c>
      <c r="F8" s="1027">
        <v>15448562.513</v>
      </c>
      <c r="G8" s="1027">
        <v>14068038.602</v>
      </c>
      <c r="H8" s="1027">
        <v>1160897.0589999999</v>
      </c>
      <c r="I8" s="1027">
        <v>327126.91399999999</v>
      </c>
      <c r="J8" s="1114"/>
    </row>
    <row r="9" spans="1:10 16384:16384" s="327" customFormat="1" ht="15">
      <c r="A9" s="776">
        <v>2008</v>
      </c>
      <c r="B9" s="1027">
        <v>3699</v>
      </c>
      <c r="C9" s="1027">
        <v>357553</v>
      </c>
      <c r="D9" s="1027">
        <v>3692152.7510000002</v>
      </c>
      <c r="E9" s="1027">
        <v>31947610.265000001</v>
      </c>
      <c r="F9" s="1027">
        <v>17923548.785</v>
      </c>
      <c r="G9" s="1027">
        <v>14024061.48</v>
      </c>
      <c r="H9" s="1027">
        <v>2012521.18</v>
      </c>
      <c r="I9" s="1027">
        <v>970133.70700000005</v>
      </c>
      <c r="J9" s="1114"/>
    </row>
    <row r="10" spans="1:10 16384:16384" s="327" customFormat="1" ht="15">
      <c r="A10" s="777">
        <v>2009</v>
      </c>
      <c r="B10" s="1027">
        <v>3814</v>
      </c>
      <c r="C10" s="1027">
        <v>390227</v>
      </c>
      <c r="D10" s="1027">
        <v>4398277.0070000002</v>
      </c>
      <c r="E10" s="1027">
        <v>31762890.97352384</v>
      </c>
      <c r="F10" s="1027">
        <v>18971549.078000002</v>
      </c>
      <c r="G10" s="1027">
        <v>12791341.895523842</v>
      </c>
      <c r="H10" s="1027">
        <v>1964093.4080000001</v>
      </c>
      <c r="I10" s="1027">
        <v>-598755.06400000001</v>
      </c>
      <c r="J10" s="1114"/>
    </row>
    <row r="11" spans="1:10 16384:16384" s="327" customFormat="1" ht="15">
      <c r="A11" s="777">
        <v>2010</v>
      </c>
      <c r="B11" s="1027">
        <v>3723</v>
      </c>
      <c r="C11" s="1027">
        <v>410677</v>
      </c>
      <c r="D11" s="1027">
        <v>4889867.9885799997</v>
      </c>
      <c r="E11" s="1027">
        <v>38438651.40898329</v>
      </c>
      <c r="F11" s="1027">
        <v>22667185.373</v>
      </c>
      <c r="G11" s="1027">
        <v>15779464.2279833</v>
      </c>
      <c r="H11" s="1027">
        <v>1899603.868</v>
      </c>
      <c r="I11" s="1027">
        <v>780151.70499999996</v>
      </c>
      <c r="J11" s="1114"/>
    </row>
    <row r="12" spans="1:10 16384:16384" s="327" customFormat="1" ht="15">
      <c r="A12" s="778" t="s">
        <v>1328</v>
      </c>
      <c r="B12" s="1027">
        <v>3656</v>
      </c>
      <c r="C12" s="1027">
        <v>439283.3</v>
      </c>
      <c r="D12" s="1027">
        <v>5010718.4008400012</v>
      </c>
      <c r="E12" s="1027">
        <v>30766315.367546201</v>
      </c>
      <c r="F12" s="1027">
        <v>17276602.500588</v>
      </c>
      <c r="G12" s="1027">
        <v>13489712.866958229</v>
      </c>
      <c r="H12" s="1027">
        <v>1173142.2291294348</v>
      </c>
      <c r="I12" s="1027">
        <v>91730.609479435021</v>
      </c>
      <c r="J12" s="1114"/>
    </row>
    <row r="13" spans="1:10 16384:16384" s="327" customFormat="1" ht="15">
      <c r="A13" s="778">
        <v>2012</v>
      </c>
      <c r="B13" s="1027">
        <v>4159</v>
      </c>
      <c r="C13" s="1027">
        <v>475805</v>
      </c>
      <c r="D13" s="1027">
        <v>6391208.8210000005</v>
      </c>
      <c r="E13" s="1027">
        <v>47383260.770800009</v>
      </c>
      <c r="F13" s="1027">
        <v>24738990.7709</v>
      </c>
      <c r="G13" s="1027">
        <v>22644269.999900006</v>
      </c>
      <c r="H13" s="1027">
        <v>2133614.2459000004</v>
      </c>
      <c r="I13" s="1027">
        <v>173266.4429000002</v>
      </c>
      <c r="J13" s="1114"/>
    </row>
    <row r="14" spans="1:10 16384:16384" s="327" customFormat="1" ht="15">
      <c r="A14" s="778">
        <v>2013</v>
      </c>
      <c r="B14" s="1027">
        <v>3921</v>
      </c>
      <c r="C14" s="1027">
        <v>532353</v>
      </c>
      <c r="D14" s="1027">
        <v>8187996.5216799993</v>
      </c>
      <c r="E14" s="1027">
        <v>53091658.119200006</v>
      </c>
      <c r="F14" s="1027">
        <v>30135985.234600004</v>
      </c>
      <c r="G14" s="1027">
        <v>22955672.884599991</v>
      </c>
      <c r="H14" s="1027">
        <v>2190760.6186000002</v>
      </c>
      <c r="I14" s="1027">
        <v>280541.14759999997</v>
      </c>
      <c r="J14" s="1114"/>
    </row>
    <row r="15" spans="1:10 16384:16384" s="327" customFormat="1" ht="25.5" customHeight="1">
      <c r="A15" s="385" t="s">
        <v>736</v>
      </c>
      <c r="B15" s="451"/>
      <c r="C15" s="452"/>
      <c r="D15" s="452"/>
      <c r="E15" s="452"/>
      <c r="F15" s="452"/>
      <c r="G15" s="452"/>
      <c r="H15" s="452"/>
      <c r="I15" s="452"/>
      <c r="J15" s="1114"/>
    </row>
    <row r="16" spans="1:10 16384:16384" s="327" customFormat="1" ht="15">
      <c r="A16" s="777">
        <v>2007</v>
      </c>
      <c r="B16" s="1027">
        <v>293</v>
      </c>
      <c r="C16" s="1027">
        <v>16558</v>
      </c>
      <c r="D16" s="1027">
        <v>84566.377999999997</v>
      </c>
      <c r="E16" s="1027">
        <v>406619.85600000003</v>
      </c>
      <c r="F16" s="1027">
        <v>268994.09299999999</v>
      </c>
      <c r="G16" s="1027">
        <v>137625.76300000001</v>
      </c>
      <c r="H16" s="1027">
        <v>38104.39</v>
      </c>
      <c r="I16" s="1027">
        <v>1891.2760000000001</v>
      </c>
      <c r="J16" s="1114"/>
    </row>
    <row r="17" spans="1:10" s="327" customFormat="1" ht="15">
      <c r="A17" s="777">
        <v>2008</v>
      </c>
      <c r="B17" s="1027">
        <v>283</v>
      </c>
      <c r="C17" s="1027">
        <v>19358</v>
      </c>
      <c r="D17" s="1027">
        <v>103243.469</v>
      </c>
      <c r="E17" s="1027">
        <v>477644.12199999997</v>
      </c>
      <c r="F17" s="1027">
        <v>310739.72100000002</v>
      </c>
      <c r="G17" s="1027">
        <v>166904.40100000001</v>
      </c>
      <c r="H17" s="1027">
        <v>24139.394</v>
      </c>
      <c r="I17" s="1027">
        <v>4177.4449999999997</v>
      </c>
      <c r="J17" s="1114"/>
    </row>
    <row r="18" spans="1:10" s="327" customFormat="1" ht="15">
      <c r="A18" s="777">
        <v>2009</v>
      </c>
      <c r="B18" s="1027">
        <v>287</v>
      </c>
      <c r="C18" s="1027">
        <v>21799</v>
      </c>
      <c r="D18" s="1027">
        <v>132812.13800000001</v>
      </c>
      <c r="E18" s="1027">
        <v>552121.09699999995</v>
      </c>
      <c r="F18" s="1027">
        <v>358057.68599999999</v>
      </c>
      <c r="G18" s="1027">
        <v>194063.41099999999</v>
      </c>
      <c r="H18" s="1027">
        <v>15880.958000000001</v>
      </c>
      <c r="I18" s="1027">
        <v>-1767.8209999999999</v>
      </c>
      <c r="J18" s="1114"/>
    </row>
    <row r="19" spans="1:10" s="327" customFormat="1" ht="15">
      <c r="A19" s="777">
        <v>2010</v>
      </c>
      <c r="B19" s="1027">
        <v>288</v>
      </c>
      <c r="C19" s="1027">
        <v>23680</v>
      </c>
      <c r="D19" s="1027">
        <v>151658.34099999999</v>
      </c>
      <c r="E19" s="1027">
        <v>642075.57700000005</v>
      </c>
      <c r="F19" s="1027">
        <v>425614.60100000002</v>
      </c>
      <c r="G19" s="1027">
        <v>223308.56299999999</v>
      </c>
      <c r="H19" s="1027">
        <v>23282.768</v>
      </c>
      <c r="I19" s="1027">
        <v>2169.866</v>
      </c>
      <c r="J19" s="1114"/>
    </row>
    <row r="20" spans="1:10" s="327" customFormat="1" ht="15">
      <c r="A20" s="777" t="s">
        <v>1328</v>
      </c>
      <c r="B20" s="1027">
        <v>287</v>
      </c>
      <c r="C20" s="1027">
        <v>27987</v>
      </c>
      <c r="D20" s="1027">
        <v>193844.64218</v>
      </c>
      <c r="E20" s="1027">
        <v>700330.65257279063</v>
      </c>
      <c r="F20" s="1027">
        <v>404716.92664600001</v>
      </c>
      <c r="G20" s="1027">
        <v>295613.72592679068</v>
      </c>
      <c r="H20" s="1027">
        <v>20718.155744</v>
      </c>
      <c r="I20" s="1027">
        <v>-541.69236599999988</v>
      </c>
      <c r="J20" s="1114"/>
    </row>
    <row r="21" spans="1:10" s="327" customFormat="1" ht="15">
      <c r="A21" s="777">
        <v>2012</v>
      </c>
      <c r="B21" s="1027">
        <v>515</v>
      </c>
      <c r="C21" s="1027">
        <v>34514</v>
      </c>
      <c r="D21" s="1027">
        <v>294418.97499999998</v>
      </c>
      <c r="E21" s="1027">
        <v>1362161.933</v>
      </c>
      <c r="F21" s="1027">
        <v>971791.65039999993</v>
      </c>
      <c r="G21" s="1027">
        <v>390370.28260000015</v>
      </c>
      <c r="H21" s="1027">
        <v>19315.142600000006</v>
      </c>
      <c r="I21" s="1027">
        <v>1847.7945999999997</v>
      </c>
      <c r="J21" s="1114"/>
    </row>
    <row r="22" spans="1:10" s="327" customFormat="1" ht="15">
      <c r="A22" s="778">
        <v>2013</v>
      </c>
      <c r="B22" s="1027">
        <v>343</v>
      </c>
      <c r="C22" s="1027">
        <v>33525</v>
      </c>
      <c r="D22" s="1027">
        <v>287354.717</v>
      </c>
      <c r="E22" s="1027">
        <v>1131983.713</v>
      </c>
      <c r="F22" s="1027">
        <v>718316.35400000005</v>
      </c>
      <c r="G22" s="1027">
        <v>413667.359</v>
      </c>
      <c r="H22" s="1027">
        <v>27491.887999999999</v>
      </c>
      <c r="I22" s="1027">
        <v>-447.63200000000001</v>
      </c>
      <c r="J22" s="1114"/>
    </row>
    <row r="23" spans="1:10" s="327" customFormat="1" ht="19.899999999999999" customHeight="1">
      <c r="A23" s="385" t="s">
        <v>684</v>
      </c>
      <c r="B23" s="451"/>
      <c r="C23" s="452"/>
      <c r="D23" s="452"/>
      <c r="E23" s="452"/>
      <c r="F23" s="452"/>
      <c r="G23" s="452"/>
      <c r="H23" s="452"/>
      <c r="I23" s="452"/>
      <c r="J23" s="1114"/>
    </row>
    <row r="24" spans="1:10" s="327" customFormat="1" ht="15">
      <c r="A24" s="777">
        <v>2007</v>
      </c>
      <c r="B24" s="1027">
        <v>707</v>
      </c>
      <c r="C24" s="1027">
        <v>66276</v>
      </c>
      <c r="D24" s="1027">
        <v>514170.53399999999</v>
      </c>
      <c r="E24" s="1027">
        <v>3465591.8590000002</v>
      </c>
      <c r="F24" s="1027">
        <v>2613269.02</v>
      </c>
      <c r="G24" s="1027">
        <v>852322.83900000004</v>
      </c>
      <c r="H24" s="1027">
        <v>57199.618999999999</v>
      </c>
      <c r="I24" s="1027">
        <v>10277.985000000001</v>
      </c>
      <c r="J24" s="1114"/>
    </row>
    <row r="25" spans="1:10" s="327" customFormat="1" ht="15">
      <c r="A25" s="777">
        <v>2008</v>
      </c>
      <c r="B25" s="1027">
        <v>696</v>
      </c>
      <c r="C25" s="1027">
        <v>61594</v>
      </c>
      <c r="D25" s="1027">
        <v>633335.495</v>
      </c>
      <c r="E25" s="1027">
        <v>4271977.6960000005</v>
      </c>
      <c r="F25" s="1027">
        <v>3238827.5729999999</v>
      </c>
      <c r="G25" s="1027">
        <v>1033150.123</v>
      </c>
      <c r="H25" s="1027">
        <v>75543.126000000004</v>
      </c>
      <c r="I25" s="1027">
        <v>13219.035</v>
      </c>
      <c r="J25" s="1114"/>
    </row>
    <row r="26" spans="1:10" s="327" customFormat="1" ht="15">
      <c r="A26" s="777">
        <v>2009</v>
      </c>
      <c r="B26" s="1027">
        <v>746</v>
      </c>
      <c r="C26" s="1027">
        <v>70911</v>
      </c>
      <c r="D26" s="1027">
        <v>804769.89599999995</v>
      </c>
      <c r="E26" s="1027">
        <v>5350034.4819999998</v>
      </c>
      <c r="F26" s="1027">
        <v>3819104.1230000001</v>
      </c>
      <c r="G26" s="1027">
        <v>1530930.3589999999</v>
      </c>
      <c r="H26" s="1027">
        <v>120672.685</v>
      </c>
      <c r="I26" s="1027">
        <v>-846.47699999999998</v>
      </c>
      <c r="J26" s="1114"/>
    </row>
    <row r="27" spans="1:10" s="327" customFormat="1" ht="15">
      <c r="A27" s="777">
        <v>2010</v>
      </c>
      <c r="B27" s="1027">
        <v>725</v>
      </c>
      <c r="C27" s="1027">
        <v>76535</v>
      </c>
      <c r="D27" s="1027">
        <v>911802.12199999997</v>
      </c>
      <c r="E27" s="1027">
        <v>5505419.8370000003</v>
      </c>
      <c r="F27" s="1027">
        <v>3674438.5389999999</v>
      </c>
      <c r="G27" s="1027">
        <v>1832131.9029999999</v>
      </c>
      <c r="H27" s="1027">
        <v>153489.95600000001</v>
      </c>
      <c r="I27" s="1027">
        <v>8213.8649999999998</v>
      </c>
      <c r="J27" s="1114"/>
    </row>
    <row r="28" spans="1:10" s="327" customFormat="1" ht="15">
      <c r="A28" s="777" t="s">
        <v>1328</v>
      </c>
      <c r="B28" s="1027">
        <v>702</v>
      </c>
      <c r="C28" s="1027">
        <v>96247</v>
      </c>
      <c r="D28" s="1027">
        <v>1096873.5437600005</v>
      </c>
      <c r="E28" s="1027">
        <v>5262922.4116162844</v>
      </c>
      <c r="F28" s="1027">
        <v>1486437.2055130003</v>
      </c>
      <c r="G28" s="1027">
        <v>3776485.2061032853</v>
      </c>
      <c r="H28" s="1027">
        <v>199776.444689</v>
      </c>
      <c r="I28" s="1027">
        <v>4432.3903590000009</v>
      </c>
      <c r="J28" s="1114"/>
    </row>
    <row r="29" spans="1:10" s="327" customFormat="1" ht="15">
      <c r="A29" s="777">
        <v>2012</v>
      </c>
      <c r="B29" s="1027">
        <v>827</v>
      </c>
      <c r="C29" s="1027">
        <v>98814</v>
      </c>
      <c r="D29" s="1027">
        <v>1294167.905</v>
      </c>
      <c r="E29" s="1027">
        <v>7224201.5949999988</v>
      </c>
      <c r="F29" s="1027">
        <v>4928914.9458999997</v>
      </c>
      <c r="G29" s="1027">
        <v>2295286.6491000005</v>
      </c>
      <c r="H29" s="1027">
        <v>282093.5661</v>
      </c>
      <c r="I29" s="1027">
        <v>1075.6401000000001</v>
      </c>
      <c r="J29" s="1114"/>
    </row>
    <row r="30" spans="1:10" s="327" customFormat="1" ht="15">
      <c r="A30" s="778">
        <v>2013</v>
      </c>
      <c r="B30" s="1027">
        <v>821</v>
      </c>
      <c r="C30" s="1027">
        <v>124081</v>
      </c>
      <c r="D30" s="1027">
        <v>1890403.58</v>
      </c>
      <c r="E30" s="1027">
        <v>9194818.0059999991</v>
      </c>
      <c r="F30" s="1027">
        <v>5867175.8899999997</v>
      </c>
      <c r="G30" s="1027">
        <v>3327642.1159999999</v>
      </c>
      <c r="H30" s="1027">
        <v>172789.70499999999</v>
      </c>
      <c r="I30" s="1027">
        <v>4286.1139999999996</v>
      </c>
      <c r="J30" s="1114"/>
    </row>
    <row r="31" spans="1:10" s="327" customFormat="1" ht="19.899999999999999" customHeight="1">
      <c r="A31" s="385" t="s">
        <v>785</v>
      </c>
      <c r="B31" s="451"/>
      <c r="C31" s="452"/>
      <c r="D31" s="452"/>
      <c r="E31" s="452"/>
      <c r="F31" s="452"/>
      <c r="G31" s="452"/>
      <c r="H31" s="452"/>
      <c r="I31" s="452"/>
      <c r="J31" s="1114"/>
    </row>
    <row r="32" spans="1:10" s="327" customFormat="1" ht="15">
      <c r="A32" s="777">
        <v>2007</v>
      </c>
      <c r="B32" s="1027">
        <v>1531</v>
      </c>
      <c r="C32" s="1027">
        <v>172681</v>
      </c>
      <c r="D32" s="1027">
        <v>1586082.716</v>
      </c>
      <c r="E32" s="1027">
        <v>17649726.052000001</v>
      </c>
      <c r="F32" s="1027">
        <v>10111770.938999999</v>
      </c>
      <c r="G32" s="1027">
        <v>7537955.1129999999</v>
      </c>
      <c r="H32" s="1027">
        <v>772611.02500000002</v>
      </c>
      <c r="I32" s="1027">
        <v>216556.64600000001</v>
      </c>
      <c r="J32" s="1114"/>
    </row>
    <row r="33" spans="1:10" s="327" customFormat="1" ht="15">
      <c r="A33" s="777">
        <v>2008</v>
      </c>
      <c r="B33" s="1027">
        <v>1460</v>
      </c>
      <c r="C33" s="1027">
        <v>173770</v>
      </c>
      <c r="D33" s="1027">
        <v>1728681.3130000001</v>
      </c>
      <c r="E33" s="1027">
        <v>19689380.129999999</v>
      </c>
      <c r="F33" s="1027">
        <v>11551703.475</v>
      </c>
      <c r="G33" s="1027">
        <v>8137676.6550000003</v>
      </c>
      <c r="H33" s="1027">
        <v>1236052.9269999999</v>
      </c>
      <c r="I33" s="1027">
        <v>530530.29200000002</v>
      </c>
      <c r="J33" s="1114"/>
    </row>
    <row r="34" spans="1:10" s="327" customFormat="1" ht="15">
      <c r="A34" s="777">
        <v>2009</v>
      </c>
      <c r="B34" s="1027">
        <v>1484</v>
      </c>
      <c r="C34" s="1027">
        <v>187328</v>
      </c>
      <c r="D34" s="1027">
        <v>2092371.5209999999</v>
      </c>
      <c r="E34" s="1027">
        <v>18733372.948523842</v>
      </c>
      <c r="F34" s="1027">
        <v>11967040.551000001</v>
      </c>
      <c r="G34" s="1027">
        <v>6766332.3975238409</v>
      </c>
      <c r="H34" s="1027">
        <v>175335.291</v>
      </c>
      <c r="I34" s="1027">
        <v>-410410.93300000002</v>
      </c>
      <c r="J34" s="1114"/>
    </row>
    <row r="35" spans="1:10" s="327" customFormat="1" ht="15">
      <c r="A35" s="777">
        <v>2010</v>
      </c>
      <c r="B35" s="1027">
        <v>1412</v>
      </c>
      <c r="C35" s="1027">
        <v>190876</v>
      </c>
      <c r="D35" s="1027">
        <v>2238666.9619999998</v>
      </c>
      <c r="E35" s="1027">
        <v>23236635.787370596</v>
      </c>
      <c r="F35" s="1027">
        <v>15592717.517000001</v>
      </c>
      <c r="G35" s="1027">
        <v>7643918.2703706063</v>
      </c>
      <c r="H35" s="1027">
        <v>797619.527</v>
      </c>
      <c r="I35" s="1027">
        <v>292707.99900000001</v>
      </c>
      <c r="J35" s="1114"/>
    </row>
    <row r="36" spans="1:10" s="327" customFormat="1" ht="15">
      <c r="A36" s="777" t="s">
        <v>1328</v>
      </c>
      <c r="B36" s="1027">
        <v>1419</v>
      </c>
      <c r="C36" s="1027">
        <v>194891</v>
      </c>
      <c r="D36" s="1027">
        <v>2213662.2212999999</v>
      </c>
      <c r="E36" s="1027">
        <v>19423313.132165652</v>
      </c>
      <c r="F36" s="1027">
        <v>13192707.435160998</v>
      </c>
      <c r="G36" s="1027">
        <v>6230605.6970046535</v>
      </c>
      <c r="H36" s="1027">
        <v>802109.29135043477</v>
      </c>
      <c r="I36" s="1027">
        <v>168033.527200435</v>
      </c>
      <c r="J36" s="1114"/>
    </row>
    <row r="37" spans="1:10" s="327" customFormat="1" ht="15">
      <c r="A37" s="777">
        <v>2012</v>
      </c>
      <c r="B37" s="1027">
        <v>1374</v>
      </c>
      <c r="C37" s="1027">
        <v>196953</v>
      </c>
      <c r="D37" s="1027">
        <v>2668374.8859999999</v>
      </c>
      <c r="E37" s="1027">
        <v>26114542.418200005</v>
      </c>
      <c r="F37" s="1027">
        <v>14730662.9068</v>
      </c>
      <c r="G37" s="1027">
        <v>11383879.511400003</v>
      </c>
      <c r="H37" s="1027">
        <v>859395.26740000036</v>
      </c>
      <c r="I37" s="1027">
        <v>19905.101400000003</v>
      </c>
      <c r="J37" s="1114"/>
    </row>
    <row r="38" spans="1:10" s="327" customFormat="1" ht="15">
      <c r="A38" s="778">
        <v>2013</v>
      </c>
      <c r="B38" s="1027">
        <v>1336</v>
      </c>
      <c r="C38" s="1027">
        <v>219406</v>
      </c>
      <c r="D38" s="1027">
        <v>3552469.0986799998</v>
      </c>
      <c r="E38" s="1027">
        <v>28406594.651400004</v>
      </c>
      <c r="F38" s="1027">
        <v>18146570.816600006</v>
      </c>
      <c r="G38" s="1027">
        <v>10260023.834799996</v>
      </c>
      <c r="H38" s="1027">
        <v>1329414.3068000004</v>
      </c>
      <c r="I38" s="1027">
        <v>119620.48179999997</v>
      </c>
      <c r="J38" s="1114"/>
    </row>
    <row r="39" spans="1:10" s="456" customFormat="1" ht="19.899999999999999" customHeight="1">
      <c r="A39" s="385" t="s">
        <v>786</v>
      </c>
      <c r="B39" s="454"/>
      <c r="C39" s="455"/>
      <c r="D39" s="455"/>
      <c r="E39" s="455"/>
      <c r="F39" s="455"/>
      <c r="G39" s="455"/>
      <c r="H39" s="455"/>
      <c r="I39" s="455"/>
      <c r="J39" s="1115"/>
    </row>
    <row r="40" spans="1:10" s="327" customFormat="1" ht="15">
      <c r="A40" s="777">
        <v>2007</v>
      </c>
      <c r="B40" s="1027">
        <v>53</v>
      </c>
      <c r="C40" s="1027">
        <v>3866</v>
      </c>
      <c r="D40" s="1027">
        <v>84051.01</v>
      </c>
      <c r="E40" s="1027">
        <v>4465284.449</v>
      </c>
      <c r="F40" s="1027">
        <v>684195.82200000004</v>
      </c>
      <c r="G40" s="1027">
        <v>3781088.6269999999</v>
      </c>
      <c r="H40" s="1027">
        <v>39708.233</v>
      </c>
      <c r="I40" s="1027">
        <v>16417.834999999999</v>
      </c>
      <c r="J40" s="1114"/>
    </row>
    <row r="41" spans="1:10" s="327" customFormat="1" ht="15">
      <c r="A41" s="777">
        <v>2008</v>
      </c>
      <c r="B41" s="1027">
        <v>70</v>
      </c>
      <c r="C41" s="1027">
        <v>4231</v>
      </c>
      <c r="D41" s="1027">
        <v>69241.827999999994</v>
      </c>
      <c r="E41" s="1027">
        <v>3468727.372</v>
      </c>
      <c r="F41" s="1027">
        <v>625833.43700000003</v>
      </c>
      <c r="G41" s="1027">
        <v>2842893.9350000001</v>
      </c>
      <c r="H41" s="1027">
        <v>41540.853999999999</v>
      </c>
      <c r="I41" s="1027">
        <v>187.327</v>
      </c>
      <c r="J41" s="1114"/>
    </row>
    <row r="42" spans="1:10" s="327" customFormat="1" ht="15">
      <c r="A42" s="777">
        <v>2009</v>
      </c>
      <c r="B42" s="1027">
        <v>72</v>
      </c>
      <c r="C42" s="1027">
        <v>5404</v>
      </c>
      <c r="D42" s="1027">
        <v>87813.504000000001</v>
      </c>
      <c r="E42" s="1027">
        <v>2572444.733</v>
      </c>
      <c r="F42" s="1027">
        <v>638836.46600000001</v>
      </c>
      <c r="G42" s="1027">
        <v>1933608.267</v>
      </c>
      <c r="H42" s="1027">
        <v>1534560.804</v>
      </c>
      <c r="I42" s="1027">
        <v>2257.806</v>
      </c>
      <c r="J42" s="1114"/>
    </row>
    <row r="43" spans="1:10" s="327" customFormat="1" ht="15">
      <c r="A43" s="777">
        <v>2010</v>
      </c>
      <c r="B43" s="1027">
        <v>62</v>
      </c>
      <c r="C43" s="1027">
        <v>5506</v>
      </c>
      <c r="D43" s="1027">
        <v>101816.984</v>
      </c>
      <c r="E43" s="1027">
        <v>3884868.032612694</v>
      </c>
      <c r="F43" s="1027">
        <v>650793.60100000002</v>
      </c>
      <c r="G43" s="1027">
        <v>3234074.4316126937</v>
      </c>
      <c r="H43" s="1027">
        <v>90302.91</v>
      </c>
      <c r="I43" s="1027">
        <v>-851.78700000000003</v>
      </c>
      <c r="J43" s="1114"/>
    </row>
    <row r="44" spans="1:10" s="327" customFormat="1" ht="15">
      <c r="A44" s="777" t="s">
        <v>1328</v>
      </c>
      <c r="B44" s="1027" t="s">
        <v>787</v>
      </c>
      <c r="C44" s="1027" t="s">
        <v>787</v>
      </c>
      <c r="D44" s="1027" t="s">
        <v>787</v>
      </c>
      <c r="E44" s="1027" t="s">
        <v>787</v>
      </c>
      <c r="F44" s="1027" t="s">
        <v>787</v>
      </c>
      <c r="G44" s="1027" t="s">
        <v>787</v>
      </c>
      <c r="H44" s="1027" t="s">
        <v>787</v>
      </c>
      <c r="I44" s="1027" t="s">
        <v>787</v>
      </c>
      <c r="J44" s="1114"/>
    </row>
    <row r="45" spans="1:10" s="327" customFormat="1" ht="15">
      <c r="A45" s="777">
        <v>2012</v>
      </c>
      <c r="B45" s="1027">
        <v>55</v>
      </c>
      <c r="C45" s="1027">
        <v>8320</v>
      </c>
      <c r="D45" s="1027">
        <v>148461.38699999999</v>
      </c>
      <c r="E45" s="1027">
        <v>5954655.2419999996</v>
      </c>
      <c r="F45" s="1027">
        <v>1190629.1610000001</v>
      </c>
      <c r="G45" s="1027">
        <v>4764026.0810000002</v>
      </c>
      <c r="H45" s="1027">
        <v>415399.75900000002</v>
      </c>
      <c r="I45" s="1027">
        <v>-22035.021999999997</v>
      </c>
      <c r="J45" s="1114"/>
    </row>
    <row r="46" spans="1:10" s="327" customFormat="1" ht="15">
      <c r="A46" s="778">
        <v>2013</v>
      </c>
      <c r="B46" s="1027">
        <v>35</v>
      </c>
      <c r="C46" s="1027">
        <v>10936</v>
      </c>
      <c r="D46" s="1027">
        <v>218077.318</v>
      </c>
      <c r="E46" s="1027">
        <v>6891052.9749999996</v>
      </c>
      <c r="F46" s="1027">
        <v>2138571.9304</v>
      </c>
      <c r="G46" s="1027">
        <v>4752481.0446000006</v>
      </c>
      <c r="H46" s="1027">
        <v>81912.046599999987</v>
      </c>
      <c r="I46" s="1027">
        <v>23.211599999999997</v>
      </c>
      <c r="J46" s="1114"/>
    </row>
    <row r="47" spans="1:10" s="456" customFormat="1" ht="19.899999999999999" customHeight="1">
      <c r="A47" s="385" t="s">
        <v>788</v>
      </c>
      <c r="B47" s="1393"/>
      <c r="C47" s="455"/>
      <c r="D47" s="455"/>
      <c r="E47" s="455"/>
      <c r="F47" s="455"/>
      <c r="G47" s="455"/>
      <c r="H47" s="455"/>
      <c r="I47" s="455"/>
      <c r="J47" s="1115"/>
    </row>
    <row r="48" spans="1:10" s="327" customFormat="1" ht="15">
      <c r="A48" s="777">
        <v>2007</v>
      </c>
      <c r="B48" s="1027">
        <v>1178</v>
      </c>
      <c r="C48" s="1027">
        <v>95515</v>
      </c>
      <c r="D48" s="1027">
        <v>976226.14800000004</v>
      </c>
      <c r="E48" s="1027">
        <v>3529378.8990000002</v>
      </c>
      <c r="F48" s="1027">
        <v>1770332.639</v>
      </c>
      <c r="G48" s="1027">
        <v>1759046.26</v>
      </c>
      <c r="H48" s="1027">
        <v>253273.79199999999</v>
      </c>
      <c r="I48" s="1027">
        <v>81983.172000000006</v>
      </c>
      <c r="J48" s="1114"/>
    </row>
    <row r="49" spans="1:10" s="327" customFormat="1" ht="15">
      <c r="A49" s="777">
        <v>2008</v>
      </c>
      <c r="B49" s="1027">
        <v>1190</v>
      </c>
      <c r="C49" s="1027">
        <v>98600</v>
      </c>
      <c r="D49" s="1027">
        <v>1157650.6459999999</v>
      </c>
      <c r="E49" s="1027">
        <v>4039880.9449999998</v>
      </c>
      <c r="F49" s="1027">
        <v>2196444.5789999999</v>
      </c>
      <c r="G49" s="1027">
        <v>1843436.3659999999</v>
      </c>
      <c r="H49" s="1027">
        <v>635244.87899999996</v>
      </c>
      <c r="I49" s="1027">
        <v>422019.60800000001</v>
      </c>
      <c r="J49" s="1114"/>
    </row>
    <row r="50" spans="1:10" s="327" customFormat="1" ht="15">
      <c r="A50" s="777">
        <v>2009</v>
      </c>
      <c r="B50" s="1027">
        <v>1225</v>
      </c>
      <c r="C50" s="1027">
        <v>104785</v>
      </c>
      <c r="D50" s="1027">
        <v>1280509.9480000001</v>
      </c>
      <c r="E50" s="1027">
        <v>4554917.7130000005</v>
      </c>
      <c r="F50" s="1027">
        <v>2188510.2519999999</v>
      </c>
      <c r="G50" s="1027">
        <v>2366407.4610000001</v>
      </c>
      <c r="H50" s="1027">
        <v>117643.67</v>
      </c>
      <c r="I50" s="1027">
        <v>-187987.639</v>
      </c>
      <c r="J50" s="1114"/>
    </row>
    <row r="51" spans="1:10" s="327" customFormat="1" ht="15">
      <c r="A51" s="777">
        <v>2010</v>
      </c>
      <c r="B51" s="1027">
        <v>1236</v>
      </c>
      <c r="C51" s="1027">
        <v>114080</v>
      </c>
      <c r="D51" s="1027">
        <v>1485923.5795799999</v>
      </c>
      <c r="E51" s="1027">
        <v>5169652.1749999998</v>
      </c>
      <c r="F51" s="1027">
        <v>2323621.1150000002</v>
      </c>
      <c r="G51" s="1027">
        <v>2846031.06</v>
      </c>
      <c r="H51" s="1027">
        <v>834908.70700000005</v>
      </c>
      <c r="I51" s="1027">
        <v>477911.76199999999</v>
      </c>
      <c r="J51" s="1114"/>
    </row>
    <row r="52" spans="1:10" s="327" customFormat="1" ht="15">
      <c r="A52" s="777" t="s">
        <v>1328</v>
      </c>
      <c r="B52" s="1027">
        <v>1248</v>
      </c>
      <c r="C52" s="1027">
        <v>120158.3</v>
      </c>
      <c r="D52" s="1027">
        <v>1506337.9936000002</v>
      </c>
      <c r="E52" s="1027">
        <v>5379749.1711914986</v>
      </c>
      <c r="F52" s="1027">
        <v>2192740.9332679994</v>
      </c>
      <c r="G52" s="1027">
        <v>3187008.2379234992</v>
      </c>
      <c r="H52" s="1027">
        <v>150538.3373460001</v>
      </c>
      <c r="I52" s="1027">
        <v>-80193.615713999985</v>
      </c>
      <c r="J52" s="1114"/>
    </row>
    <row r="53" spans="1:10" s="327" customFormat="1" ht="15">
      <c r="A53" s="777">
        <v>2012</v>
      </c>
      <c r="B53" s="1027">
        <v>1388</v>
      </c>
      <c r="C53" s="1027">
        <v>137204</v>
      </c>
      <c r="D53" s="1027">
        <v>1985785.6680000001</v>
      </c>
      <c r="E53" s="1027">
        <v>6727699.5826000031</v>
      </c>
      <c r="F53" s="1027">
        <v>2916992.1067999997</v>
      </c>
      <c r="G53" s="1027">
        <v>3810707.4758000015</v>
      </c>
      <c r="H53" s="1027">
        <v>557410.51080000016</v>
      </c>
      <c r="I53" s="1027">
        <v>172472.9288000002</v>
      </c>
      <c r="J53" s="1114"/>
    </row>
    <row r="54" spans="1:10" s="327" customFormat="1" ht="15">
      <c r="A54" s="778">
        <v>2013</v>
      </c>
      <c r="B54" s="1027">
        <v>1386</v>
      </c>
      <c r="C54" s="1027">
        <v>144405</v>
      </c>
      <c r="D54" s="1027">
        <v>2239691.8079999993</v>
      </c>
      <c r="E54" s="1027">
        <v>7467208.7737999987</v>
      </c>
      <c r="F54" s="1027">
        <v>3265350.2436000002</v>
      </c>
      <c r="G54" s="1027">
        <v>4201858.5301999981</v>
      </c>
      <c r="H54" s="1027">
        <v>579152.67220000003</v>
      </c>
      <c r="I54" s="1027">
        <v>157058.97220000002</v>
      </c>
      <c r="J54" s="1114"/>
    </row>
    <row r="55" spans="1:10" ht="15.75" customHeight="1">
      <c r="A55" s="411" t="s">
        <v>1384</v>
      </c>
      <c r="B55" s="457"/>
      <c r="C55" s="458"/>
      <c r="D55" s="458"/>
      <c r="E55" s="458"/>
      <c r="F55" s="458"/>
      <c r="G55" s="458"/>
      <c r="H55" s="458"/>
      <c r="I55" s="458"/>
    </row>
    <row r="56" spans="1:10" ht="10.5" customHeight="1">
      <c r="A56" s="457" t="s">
        <v>1385</v>
      </c>
      <c r="C56" s="458"/>
      <c r="D56" s="458"/>
      <c r="E56" s="458"/>
      <c r="F56" s="458"/>
      <c r="G56" s="458"/>
      <c r="H56" s="458"/>
      <c r="I56" s="458"/>
    </row>
    <row r="57" spans="1:10" ht="14.45" customHeight="1">
      <c r="A57" s="1741" t="s">
        <v>1386</v>
      </c>
      <c r="B57" s="459"/>
      <c r="D57" s="458"/>
      <c r="E57" s="458"/>
      <c r="F57" s="458"/>
      <c r="G57" s="458"/>
      <c r="H57" s="458"/>
      <c r="I57" s="458"/>
    </row>
    <row r="58" spans="1:10" ht="14.45" customHeight="1">
      <c r="A58" s="1742" t="s">
        <v>1806</v>
      </c>
      <c r="D58" s="458"/>
      <c r="E58" s="458"/>
      <c r="F58" s="458"/>
      <c r="G58" s="458"/>
      <c r="H58" s="458"/>
      <c r="I58" s="458"/>
    </row>
    <row r="59" spans="1:10" ht="14.25" customHeight="1">
      <c r="A59" s="202" t="s">
        <v>1387</v>
      </c>
      <c r="C59" s="458"/>
      <c r="D59" s="458"/>
      <c r="E59" s="458"/>
      <c r="F59" s="458"/>
      <c r="G59" s="458"/>
      <c r="H59" s="458"/>
      <c r="I59" s="458"/>
    </row>
    <row r="60" spans="1:10">
      <c r="E60" s="458"/>
    </row>
    <row r="61" spans="1:10" ht="13.5" customHeight="1"/>
    <row r="62" spans="1:10"/>
    <row r="63" spans="1:10"/>
    <row r="64" spans="1:1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A2:I2"/>
    <mergeCell ref="A3:I3"/>
    <mergeCell ref="A4:I4"/>
  </mergeCells>
  <hyperlinks>
    <hyperlink ref="XFD6" location="ÍNDICE!A174" display="ÍNDICE"/>
  </hyperlinks>
  <printOptions horizontalCentered="1" verticalCentered="1"/>
  <pageMargins left="0.70866141732283472" right="0.70866141732283472" top="0.74803149606299213" bottom="0.74803149606299213" header="0.31496062992125984" footer="0"/>
  <pageSetup paperSize="9" scale="52" orientation="landscape" r:id="rId1"/>
  <headerFooter scaleWithDoc="0" alignWithMargins="0">
    <oddHeader>&amp;R&amp;"Arial,Negrita"&amp;10Compendio estadístico 2013 -  Industrias, construcción y transporte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opLeftCell="B1" zoomScale="85" zoomScaleNormal="85" zoomScaleSheetLayoutView="100" workbookViewId="0">
      <selection activeCell="K6" sqref="K6"/>
    </sheetView>
  </sheetViews>
  <sheetFormatPr baseColWidth="10" defaultColWidth="11.42578125" defaultRowHeight="15"/>
  <cols>
    <col min="1" max="1" width="56" style="465" customWidth="1"/>
    <col min="2" max="2" width="19" style="465" customWidth="1"/>
    <col min="3" max="3" width="15.7109375" style="465" customWidth="1"/>
    <col min="4" max="4" width="24.42578125" style="465" customWidth="1"/>
    <col min="5" max="5" width="22.85546875" style="465" customWidth="1"/>
    <col min="6" max="6" width="18.140625" style="465" customWidth="1"/>
    <col min="7" max="7" width="18.5703125" style="465" customWidth="1"/>
    <col min="8" max="8" width="14" style="465" customWidth="1"/>
    <col min="9" max="9" width="19.140625" style="465" customWidth="1"/>
    <col min="10" max="16384" width="11.42578125" style="465"/>
  </cols>
  <sheetData>
    <row r="1" spans="1:11" s="460" customFormat="1" ht="6" customHeight="1"/>
    <row r="2" spans="1:11" s="462" customFormat="1">
      <c r="A2" s="2229" t="s">
        <v>789</v>
      </c>
      <c r="B2" s="2229"/>
      <c r="C2" s="2229"/>
      <c r="D2" s="2229"/>
      <c r="E2" s="2229"/>
      <c r="F2" s="2229"/>
      <c r="G2" s="2229"/>
      <c r="H2" s="2229"/>
      <c r="I2" s="2229"/>
      <c r="J2" s="467"/>
      <c r="K2" s="467"/>
    </row>
    <row r="3" spans="1:11" s="462" customFormat="1">
      <c r="A3" s="2230" t="s">
        <v>1807</v>
      </c>
      <c r="B3" s="2230"/>
      <c r="C3" s="2230"/>
      <c r="D3" s="2230"/>
      <c r="E3" s="2230"/>
      <c r="F3" s="2230"/>
      <c r="G3" s="2230"/>
      <c r="H3" s="2230"/>
      <c r="I3" s="2230"/>
      <c r="J3" s="468"/>
      <c r="K3" s="468"/>
    </row>
    <row r="4" spans="1:11" s="462" customFormat="1">
      <c r="A4" s="2230" t="s">
        <v>1811</v>
      </c>
      <c r="B4" s="2230"/>
      <c r="C4" s="2230"/>
      <c r="D4" s="2230"/>
      <c r="E4" s="2230"/>
      <c r="F4" s="2230"/>
      <c r="G4" s="2230"/>
      <c r="H4" s="2230"/>
      <c r="I4" s="2230"/>
      <c r="J4" s="468"/>
      <c r="K4" s="468"/>
    </row>
    <row r="5" spans="1:11" s="462" customFormat="1">
      <c r="A5" s="1384"/>
      <c r="B5" s="1384"/>
      <c r="C5" s="1384"/>
      <c r="D5" s="1384"/>
      <c r="E5" s="1384"/>
      <c r="F5" s="1384"/>
      <c r="G5" s="1384"/>
      <c r="H5" s="1384"/>
      <c r="I5" s="1384"/>
      <c r="J5" s="468"/>
      <c r="K5" s="468"/>
    </row>
    <row r="6" spans="1:11" ht="62.25">
      <c r="A6" s="1377" t="s">
        <v>790</v>
      </c>
      <c r="B6" s="1377" t="s">
        <v>783</v>
      </c>
      <c r="C6" s="448" t="s">
        <v>784</v>
      </c>
      <c r="D6" s="448" t="s">
        <v>1550</v>
      </c>
      <c r="E6" s="448" t="s">
        <v>1551</v>
      </c>
      <c r="F6" s="448" t="s">
        <v>1552</v>
      </c>
      <c r="G6" s="448" t="s">
        <v>1553</v>
      </c>
      <c r="H6" s="448" t="s">
        <v>1808</v>
      </c>
      <c r="I6" s="448" t="s">
        <v>1554</v>
      </c>
      <c r="K6" s="1113" t="s">
        <v>675</v>
      </c>
    </row>
    <row r="7" spans="1:11" s="464" customFormat="1">
      <c r="A7" s="463" t="s">
        <v>825</v>
      </c>
      <c r="B7" s="1026">
        <v>1386</v>
      </c>
      <c r="C7" s="1026">
        <v>144405</v>
      </c>
      <c r="D7" s="1026">
        <v>2239691.8079999993</v>
      </c>
      <c r="E7" s="1026">
        <v>7467208.7738000005</v>
      </c>
      <c r="F7" s="1026">
        <v>3265350.2435999992</v>
      </c>
      <c r="G7" s="1026">
        <v>4201858.5302000009</v>
      </c>
      <c r="H7" s="1026">
        <v>579152.67220000003</v>
      </c>
      <c r="I7" s="1026">
        <v>157058.97220000002</v>
      </c>
    </row>
    <row r="8" spans="1:11" ht="28.5">
      <c r="A8" s="1378" t="s">
        <v>826</v>
      </c>
      <c r="B8" s="1027">
        <v>153</v>
      </c>
      <c r="C8" s="1027">
        <v>14204</v>
      </c>
      <c r="D8" s="1027">
        <v>275831.96799999999</v>
      </c>
      <c r="E8" s="1027">
        <v>894497.79020000016</v>
      </c>
      <c r="F8" s="1027">
        <v>339942.01899999997</v>
      </c>
      <c r="G8" s="1027">
        <v>554555.77120000019</v>
      </c>
      <c r="H8" s="1027">
        <v>65474.668200000015</v>
      </c>
      <c r="I8" s="1027">
        <v>31683.789199999999</v>
      </c>
    </row>
    <row r="9" spans="1:11" ht="28.5">
      <c r="A9" s="1378" t="s">
        <v>827</v>
      </c>
      <c r="B9" s="1027">
        <v>753</v>
      </c>
      <c r="C9" s="1027">
        <v>55921</v>
      </c>
      <c r="D9" s="1027">
        <v>1115195.1519999991</v>
      </c>
      <c r="E9" s="1027">
        <v>3800494.1746</v>
      </c>
      <c r="F9" s="1027">
        <v>1807211.3510000003</v>
      </c>
      <c r="G9" s="1027">
        <v>1993282.8236000005</v>
      </c>
      <c r="H9" s="1027">
        <v>262371.24959999998</v>
      </c>
      <c r="I9" s="1027">
        <v>38507.993600000009</v>
      </c>
    </row>
    <row r="10" spans="1:11" ht="28.5">
      <c r="A10" s="1378" t="s">
        <v>828</v>
      </c>
      <c r="B10" s="1027">
        <v>480</v>
      </c>
      <c r="C10" s="1027">
        <v>74280</v>
      </c>
      <c r="D10" s="1027">
        <v>848664.68799999997</v>
      </c>
      <c r="E10" s="1027">
        <v>2772216.8089999999</v>
      </c>
      <c r="F10" s="1027">
        <v>1118196.8735999989</v>
      </c>
      <c r="G10" s="1027">
        <v>1654019.9354000001</v>
      </c>
      <c r="H10" s="1027">
        <v>251306.75439999998</v>
      </c>
      <c r="I10" s="1027">
        <v>86867.189400000003</v>
      </c>
    </row>
    <row r="11" spans="1:11" s="464" customFormat="1">
      <c r="A11" s="897" t="s">
        <v>829</v>
      </c>
      <c r="B11" s="1026">
        <v>1371</v>
      </c>
      <c r="C11" s="1026">
        <v>230342</v>
      </c>
      <c r="D11" s="1026">
        <v>3770546.4166799998</v>
      </c>
      <c r="E11" s="1026">
        <v>35297647.626400001</v>
      </c>
      <c r="F11" s="1026">
        <v>20285142.747000005</v>
      </c>
      <c r="G11" s="1026">
        <v>15012504.879400002</v>
      </c>
      <c r="H11" s="1026">
        <v>1411326.3533999999</v>
      </c>
      <c r="I11" s="1026">
        <v>119643.69340000002</v>
      </c>
      <c r="K11" s="469"/>
    </row>
    <row r="12" spans="1:11" ht="28.5">
      <c r="A12" s="1378" t="s">
        <v>830</v>
      </c>
      <c r="B12" s="1394" t="s">
        <v>794</v>
      </c>
      <c r="C12" s="1394">
        <v>5844</v>
      </c>
      <c r="D12" s="1027">
        <v>159043.073</v>
      </c>
      <c r="E12" s="1027">
        <v>6716903.9869999997</v>
      </c>
      <c r="F12" s="1027">
        <v>2054823.4169999999</v>
      </c>
      <c r="G12" s="1027">
        <v>4662080.57</v>
      </c>
      <c r="H12" s="1027">
        <v>75721.785000000003</v>
      </c>
      <c r="I12" s="1027">
        <v>0</v>
      </c>
    </row>
    <row r="13" spans="1:11">
      <c r="A13" s="1378" t="s">
        <v>831</v>
      </c>
      <c r="B13" s="1394">
        <v>25</v>
      </c>
      <c r="C13" s="1394">
        <v>4697</v>
      </c>
      <c r="D13" s="1027">
        <v>54469.56</v>
      </c>
      <c r="E13" s="1027">
        <v>152936.71599999999</v>
      </c>
      <c r="F13" s="1027">
        <v>72073.912400000001</v>
      </c>
      <c r="G13" s="1027">
        <v>80862.803599999999</v>
      </c>
      <c r="H13" s="1027">
        <v>5887.0865999999996</v>
      </c>
      <c r="I13" s="1027">
        <v>23.211599999999997</v>
      </c>
    </row>
    <row r="14" spans="1:11">
      <c r="A14" s="1378" t="s">
        <v>832</v>
      </c>
      <c r="B14" s="1394">
        <v>9</v>
      </c>
      <c r="C14" s="1394">
        <v>395</v>
      </c>
      <c r="D14" s="1027">
        <v>4564.6850000000004</v>
      </c>
      <c r="E14" s="1027">
        <v>21212.272000000001</v>
      </c>
      <c r="F14" s="1027">
        <v>11674.601000000001</v>
      </c>
      <c r="G14" s="1027">
        <v>9537.6710000000003</v>
      </c>
      <c r="H14" s="1027">
        <v>303.17500000000001</v>
      </c>
      <c r="I14" s="1027">
        <v>0</v>
      </c>
    </row>
    <row r="15" spans="1:11">
      <c r="A15" s="1378" t="s">
        <v>833</v>
      </c>
      <c r="B15" s="1394">
        <v>373</v>
      </c>
      <c r="C15" s="1394">
        <v>91220</v>
      </c>
      <c r="D15" s="1027">
        <v>1156507.7109999999</v>
      </c>
      <c r="E15" s="1027">
        <v>9777362.9173999988</v>
      </c>
      <c r="F15" s="1027">
        <v>7828996.0377000002</v>
      </c>
      <c r="G15" s="1027">
        <v>1948366.8796999999</v>
      </c>
      <c r="H15" s="1027">
        <v>322915.73970000009</v>
      </c>
      <c r="I15" s="1027">
        <v>-1350.3722999999961</v>
      </c>
      <c r="K15" s="470"/>
    </row>
    <row r="16" spans="1:11">
      <c r="A16" s="1378" t="s">
        <v>834</v>
      </c>
      <c r="B16" s="1394">
        <v>28</v>
      </c>
      <c r="C16" s="1394">
        <v>10249</v>
      </c>
      <c r="D16" s="1027">
        <v>187993.92199999999</v>
      </c>
      <c r="E16" s="1027">
        <v>1238221.7065999999</v>
      </c>
      <c r="F16" s="1027">
        <v>762178.80020000006</v>
      </c>
      <c r="G16" s="1027">
        <v>476042.90640000004</v>
      </c>
      <c r="H16" s="1027">
        <v>77250.2304</v>
      </c>
      <c r="I16" s="1027">
        <v>4944.5784000000003</v>
      </c>
      <c r="K16" s="470"/>
    </row>
    <row r="17" spans="1:11">
      <c r="A17" s="1378" t="s">
        <v>835</v>
      </c>
      <c r="B17" s="1394" t="s">
        <v>794</v>
      </c>
      <c r="C17" s="1394">
        <v>313</v>
      </c>
      <c r="D17" s="1027">
        <v>4858.5780000000004</v>
      </c>
      <c r="E17" s="1027">
        <v>39968.879999999997</v>
      </c>
      <c r="F17" s="1027">
        <v>30096.156999999999</v>
      </c>
      <c r="G17" s="1027">
        <v>9872.723</v>
      </c>
      <c r="H17" s="1027">
        <v>2133.585</v>
      </c>
      <c r="I17" s="1027">
        <v>0</v>
      </c>
      <c r="K17" s="470"/>
    </row>
    <row r="18" spans="1:11">
      <c r="A18" s="1378" t="s">
        <v>836</v>
      </c>
      <c r="B18" s="1394">
        <v>74</v>
      </c>
      <c r="C18" s="1394">
        <v>8835</v>
      </c>
      <c r="D18" s="1027">
        <v>107988.05499999999</v>
      </c>
      <c r="E18" s="1027">
        <v>545753.26980000001</v>
      </c>
      <c r="F18" s="1027">
        <v>364455.07320000004</v>
      </c>
      <c r="G18" s="1027">
        <v>181298.19660000002</v>
      </c>
      <c r="H18" s="1027">
        <v>-3792.7873999999974</v>
      </c>
      <c r="I18" s="1027">
        <v>4937.6416000000027</v>
      </c>
      <c r="K18" s="470"/>
    </row>
    <row r="19" spans="1:11">
      <c r="A19" s="1378" t="s">
        <v>837</v>
      </c>
      <c r="B19" s="1394">
        <v>107</v>
      </c>
      <c r="C19" s="1394">
        <v>9868</v>
      </c>
      <c r="D19" s="1027">
        <v>90130.816999999995</v>
      </c>
      <c r="E19" s="1027">
        <v>297865.554</v>
      </c>
      <c r="F19" s="1027">
        <v>191239.64020000002</v>
      </c>
      <c r="G19" s="1027">
        <v>106625.91379999997</v>
      </c>
      <c r="H19" s="1027">
        <v>12974.379800000004</v>
      </c>
      <c r="I19" s="1027">
        <v>2461.4638000000009</v>
      </c>
      <c r="K19" s="470"/>
    </row>
    <row r="20" spans="1:11" ht="28.5">
      <c r="A20" s="1378" t="s">
        <v>1476</v>
      </c>
      <c r="B20" s="1394">
        <v>45</v>
      </c>
      <c r="C20" s="1394">
        <v>4169</v>
      </c>
      <c r="D20" s="1027">
        <v>39968.714</v>
      </c>
      <c r="E20" s="1027">
        <v>209129.4596</v>
      </c>
      <c r="F20" s="1027">
        <v>152731.81920000003</v>
      </c>
      <c r="G20" s="1027">
        <v>56397.640399999997</v>
      </c>
      <c r="H20" s="1027">
        <v>5027.5523999999996</v>
      </c>
      <c r="I20" s="1027">
        <v>-81.094600000000028</v>
      </c>
      <c r="K20" s="470"/>
    </row>
    <row r="21" spans="1:11" ht="57">
      <c r="A21" s="1378" t="s">
        <v>1478</v>
      </c>
      <c r="B21" s="1394">
        <v>33</v>
      </c>
      <c r="C21" s="1394">
        <v>4268</v>
      </c>
      <c r="D21" s="1027">
        <v>58313.925000000003</v>
      </c>
      <c r="E21" s="1027">
        <v>301208.25919999997</v>
      </c>
      <c r="F21" s="1027">
        <v>202086.52619999999</v>
      </c>
      <c r="G21" s="1027">
        <v>99121.732999999993</v>
      </c>
      <c r="H21" s="1027">
        <v>17374.326000000001</v>
      </c>
      <c r="I21" s="1027">
        <v>-738.22800000000018</v>
      </c>
      <c r="K21" s="470"/>
    </row>
    <row r="22" spans="1:11" ht="28.5">
      <c r="A22" s="1378" t="s">
        <v>1473</v>
      </c>
      <c r="B22" s="1394">
        <v>55</v>
      </c>
      <c r="C22" s="1394">
        <v>8917</v>
      </c>
      <c r="D22" s="1027">
        <v>143143.06899999999</v>
      </c>
      <c r="E22" s="1027">
        <v>1232595.3108000001</v>
      </c>
      <c r="F22" s="1027">
        <v>965061.91120000009</v>
      </c>
      <c r="G22" s="1027">
        <v>267533.3996</v>
      </c>
      <c r="H22" s="1027">
        <v>21379.850600000002</v>
      </c>
      <c r="I22" s="1027">
        <v>3682.4905999999978</v>
      </c>
      <c r="K22" s="470"/>
    </row>
    <row r="23" spans="1:11">
      <c r="A23" s="1378" t="s">
        <v>1474</v>
      </c>
      <c r="B23" s="1394">
        <v>60</v>
      </c>
      <c r="C23" s="1394">
        <v>6359</v>
      </c>
      <c r="D23" s="1027">
        <v>109717.702</v>
      </c>
      <c r="E23" s="1027">
        <v>346772.56760000001</v>
      </c>
      <c r="F23" s="1027">
        <v>197165.75320000004</v>
      </c>
      <c r="G23" s="1027">
        <v>149606.81439999997</v>
      </c>
      <c r="H23" s="1027">
        <v>9397.1173999999992</v>
      </c>
      <c r="I23" s="1027">
        <v>1362.2814000000003</v>
      </c>
      <c r="K23" s="470"/>
    </row>
    <row r="24" spans="1:11" ht="28.5">
      <c r="A24" s="1378" t="s">
        <v>1475</v>
      </c>
      <c r="B24" s="1394">
        <v>10</v>
      </c>
      <c r="C24" s="1394">
        <v>6192</v>
      </c>
      <c r="D24" s="1027">
        <v>204972.655</v>
      </c>
      <c r="E24" s="1027">
        <v>4628998.7082000002</v>
      </c>
      <c r="F24" s="1027">
        <v>748560.07719999994</v>
      </c>
      <c r="G24" s="1027">
        <v>3880438.6309999996</v>
      </c>
      <c r="H24" s="1027">
        <v>320448.52099999995</v>
      </c>
      <c r="I24" s="1027">
        <v>1406.9999999999998</v>
      </c>
      <c r="K24" s="470"/>
    </row>
    <row r="25" spans="1:11" ht="28.5">
      <c r="A25" s="1378" t="s">
        <v>838</v>
      </c>
      <c r="B25" s="1394">
        <v>83</v>
      </c>
      <c r="C25" s="1394">
        <v>9583</v>
      </c>
      <c r="D25" s="1027">
        <v>191092.56099999999</v>
      </c>
      <c r="E25" s="1027">
        <v>1339198.2438000001</v>
      </c>
      <c r="F25" s="1027">
        <v>927905.80839999998</v>
      </c>
      <c r="G25" s="1027">
        <v>411292.43539999996</v>
      </c>
      <c r="H25" s="1027">
        <v>-2450.6896000000033</v>
      </c>
      <c r="I25" s="1027">
        <v>4930.8023999999987</v>
      </c>
      <c r="K25" s="470"/>
    </row>
    <row r="26" spans="1:11" ht="42.75">
      <c r="A26" s="1378" t="s">
        <v>839</v>
      </c>
      <c r="B26" s="1394">
        <v>30</v>
      </c>
      <c r="C26" s="1394">
        <v>3446</v>
      </c>
      <c r="D26" s="1027">
        <v>74581.331999999995</v>
      </c>
      <c r="E26" s="1027">
        <v>408969.60259999998</v>
      </c>
      <c r="F26" s="1027">
        <v>225832.5319</v>
      </c>
      <c r="G26" s="1027">
        <v>183137.07070000001</v>
      </c>
      <c r="H26" s="1027">
        <v>21213.173699999999</v>
      </c>
      <c r="I26" s="1027">
        <v>5352.3457000000008</v>
      </c>
      <c r="K26" s="470"/>
    </row>
    <row r="27" spans="1:11" ht="28.5">
      <c r="A27" s="1378" t="s">
        <v>840</v>
      </c>
      <c r="B27" s="1394">
        <v>111</v>
      </c>
      <c r="C27" s="1394">
        <v>13548</v>
      </c>
      <c r="D27" s="1027">
        <v>513134.67599999998</v>
      </c>
      <c r="E27" s="1027">
        <v>2520426.1779999998</v>
      </c>
      <c r="F27" s="1027">
        <v>1491029.5538000001</v>
      </c>
      <c r="G27" s="1027">
        <v>1029396.6241999998</v>
      </c>
      <c r="H27" s="1027">
        <v>128427.1752</v>
      </c>
      <c r="I27" s="1027">
        <v>-4317.0747999999994</v>
      </c>
      <c r="K27" s="470"/>
    </row>
    <row r="28" spans="1:11" ht="28.5">
      <c r="A28" s="1378" t="s">
        <v>841</v>
      </c>
      <c r="B28" s="1394">
        <v>80</v>
      </c>
      <c r="C28" s="1394">
        <v>10625</v>
      </c>
      <c r="D28" s="1027">
        <v>190268.74059999999</v>
      </c>
      <c r="E28" s="1027">
        <v>1458547.8060000001</v>
      </c>
      <c r="F28" s="1027">
        <v>930745.67980000004</v>
      </c>
      <c r="G28" s="1027">
        <v>527802.12619999994</v>
      </c>
      <c r="H28" s="1027">
        <v>222968.27620000002</v>
      </c>
      <c r="I28" s="1027">
        <v>8499.0411999999997</v>
      </c>
      <c r="K28" s="470"/>
    </row>
    <row r="29" spans="1:11">
      <c r="A29" s="1378" t="s">
        <v>842</v>
      </c>
      <c r="B29" s="1394">
        <v>25</v>
      </c>
      <c r="C29" s="1394">
        <v>5774</v>
      </c>
      <c r="D29" s="1027">
        <v>117319.71799999999</v>
      </c>
      <c r="E29" s="1027">
        <v>1206072.9701999999</v>
      </c>
      <c r="F29" s="1027">
        <v>944086.11219999997</v>
      </c>
      <c r="G29" s="1027">
        <v>261986.85800000001</v>
      </c>
      <c r="H29" s="1027">
        <v>86450.95</v>
      </c>
      <c r="I29" s="1027">
        <v>26073.327000000008</v>
      </c>
      <c r="K29" s="470"/>
    </row>
    <row r="30" spans="1:11" ht="28.5">
      <c r="A30" s="1378" t="s">
        <v>843</v>
      </c>
      <c r="B30" s="1394">
        <v>73</v>
      </c>
      <c r="C30" s="1394">
        <v>6026</v>
      </c>
      <c r="D30" s="1027">
        <v>96422.656000000003</v>
      </c>
      <c r="E30" s="1027">
        <v>569899.44420000003</v>
      </c>
      <c r="F30" s="1027">
        <v>406152.8224</v>
      </c>
      <c r="G30" s="1027">
        <v>163746.62180000002</v>
      </c>
      <c r="H30" s="1027">
        <v>-44370.323200000006</v>
      </c>
      <c r="I30" s="1027">
        <v>2106.0477999999998</v>
      </c>
      <c r="K30" s="470"/>
    </row>
    <row r="31" spans="1:11" ht="28.5">
      <c r="A31" s="1378" t="s">
        <v>844</v>
      </c>
      <c r="B31" s="1394">
        <v>5</v>
      </c>
      <c r="C31" s="1394">
        <v>354</v>
      </c>
      <c r="D31" s="1027">
        <v>4082.2579999999998</v>
      </c>
      <c r="E31" s="1027">
        <v>64575.105000000003</v>
      </c>
      <c r="F31" s="1027">
        <v>51836.585799999993</v>
      </c>
      <c r="G31" s="1027">
        <v>12738.519199999999</v>
      </c>
      <c r="H31" s="1027">
        <v>339.77719999999994</v>
      </c>
      <c r="I31" s="1027">
        <v>-249.25280000000004</v>
      </c>
      <c r="K31" s="470"/>
    </row>
    <row r="32" spans="1:11">
      <c r="A32" s="1378" t="s">
        <v>845</v>
      </c>
      <c r="B32" s="1394">
        <v>24</v>
      </c>
      <c r="C32" s="1394">
        <v>6260</v>
      </c>
      <c r="D32" s="1027">
        <v>79248.207999999999</v>
      </c>
      <c r="E32" s="1027">
        <v>612274.8287999999</v>
      </c>
      <c r="F32" s="1027">
        <v>474017.89010000002</v>
      </c>
      <c r="G32" s="1027">
        <v>138256.9387</v>
      </c>
      <c r="H32" s="1027">
        <v>16912.248699999996</v>
      </c>
      <c r="I32" s="1027">
        <v>2155.3756999999996</v>
      </c>
      <c r="K32" s="470"/>
    </row>
    <row r="33" spans="1:11">
      <c r="A33" s="1378" t="s">
        <v>846</v>
      </c>
      <c r="B33" s="1394">
        <v>25</v>
      </c>
      <c r="C33" s="1394">
        <v>1956</v>
      </c>
      <c r="D33" s="1027">
        <v>26314.717000000001</v>
      </c>
      <c r="E33" s="1027">
        <v>122691.89079999999</v>
      </c>
      <c r="F33" s="1027">
        <v>84197.005100000009</v>
      </c>
      <c r="G33" s="1027">
        <v>38494.885699999999</v>
      </c>
      <c r="H33" s="1027">
        <v>5192.1076999999996</v>
      </c>
      <c r="I33" s="1027">
        <v>1390.0907000000002</v>
      </c>
      <c r="K33" s="470"/>
    </row>
    <row r="34" spans="1:11" ht="28.5">
      <c r="A34" s="1378" t="s">
        <v>847</v>
      </c>
      <c r="B34" s="1394">
        <v>24</v>
      </c>
      <c r="C34" s="1394">
        <v>3112</v>
      </c>
      <c r="D34" s="1027">
        <v>53889.29408</v>
      </c>
      <c r="E34" s="1027">
        <v>919067.95260000008</v>
      </c>
      <c r="F34" s="1027">
        <v>760735.54099999997</v>
      </c>
      <c r="G34" s="1027">
        <v>158332.41159999999</v>
      </c>
      <c r="H34" s="1027">
        <v>93769.4476</v>
      </c>
      <c r="I34" s="1027">
        <v>49185.579600000005</v>
      </c>
      <c r="K34" s="470"/>
    </row>
    <row r="35" spans="1:11" ht="28.5">
      <c r="A35" s="1378" t="s">
        <v>848</v>
      </c>
      <c r="B35" s="1394">
        <v>12</v>
      </c>
      <c r="C35" s="1394">
        <v>1862</v>
      </c>
      <c r="D35" s="1027">
        <v>26325.416000000001</v>
      </c>
      <c r="E35" s="1027">
        <v>191519.87980000002</v>
      </c>
      <c r="F35" s="1027">
        <v>157173.50579999998</v>
      </c>
      <c r="G35" s="1027">
        <v>34346.374000000003</v>
      </c>
      <c r="H35" s="1027">
        <v>6715.9629999999997</v>
      </c>
      <c r="I35" s="1027">
        <v>4303.9089999999997</v>
      </c>
      <c r="K35" s="470"/>
    </row>
    <row r="36" spans="1:11">
      <c r="A36" s="1378" t="s">
        <v>849</v>
      </c>
      <c r="B36" s="1394">
        <v>41</v>
      </c>
      <c r="C36" s="1394">
        <v>5498</v>
      </c>
      <c r="D36" s="1027">
        <v>63002.491999999998</v>
      </c>
      <c r="E36" s="1027">
        <v>314092.92439999996</v>
      </c>
      <c r="F36" s="1027">
        <v>213849.27680000002</v>
      </c>
      <c r="G36" s="1027">
        <v>100243.6476</v>
      </c>
      <c r="H36" s="1027">
        <v>7225.3815999999997</v>
      </c>
      <c r="I36" s="1027">
        <v>3408.5426000000002</v>
      </c>
      <c r="K36" s="470"/>
    </row>
    <row r="37" spans="1:11">
      <c r="A37" s="1378" t="s">
        <v>1477</v>
      </c>
      <c r="B37" s="1394">
        <v>17</v>
      </c>
      <c r="C37" s="1394">
        <v>972</v>
      </c>
      <c r="D37" s="1027">
        <v>13191.882</v>
      </c>
      <c r="E37" s="1027">
        <v>61381.192000000003</v>
      </c>
      <c r="F37" s="1027">
        <v>36436.708199999994</v>
      </c>
      <c r="G37" s="1027">
        <v>24944.483800000002</v>
      </c>
      <c r="H37" s="1027">
        <v>1912.3038000000001</v>
      </c>
      <c r="I37" s="1027">
        <v>155.98679999999999</v>
      </c>
      <c r="K37" s="470"/>
    </row>
    <row r="38" spans="1:11">
      <c r="A38" s="896" t="s">
        <v>1809</v>
      </c>
    </row>
    <row r="39" spans="1:11">
      <c r="A39" s="1395" t="s">
        <v>1810</v>
      </c>
    </row>
    <row r="40" spans="1:11">
      <c r="A40" s="1375" t="s">
        <v>1388</v>
      </c>
    </row>
  </sheetData>
  <mergeCells count="3">
    <mergeCell ref="A2:I2"/>
    <mergeCell ref="A3:I3"/>
    <mergeCell ref="A4:I4"/>
  </mergeCells>
  <hyperlinks>
    <hyperlink ref="K6" location="ÍNDICE!A175" display="Í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opLeftCell="F1" zoomScale="85" zoomScaleNormal="85" zoomScaleSheetLayoutView="100" workbookViewId="0">
      <selection activeCell="K6" sqref="K6"/>
    </sheetView>
  </sheetViews>
  <sheetFormatPr baseColWidth="10" defaultColWidth="11.42578125" defaultRowHeight="15"/>
  <cols>
    <col min="1" max="1" width="52.28515625" style="465" customWidth="1"/>
    <col min="2" max="2" width="14.5703125" style="465" customWidth="1"/>
    <col min="3" max="3" width="12.85546875" style="465" customWidth="1"/>
    <col min="4" max="4" width="24.42578125" style="465" customWidth="1"/>
    <col min="5" max="5" width="15.5703125" style="465" customWidth="1"/>
    <col min="6" max="6" width="17.7109375" style="465" customWidth="1"/>
    <col min="7" max="7" width="33.140625" style="465" customWidth="1"/>
    <col min="8" max="8" width="17.28515625" style="465" customWidth="1"/>
    <col min="9" max="9" width="16.5703125" style="466" customWidth="1"/>
    <col min="10" max="16384" width="11.42578125" style="465"/>
  </cols>
  <sheetData>
    <row r="1" spans="1:11" s="460" customFormat="1" ht="6" customHeight="1">
      <c r="I1" s="461"/>
    </row>
    <row r="2" spans="1:11" s="462" customFormat="1" ht="14.25">
      <c r="A2" s="2229" t="s">
        <v>824</v>
      </c>
      <c r="B2" s="2229"/>
      <c r="C2" s="2229"/>
      <c r="D2" s="2229"/>
      <c r="E2" s="2229"/>
      <c r="F2" s="2229"/>
      <c r="G2" s="2229"/>
      <c r="H2" s="2229"/>
      <c r="I2" s="2229"/>
    </row>
    <row r="3" spans="1:11" s="462" customFormat="1" ht="33.75" customHeight="1">
      <c r="A3" s="2230" t="s">
        <v>1812</v>
      </c>
      <c r="B3" s="2230"/>
      <c r="C3" s="2230"/>
      <c r="D3" s="2230"/>
      <c r="E3" s="2230"/>
      <c r="F3" s="2230"/>
      <c r="G3" s="2230"/>
      <c r="H3" s="2230"/>
      <c r="I3" s="2230"/>
    </row>
    <row r="4" spans="1:11" s="462" customFormat="1">
      <c r="A4" s="2231" t="s">
        <v>1817</v>
      </c>
      <c r="B4" s="2231"/>
      <c r="C4" s="2231"/>
      <c r="D4" s="2231"/>
      <c r="E4" s="2231"/>
      <c r="F4" s="2231"/>
      <c r="G4" s="2231"/>
      <c r="H4" s="2231"/>
      <c r="I4" s="2231"/>
    </row>
    <row r="5" spans="1:11" s="462" customFormat="1">
      <c r="A5" s="1384"/>
      <c r="B5" s="1384"/>
      <c r="C5" s="1384"/>
      <c r="D5" s="1384"/>
      <c r="E5" s="1384"/>
      <c r="F5" s="1384"/>
      <c r="G5" s="1384"/>
      <c r="H5" s="1384"/>
      <c r="I5" s="1384"/>
    </row>
    <row r="6" spans="1:11" s="348" customFormat="1" ht="49.5">
      <c r="A6" s="1377" t="s">
        <v>790</v>
      </c>
      <c r="B6" s="1377" t="s">
        <v>783</v>
      </c>
      <c r="C6" s="448" t="s">
        <v>784</v>
      </c>
      <c r="D6" s="448" t="s">
        <v>1550</v>
      </c>
      <c r="E6" s="448" t="s">
        <v>1551</v>
      </c>
      <c r="F6" s="448" t="s">
        <v>1552</v>
      </c>
      <c r="G6" s="448" t="s">
        <v>1553</v>
      </c>
      <c r="H6" s="448" t="s">
        <v>1813</v>
      </c>
      <c r="I6" s="448" t="s">
        <v>1554</v>
      </c>
      <c r="K6" s="1113" t="s">
        <v>675</v>
      </c>
    </row>
    <row r="7" spans="1:11" s="464" customFormat="1">
      <c r="A7" s="897" t="s">
        <v>45</v>
      </c>
      <c r="B7" s="1026">
        <v>1164</v>
      </c>
      <c r="C7" s="1026">
        <v>157606.00000000003</v>
      </c>
      <c r="D7" s="1026">
        <v>2177758.2969999998</v>
      </c>
      <c r="E7" s="1026">
        <v>10326801.719000001</v>
      </c>
      <c r="F7" s="1026">
        <v>6585492.2440000009</v>
      </c>
      <c r="G7" s="1026">
        <v>3741309.4749999992</v>
      </c>
      <c r="H7" s="1026">
        <v>200281.59299999999</v>
      </c>
      <c r="I7" s="1026">
        <v>3838.4819999999982</v>
      </c>
    </row>
    <row r="8" spans="1:11">
      <c r="A8" s="1378" t="s">
        <v>791</v>
      </c>
      <c r="B8" s="1027">
        <v>106</v>
      </c>
      <c r="C8" s="1027">
        <v>7889</v>
      </c>
      <c r="D8" s="1027">
        <v>80327.578999999983</v>
      </c>
      <c r="E8" s="1027">
        <v>268663.7080000001</v>
      </c>
      <c r="F8" s="1027">
        <v>135149.1860000001</v>
      </c>
      <c r="G8" s="1027">
        <v>133514.52199999997</v>
      </c>
      <c r="H8" s="1027">
        <v>12745.062000000005</v>
      </c>
      <c r="I8" s="1027">
        <v>-1247.6449999999998</v>
      </c>
    </row>
    <row r="9" spans="1:11">
      <c r="A9" s="1378" t="s">
        <v>792</v>
      </c>
      <c r="B9" s="1027">
        <v>237</v>
      </c>
      <c r="C9" s="1027">
        <v>25636</v>
      </c>
      <c r="D9" s="1027">
        <v>207027.13800000009</v>
      </c>
      <c r="E9" s="1027">
        <v>863320.00500000024</v>
      </c>
      <c r="F9" s="1027">
        <v>583167.16799999995</v>
      </c>
      <c r="G9" s="1027">
        <v>280152.83699999988</v>
      </c>
      <c r="H9" s="1027">
        <v>14746.826000000006</v>
      </c>
      <c r="I9" s="1027">
        <v>800.01299999999935</v>
      </c>
    </row>
    <row r="10" spans="1:11" ht="28.5">
      <c r="A10" s="1378" t="s">
        <v>793</v>
      </c>
      <c r="B10" s="1027" t="s">
        <v>794</v>
      </c>
      <c r="C10" s="1027">
        <v>326</v>
      </c>
      <c r="D10" s="1027">
        <v>2378.5830000000001</v>
      </c>
      <c r="E10" s="1027">
        <v>10226.534</v>
      </c>
      <c r="F10" s="1027">
        <v>6423.4970000000003</v>
      </c>
      <c r="G10" s="1027">
        <v>3803.0369999999998</v>
      </c>
      <c r="H10" s="1027">
        <v>0</v>
      </c>
      <c r="I10" s="1027">
        <v>0</v>
      </c>
    </row>
    <row r="11" spans="1:11">
      <c r="A11" s="1378" t="s">
        <v>795</v>
      </c>
      <c r="B11" s="1027">
        <v>17</v>
      </c>
      <c r="C11" s="1027">
        <v>904.99999999999989</v>
      </c>
      <c r="D11" s="1027">
        <v>22587.214999999997</v>
      </c>
      <c r="E11" s="1027">
        <v>97868.914000000004</v>
      </c>
      <c r="F11" s="1027">
        <v>67413.650999999983</v>
      </c>
      <c r="G11" s="1027">
        <v>30455.263000000003</v>
      </c>
      <c r="H11" s="1027">
        <v>1241.4970000000001</v>
      </c>
      <c r="I11" s="1027">
        <v>-32.301000000000016</v>
      </c>
    </row>
    <row r="12" spans="1:11" ht="42.75">
      <c r="A12" s="1378" t="s">
        <v>1814</v>
      </c>
      <c r="B12" s="1027">
        <v>8</v>
      </c>
      <c r="C12" s="1027">
        <v>829</v>
      </c>
      <c r="D12" s="1027">
        <v>13566.682999999997</v>
      </c>
      <c r="E12" s="1027">
        <v>47905.835000000006</v>
      </c>
      <c r="F12" s="1027">
        <v>24901.055</v>
      </c>
      <c r="G12" s="1027">
        <v>23004.78</v>
      </c>
      <c r="H12" s="1027">
        <v>5823.2470000000003</v>
      </c>
      <c r="I12" s="1027">
        <v>-85.036000000000001</v>
      </c>
    </row>
    <row r="13" spans="1:11" ht="28.5">
      <c r="A13" s="1378" t="s">
        <v>796</v>
      </c>
      <c r="B13" s="1027">
        <v>21</v>
      </c>
      <c r="C13" s="1027">
        <v>2403.0000000000005</v>
      </c>
      <c r="D13" s="1027">
        <v>43928.25299999999</v>
      </c>
      <c r="E13" s="1027">
        <v>156857.86299999998</v>
      </c>
      <c r="F13" s="1027">
        <v>96525.097000000009</v>
      </c>
      <c r="G13" s="1027">
        <v>60332.766000000003</v>
      </c>
      <c r="H13" s="1027">
        <v>8434.4329999999954</v>
      </c>
      <c r="I13" s="1027">
        <v>944.63099999999997</v>
      </c>
    </row>
    <row r="14" spans="1:11">
      <c r="A14" s="1378" t="s">
        <v>797</v>
      </c>
      <c r="B14" s="1027">
        <v>36</v>
      </c>
      <c r="C14" s="1027">
        <v>10525.999999999998</v>
      </c>
      <c r="D14" s="1027">
        <v>278981.71299999999</v>
      </c>
      <c r="E14" s="1027">
        <v>2581807.0699999994</v>
      </c>
      <c r="F14" s="1027">
        <v>1309861.3500000001</v>
      </c>
      <c r="G14" s="1027">
        <v>1271945.72</v>
      </c>
      <c r="H14" s="1027">
        <v>22714.079000000002</v>
      </c>
      <c r="I14" s="1027">
        <v>-10675.690000000002</v>
      </c>
    </row>
    <row r="15" spans="1:11" ht="28.5">
      <c r="A15" s="1378" t="s">
        <v>798</v>
      </c>
      <c r="B15" s="1027">
        <v>36</v>
      </c>
      <c r="C15" s="1027">
        <v>3711.0000000000005</v>
      </c>
      <c r="D15" s="1027">
        <v>76562.40400000001</v>
      </c>
      <c r="E15" s="1027">
        <v>195772.55</v>
      </c>
      <c r="F15" s="1027">
        <v>79161.905999999988</v>
      </c>
      <c r="G15" s="1027">
        <v>116610.64400000001</v>
      </c>
      <c r="H15" s="1027">
        <v>465.96899999999999</v>
      </c>
      <c r="I15" s="1027">
        <v>-262.16800000000001</v>
      </c>
    </row>
    <row r="16" spans="1:11">
      <c r="A16" s="1378" t="s">
        <v>799</v>
      </c>
      <c r="B16" s="1027" t="s">
        <v>794</v>
      </c>
      <c r="C16" s="1027">
        <v>338</v>
      </c>
      <c r="D16" s="1027">
        <v>4257.0749999999998</v>
      </c>
      <c r="E16" s="1027">
        <v>14501.263999999999</v>
      </c>
      <c r="F16" s="1027">
        <v>5525.0640000000003</v>
      </c>
      <c r="G16" s="1027">
        <v>8976.2000000000007</v>
      </c>
      <c r="H16" s="1027">
        <v>4098.8599999999997</v>
      </c>
      <c r="I16" s="1027">
        <v>22.922000000000001</v>
      </c>
    </row>
    <row r="17" spans="1:9" ht="42.75">
      <c r="A17" s="1378" t="s">
        <v>800</v>
      </c>
      <c r="B17" s="1027">
        <v>39</v>
      </c>
      <c r="C17" s="1027">
        <v>5825</v>
      </c>
      <c r="D17" s="1027">
        <v>154906.04399999999</v>
      </c>
      <c r="E17" s="1027">
        <v>2386074.6069999998</v>
      </c>
      <c r="F17" s="1027">
        <v>2245944.6070000012</v>
      </c>
      <c r="G17" s="1027">
        <v>140130.00000000003</v>
      </c>
      <c r="H17" s="1027">
        <v>12218.271999999995</v>
      </c>
      <c r="I17" s="1027">
        <v>25.474</v>
      </c>
    </row>
    <row r="18" spans="1:9" ht="28.5">
      <c r="A18" s="1378" t="s">
        <v>801</v>
      </c>
      <c r="B18" s="1027">
        <v>10</v>
      </c>
      <c r="C18" s="1027">
        <v>1325</v>
      </c>
      <c r="D18" s="1027">
        <v>25392.932000000001</v>
      </c>
      <c r="E18" s="1027">
        <v>58697.567999999999</v>
      </c>
      <c r="F18" s="1027">
        <v>17846.674999999999</v>
      </c>
      <c r="G18" s="1027">
        <v>40850.892999999996</v>
      </c>
      <c r="H18" s="1027">
        <v>559.90300000000002</v>
      </c>
      <c r="I18" s="1027">
        <v>-2.2989999999999999</v>
      </c>
    </row>
    <row r="19" spans="1:9">
      <c r="A19" s="1378" t="s">
        <v>802</v>
      </c>
      <c r="B19" s="1027">
        <v>29</v>
      </c>
      <c r="C19" s="1027">
        <v>1417.0000000000002</v>
      </c>
      <c r="D19" s="1027">
        <v>26631.584999999995</v>
      </c>
      <c r="E19" s="1027">
        <v>221009.55800000002</v>
      </c>
      <c r="F19" s="1027">
        <v>164271.15500000003</v>
      </c>
      <c r="G19" s="1027">
        <v>56738.402999999998</v>
      </c>
      <c r="H19" s="1027">
        <v>1777.4020000000003</v>
      </c>
      <c r="I19" s="1027">
        <v>223.12099999999992</v>
      </c>
    </row>
    <row r="20" spans="1:9" s="2" customFormat="1">
      <c r="A20" s="1378" t="s">
        <v>803</v>
      </c>
      <c r="B20" s="1027">
        <v>29</v>
      </c>
      <c r="C20" s="1027">
        <v>1420.0000000000002</v>
      </c>
      <c r="D20" s="1027">
        <v>26847.697999999997</v>
      </c>
      <c r="E20" s="1027">
        <v>80997.623999999982</v>
      </c>
      <c r="F20" s="1027">
        <v>43003.233999999982</v>
      </c>
      <c r="G20" s="1027">
        <v>37994.39</v>
      </c>
      <c r="H20" s="1027">
        <v>1036.3690000000001</v>
      </c>
      <c r="I20" s="1027">
        <v>3.5729999999999991</v>
      </c>
    </row>
    <row r="21" spans="1:9" ht="28.5">
      <c r="A21" s="1378" t="s">
        <v>804</v>
      </c>
      <c r="B21" s="1027">
        <v>34</v>
      </c>
      <c r="C21" s="1027">
        <v>1815.9999999999998</v>
      </c>
      <c r="D21" s="1027">
        <v>34349.163</v>
      </c>
      <c r="E21" s="1027">
        <v>157661.41899999999</v>
      </c>
      <c r="F21" s="1027">
        <v>109634.72199999998</v>
      </c>
      <c r="G21" s="1027">
        <v>48026.697000000007</v>
      </c>
      <c r="H21" s="1027">
        <v>1188.415</v>
      </c>
      <c r="I21" s="1027">
        <v>411.12200000000001</v>
      </c>
    </row>
    <row r="22" spans="1:9" ht="28.5">
      <c r="A22" s="1378" t="s">
        <v>805</v>
      </c>
      <c r="B22" s="1027">
        <v>59</v>
      </c>
      <c r="C22" s="1027">
        <v>5010</v>
      </c>
      <c r="D22" s="1027">
        <v>101822.31600000002</v>
      </c>
      <c r="E22" s="1027">
        <v>373100.79999999999</v>
      </c>
      <c r="F22" s="1027">
        <v>222160.61200000002</v>
      </c>
      <c r="G22" s="1027">
        <v>150940.18799999999</v>
      </c>
      <c r="H22" s="1027">
        <v>8328.7929999999997</v>
      </c>
      <c r="I22" s="1027">
        <v>2012.2469999999998</v>
      </c>
    </row>
    <row r="23" spans="1:9">
      <c r="A23" s="1378" t="s">
        <v>806</v>
      </c>
      <c r="B23" s="1027" t="s">
        <v>794</v>
      </c>
      <c r="C23" s="1027">
        <v>14</v>
      </c>
      <c r="D23" s="1027">
        <v>97.691999999999993</v>
      </c>
      <c r="E23" s="1027">
        <v>143.08199999999999</v>
      </c>
      <c r="F23" s="1027">
        <v>49.366999999999997</v>
      </c>
      <c r="G23" s="1027">
        <v>93.715000000000003</v>
      </c>
      <c r="H23" s="1027">
        <v>0</v>
      </c>
      <c r="I23" s="1027">
        <v>0</v>
      </c>
    </row>
    <row r="24" spans="1:9">
      <c r="A24" s="1378" t="s">
        <v>807</v>
      </c>
      <c r="B24" s="1027">
        <v>53</v>
      </c>
      <c r="C24" s="1027">
        <v>3727</v>
      </c>
      <c r="D24" s="1027">
        <v>63311.764000000017</v>
      </c>
      <c r="E24" s="1027">
        <v>368165.11500000005</v>
      </c>
      <c r="F24" s="1027">
        <v>274993.255</v>
      </c>
      <c r="G24" s="1027">
        <v>93171.860000000015</v>
      </c>
      <c r="H24" s="1027">
        <v>833.85699999999997</v>
      </c>
      <c r="I24" s="1027">
        <v>-124.114</v>
      </c>
    </row>
    <row r="25" spans="1:9" ht="28.5">
      <c r="A25" s="1378" t="s">
        <v>808</v>
      </c>
      <c r="B25" s="1027">
        <v>10</v>
      </c>
      <c r="C25" s="1027">
        <v>298</v>
      </c>
      <c r="D25" s="1027">
        <v>5517.0639999999994</v>
      </c>
      <c r="E25" s="1027">
        <v>16666.476999999999</v>
      </c>
      <c r="F25" s="1027">
        <v>7634.9889999999996</v>
      </c>
      <c r="G25" s="1027">
        <v>9031.4879999999994</v>
      </c>
      <c r="H25" s="1027">
        <v>-81.872</v>
      </c>
      <c r="I25" s="1027">
        <v>-99.265000000000001</v>
      </c>
    </row>
    <row r="26" spans="1:9">
      <c r="A26" s="1378" t="s">
        <v>809</v>
      </c>
      <c r="B26" s="1027">
        <v>23</v>
      </c>
      <c r="C26" s="1027">
        <v>1744.9999999999998</v>
      </c>
      <c r="D26" s="1027">
        <v>27647.073000000008</v>
      </c>
      <c r="E26" s="1027">
        <v>135453.921</v>
      </c>
      <c r="F26" s="1027">
        <v>58348.887000000017</v>
      </c>
      <c r="G26" s="1027">
        <v>77105.034</v>
      </c>
      <c r="H26" s="1027">
        <v>20923.717000000004</v>
      </c>
      <c r="I26" s="1027">
        <v>9402.8340000000007</v>
      </c>
    </row>
    <row r="27" spans="1:9">
      <c r="A27" s="1378" t="s">
        <v>810</v>
      </c>
      <c r="B27" s="1027">
        <v>4</v>
      </c>
      <c r="C27" s="1027">
        <v>173</v>
      </c>
      <c r="D27" s="1027">
        <v>2685.277</v>
      </c>
      <c r="E27" s="1027">
        <v>8835.9320000000007</v>
      </c>
      <c r="F27" s="1027">
        <v>5721.4889999999996</v>
      </c>
      <c r="G27" s="1027">
        <v>3114.4430000000002</v>
      </c>
      <c r="H27" s="1027">
        <v>1.454</v>
      </c>
      <c r="I27" s="1027">
        <v>0.44600000000000001</v>
      </c>
    </row>
    <row r="28" spans="1:9" ht="42.75">
      <c r="A28" s="1378" t="s">
        <v>811</v>
      </c>
      <c r="B28" s="1027">
        <v>41</v>
      </c>
      <c r="C28" s="1027">
        <v>1665</v>
      </c>
      <c r="D28" s="1027">
        <v>21726.204999999991</v>
      </c>
      <c r="E28" s="1027">
        <v>100399.87700000005</v>
      </c>
      <c r="F28" s="1027">
        <v>70139.335000000021</v>
      </c>
      <c r="G28" s="1027">
        <v>30260.542000000012</v>
      </c>
      <c r="H28" s="1027">
        <v>8426.8430000000008</v>
      </c>
      <c r="I28" s="1027">
        <v>549.04100000000005</v>
      </c>
    </row>
    <row r="29" spans="1:9">
      <c r="A29" s="1378" t="s">
        <v>812</v>
      </c>
      <c r="B29" s="1027">
        <v>74</v>
      </c>
      <c r="C29" s="1027">
        <v>38614.000000000007</v>
      </c>
      <c r="D29" s="1027">
        <v>323778.03700000001</v>
      </c>
      <c r="E29" s="1027">
        <v>439661.86300000001</v>
      </c>
      <c r="F29" s="1027">
        <v>85419.614000000016</v>
      </c>
      <c r="G29" s="1027">
        <v>354242.24899999995</v>
      </c>
      <c r="H29" s="1027">
        <v>7464.331000000001</v>
      </c>
      <c r="I29" s="1027">
        <v>557.41299999999978</v>
      </c>
    </row>
    <row r="30" spans="1:9" ht="28.5">
      <c r="A30" s="1378" t="s">
        <v>813</v>
      </c>
      <c r="B30" s="1027">
        <v>15</v>
      </c>
      <c r="C30" s="1027">
        <v>4140.0000000000009</v>
      </c>
      <c r="D30" s="1027">
        <v>22074.116000000005</v>
      </c>
      <c r="E30" s="1027">
        <v>34926.165999999997</v>
      </c>
      <c r="F30" s="1027">
        <v>8201.8449999999993</v>
      </c>
      <c r="G30" s="1027">
        <v>26724.321</v>
      </c>
      <c r="H30" s="1027">
        <v>5645.2400000000007</v>
      </c>
      <c r="I30" s="1027">
        <v>370.077</v>
      </c>
    </row>
    <row r="31" spans="1:9" ht="42.75">
      <c r="A31" s="1378" t="s">
        <v>814</v>
      </c>
      <c r="B31" s="1027">
        <v>20</v>
      </c>
      <c r="C31" s="1027">
        <v>3326</v>
      </c>
      <c r="D31" s="1027">
        <v>34735.252</v>
      </c>
      <c r="E31" s="1027">
        <v>132128.71</v>
      </c>
      <c r="F31" s="1027">
        <v>76644.294000000009</v>
      </c>
      <c r="G31" s="1027">
        <v>55484.416000000005</v>
      </c>
      <c r="H31" s="1027">
        <v>3302.4679999999989</v>
      </c>
      <c r="I31" s="1027">
        <v>1680.6360000000004</v>
      </c>
    </row>
    <row r="32" spans="1:9" ht="28.5">
      <c r="A32" s="1378" t="s">
        <v>815</v>
      </c>
      <c r="B32" s="1027">
        <v>174</v>
      </c>
      <c r="C32" s="1027">
        <v>28065.000000000018</v>
      </c>
      <c r="D32" s="1027">
        <v>500628.02800000017</v>
      </c>
      <c r="E32" s="1027">
        <v>1290287.7080000001</v>
      </c>
      <c r="F32" s="1027">
        <v>693554.87199999928</v>
      </c>
      <c r="G32" s="1027">
        <v>596732.83600000013</v>
      </c>
      <c r="H32" s="1027">
        <v>53806.758999999984</v>
      </c>
      <c r="I32" s="1027">
        <v>961.2890000000001</v>
      </c>
    </row>
    <row r="33" spans="1:9">
      <c r="A33" s="1378" t="s">
        <v>816</v>
      </c>
      <c r="B33" s="1027">
        <v>7</v>
      </c>
      <c r="C33" s="1027">
        <v>638</v>
      </c>
      <c r="D33" s="1027">
        <v>5570.076</v>
      </c>
      <c r="E33" s="1027">
        <v>9238.1290000000008</v>
      </c>
      <c r="F33" s="1027">
        <v>3276.5739999999996</v>
      </c>
      <c r="G33" s="1027">
        <v>5961.5549999999994</v>
      </c>
      <c r="H33" s="1027">
        <v>257.91500000000002</v>
      </c>
      <c r="I33" s="1027">
        <v>45.085999999999999</v>
      </c>
    </row>
    <row r="34" spans="1:9" ht="28.5">
      <c r="A34" s="1378" t="s">
        <v>817</v>
      </c>
      <c r="B34" s="1027">
        <v>5</v>
      </c>
      <c r="C34" s="1027">
        <v>232</v>
      </c>
      <c r="D34" s="1027">
        <v>3958.605</v>
      </c>
      <c r="E34" s="1027">
        <v>14491.584999999999</v>
      </c>
      <c r="F34" s="1027">
        <v>6027.0770000000002</v>
      </c>
      <c r="G34" s="1027">
        <v>8464.5079999999998</v>
      </c>
      <c r="H34" s="1027">
        <v>-84.49</v>
      </c>
      <c r="I34" s="1027">
        <v>18.827000000000002</v>
      </c>
    </row>
    <row r="35" spans="1:9" ht="28.5">
      <c r="A35" s="1378" t="s">
        <v>1815</v>
      </c>
      <c r="B35" s="1027" t="s">
        <v>794</v>
      </c>
      <c r="C35" s="1027">
        <v>55</v>
      </c>
      <c r="D35" s="1027">
        <v>1337.2449999999999</v>
      </c>
      <c r="E35" s="1027">
        <v>3650.6529999999998</v>
      </c>
      <c r="F35" s="1027">
        <v>935.22</v>
      </c>
      <c r="G35" s="1027">
        <v>2715.433</v>
      </c>
      <c r="H35" s="1027">
        <v>-157.482</v>
      </c>
      <c r="I35" s="1027">
        <v>-0.22600000000000001</v>
      </c>
    </row>
    <row r="36" spans="1:9" ht="28.5">
      <c r="A36" s="1378" t="s">
        <v>818</v>
      </c>
      <c r="B36" s="1027" t="s">
        <v>794</v>
      </c>
      <c r="C36" s="1027">
        <v>343</v>
      </c>
      <c r="D36" s="1027">
        <v>4525.1149999999998</v>
      </c>
      <c r="E36" s="1027">
        <v>10755.174000000001</v>
      </c>
      <c r="F36" s="1027">
        <v>4395.2730000000001</v>
      </c>
      <c r="G36" s="1027">
        <v>6359.9009999999998</v>
      </c>
      <c r="H36" s="1027">
        <v>406.88200000000001</v>
      </c>
      <c r="I36" s="1027">
        <v>0</v>
      </c>
    </row>
    <row r="37" spans="1:9">
      <c r="A37" s="1378" t="s">
        <v>819</v>
      </c>
      <c r="B37" s="1027" t="s">
        <v>794</v>
      </c>
      <c r="C37" s="1027">
        <v>288</v>
      </c>
      <c r="D37" s="1027">
        <v>2752.0419999999999</v>
      </c>
      <c r="E37" s="1027">
        <v>9373.3140000000003</v>
      </c>
      <c r="F37" s="1027">
        <v>4226.049</v>
      </c>
      <c r="G37" s="1027">
        <v>5147.2650000000003</v>
      </c>
      <c r="H37" s="1027">
        <v>-102.56100000000001</v>
      </c>
      <c r="I37" s="1027">
        <v>-157.63200000000001</v>
      </c>
    </row>
    <row r="38" spans="1:9" ht="28.5">
      <c r="A38" s="1378" t="s">
        <v>820</v>
      </c>
      <c r="B38" s="1027">
        <v>22</v>
      </c>
      <c r="C38" s="1027">
        <v>1881</v>
      </c>
      <c r="D38" s="1027">
        <v>21521.822999999997</v>
      </c>
      <c r="E38" s="1027">
        <v>83013.744000000006</v>
      </c>
      <c r="F38" s="1027">
        <v>63795.073999999986</v>
      </c>
      <c r="G38" s="1027">
        <v>19218.669999999998</v>
      </c>
      <c r="H38" s="1027">
        <v>3596.9590000000007</v>
      </c>
      <c r="I38" s="1027">
        <v>-71.7</v>
      </c>
    </row>
    <row r="39" spans="1:9">
      <c r="A39" s="1378" t="s">
        <v>821</v>
      </c>
      <c r="B39" s="1027">
        <v>10</v>
      </c>
      <c r="C39" s="1027">
        <v>340</v>
      </c>
      <c r="D39" s="1027">
        <v>3685.799</v>
      </c>
      <c r="E39" s="1027">
        <v>9369.1839999999993</v>
      </c>
      <c r="F39" s="1027">
        <v>4974.4870000000001</v>
      </c>
      <c r="G39" s="1027">
        <v>4394.6970000000001</v>
      </c>
      <c r="H39" s="1027">
        <v>430.14299999999997</v>
      </c>
      <c r="I39" s="1027">
        <v>-25.901000000000003</v>
      </c>
    </row>
    <row r="40" spans="1:9" ht="42.75">
      <c r="A40" s="1378" t="s">
        <v>822</v>
      </c>
      <c r="B40" s="1027">
        <v>13</v>
      </c>
      <c r="C40" s="1027">
        <v>723.99999999999989</v>
      </c>
      <c r="D40" s="1027">
        <v>13449.556</v>
      </c>
      <c r="E40" s="1027">
        <v>48381.509000000005</v>
      </c>
      <c r="F40" s="1027">
        <v>31628.335999999999</v>
      </c>
      <c r="G40" s="1027">
        <v>16753.172999999999</v>
      </c>
      <c r="H40" s="1027">
        <v>-973.43799999999999</v>
      </c>
      <c r="I40" s="1027">
        <v>-1409.1359999999997</v>
      </c>
    </row>
    <row r="41" spans="1:9" ht="28.5">
      <c r="A41" s="1378" t="s">
        <v>823</v>
      </c>
      <c r="B41" s="1027">
        <v>20</v>
      </c>
      <c r="C41" s="1027">
        <v>1962.0000000000002</v>
      </c>
      <c r="D41" s="1027">
        <v>19191.147000000001</v>
      </c>
      <c r="E41" s="1027">
        <v>97394.256999999998</v>
      </c>
      <c r="F41" s="1027">
        <v>74537.227999999988</v>
      </c>
      <c r="G41" s="1027">
        <v>22857.028999999999</v>
      </c>
      <c r="H41" s="1027">
        <v>1205.741</v>
      </c>
      <c r="I41" s="1027">
        <v>2.843</v>
      </c>
    </row>
    <row r="42" spans="1:9" ht="42.75">
      <c r="A42" s="1378" t="s">
        <v>822</v>
      </c>
      <c r="B42" s="1027">
        <v>12</v>
      </c>
      <c r="C42" s="1027">
        <v>765</v>
      </c>
      <c r="D42" s="1027">
        <v>11552.261</v>
      </c>
      <c r="E42" s="1027">
        <v>33513.216</v>
      </c>
      <c r="F42" s="1027">
        <v>17754.170999999998</v>
      </c>
      <c r="G42" s="1027">
        <v>15759.045</v>
      </c>
      <c r="H42" s="1027">
        <v>188.83</v>
      </c>
      <c r="I42" s="1027">
        <v>24.172999999999998</v>
      </c>
    </row>
    <row r="43" spans="1:9" ht="28.5">
      <c r="A43" s="1378" t="s">
        <v>823</v>
      </c>
      <c r="B43" s="1027">
        <v>24</v>
      </c>
      <c r="C43" s="1027">
        <v>1743</v>
      </c>
      <c r="D43" s="1027">
        <v>17093.996999999999</v>
      </c>
      <c r="E43" s="1027">
        <v>47316.122000000003</v>
      </c>
      <c r="F43" s="1027">
        <v>21897.916799999999</v>
      </c>
      <c r="G43" s="1027">
        <v>25418.2052</v>
      </c>
      <c r="H43" s="1027">
        <v>1607.2991999999999</v>
      </c>
      <c r="I43" s="1027">
        <v>-0.61480000000000024</v>
      </c>
    </row>
    <row r="44" spans="1:9">
      <c r="A44" s="896" t="s">
        <v>1816</v>
      </c>
    </row>
    <row r="45" spans="1:9">
      <c r="A45" s="1395" t="s">
        <v>1810</v>
      </c>
    </row>
    <row r="46" spans="1:9">
      <c r="A46" s="1375" t="s">
        <v>1388</v>
      </c>
    </row>
  </sheetData>
  <mergeCells count="3">
    <mergeCell ref="A2:I2"/>
    <mergeCell ref="A3:I3"/>
    <mergeCell ref="A4:I4"/>
  </mergeCells>
  <hyperlinks>
    <hyperlink ref="K6" location="ÍNDICE!A176" display="Í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E6" sqref="E6"/>
    </sheetView>
  </sheetViews>
  <sheetFormatPr baseColWidth="10" defaultRowHeight="15"/>
  <cols>
    <col min="1" max="1" width="50" style="481" bestFit="1" customWidth="1"/>
    <col min="2" max="2" width="20.5703125" style="481" customWidth="1"/>
    <col min="3" max="3" width="16.5703125" style="481" customWidth="1"/>
    <col min="4" max="16384" width="11.42578125" style="481"/>
  </cols>
  <sheetData>
    <row r="1" spans="1:9" ht="6" customHeight="1"/>
    <row r="2" spans="1:9">
      <c r="A2" s="1396" t="s">
        <v>2491</v>
      </c>
      <c r="B2" s="482"/>
      <c r="C2" s="482"/>
      <c r="D2" s="482"/>
      <c r="E2" s="482"/>
      <c r="F2" s="482"/>
      <c r="G2" s="482"/>
      <c r="H2" s="482"/>
      <c r="I2" s="483"/>
    </row>
    <row r="3" spans="1:9" ht="15" customHeight="1">
      <c r="A3" s="2232" t="s">
        <v>1390</v>
      </c>
      <c r="B3" s="2232"/>
      <c r="C3" s="2232"/>
      <c r="D3" s="482"/>
      <c r="E3" s="482"/>
      <c r="F3" s="482"/>
      <c r="G3" s="482"/>
      <c r="H3" s="482"/>
      <c r="I3" s="483"/>
    </row>
    <row r="4" spans="1:9" ht="15" customHeight="1">
      <c r="A4" s="2232" t="s">
        <v>2516</v>
      </c>
      <c r="B4" s="2232"/>
      <c r="C4" s="2232"/>
      <c r="D4" s="482"/>
      <c r="E4" s="482"/>
      <c r="F4" s="482"/>
      <c r="G4" s="482"/>
      <c r="H4" s="482"/>
      <c r="I4" s="483"/>
    </row>
    <row r="6" spans="1:9">
      <c r="A6" s="231" t="s">
        <v>149</v>
      </c>
      <c r="B6" s="231" t="s">
        <v>868</v>
      </c>
      <c r="C6" s="231" t="s">
        <v>45</v>
      </c>
      <c r="D6" s="484"/>
      <c r="E6" s="1113" t="s">
        <v>675</v>
      </c>
    </row>
    <row r="7" spans="1:9" s="488" customFormat="1">
      <c r="A7" s="485" t="s">
        <v>45</v>
      </c>
      <c r="B7" s="1026">
        <v>810272</v>
      </c>
      <c r="C7" s="486">
        <v>1</v>
      </c>
      <c r="D7" s="487"/>
    </row>
    <row r="8" spans="1:9" s="488" customFormat="1">
      <c r="A8" s="485" t="s">
        <v>18</v>
      </c>
      <c r="B8" s="1027">
        <v>193879</v>
      </c>
      <c r="C8" s="489">
        <v>0.23927644050392952</v>
      </c>
      <c r="D8" s="487"/>
    </row>
    <row r="9" spans="1:9">
      <c r="A9" s="485" t="s">
        <v>24</v>
      </c>
      <c r="B9" s="1027">
        <v>149999</v>
      </c>
      <c r="C9" s="489">
        <v>0.18512178626436554</v>
      </c>
      <c r="D9" s="490"/>
    </row>
    <row r="10" spans="1:9">
      <c r="A10" s="485" t="s">
        <v>26</v>
      </c>
      <c r="B10" s="1027">
        <v>69913</v>
      </c>
      <c r="C10" s="489">
        <v>8.628337150981398E-2</v>
      </c>
    </row>
    <row r="11" spans="1:9">
      <c r="A11" s="485" t="s">
        <v>10</v>
      </c>
      <c r="B11" s="1027">
        <v>45140</v>
      </c>
      <c r="C11" s="489">
        <v>5.570968761107381E-2</v>
      </c>
    </row>
    <row r="12" spans="1:9">
      <c r="A12" s="485" t="s">
        <v>19</v>
      </c>
      <c r="B12" s="1027">
        <v>40959</v>
      </c>
      <c r="C12" s="489">
        <v>5.0549691955294025E-2</v>
      </c>
    </row>
    <row r="13" spans="1:9">
      <c r="A13" s="485" t="s">
        <v>22</v>
      </c>
      <c r="B13" s="1027">
        <v>39416</v>
      </c>
      <c r="C13" s="489">
        <v>4.8645393151929228E-2</v>
      </c>
    </row>
    <row r="14" spans="1:9">
      <c r="A14" s="485" t="s">
        <v>25</v>
      </c>
      <c r="B14" s="1027">
        <v>29651</v>
      </c>
      <c r="C14" s="489">
        <v>3.6593884522728166E-2</v>
      </c>
    </row>
    <row r="15" spans="1:9">
      <c r="A15" s="485" t="s">
        <v>17</v>
      </c>
      <c r="B15" s="1027">
        <v>29008</v>
      </c>
      <c r="C15" s="489">
        <v>3.5800323841870381E-2</v>
      </c>
    </row>
    <row r="16" spans="1:9">
      <c r="A16" s="485" t="s">
        <v>15</v>
      </c>
      <c r="B16" s="1027">
        <v>27628</v>
      </c>
      <c r="C16" s="489">
        <v>3.4097192054026303E-2</v>
      </c>
    </row>
    <row r="17" spans="1:3">
      <c r="A17" s="485" t="s">
        <v>16</v>
      </c>
      <c r="B17" s="1027">
        <v>25473</v>
      </c>
      <c r="C17" s="489">
        <v>3.143759132735674E-2</v>
      </c>
    </row>
    <row r="18" spans="1:3">
      <c r="A18" s="485" t="s">
        <v>14</v>
      </c>
      <c r="B18" s="1027">
        <v>25051</v>
      </c>
      <c r="C18" s="489">
        <v>3.0916778563247895E-2</v>
      </c>
    </row>
    <row r="19" spans="1:3">
      <c r="A19" s="485" t="s">
        <v>20</v>
      </c>
      <c r="B19" s="1027">
        <v>20672</v>
      </c>
      <c r="C19" s="489">
        <v>2.5512420520516565E-2</v>
      </c>
    </row>
    <row r="20" spans="1:3">
      <c r="A20" s="485" t="s">
        <v>23</v>
      </c>
      <c r="B20" s="1027">
        <v>17067</v>
      </c>
      <c r="C20" s="489">
        <v>2.1063297263141267E-2</v>
      </c>
    </row>
    <row r="21" spans="1:3">
      <c r="A21" s="485" t="s">
        <v>12</v>
      </c>
      <c r="B21" s="1027">
        <v>14853</v>
      </c>
      <c r="C21" s="489">
        <v>1.833088148177402E-2</v>
      </c>
    </row>
    <row r="22" spans="1:3">
      <c r="A22" s="485" t="s">
        <v>58</v>
      </c>
      <c r="B22" s="1027">
        <v>11612</v>
      </c>
      <c r="C22" s="489">
        <v>1.4330990087279333E-2</v>
      </c>
    </row>
    <row r="23" spans="1:3">
      <c r="A23" s="485" t="s">
        <v>27</v>
      </c>
      <c r="B23" s="1027">
        <v>10793</v>
      </c>
      <c r="C23" s="489">
        <v>1.3320218395797953E-2</v>
      </c>
    </row>
    <row r="24" spans="1:3">
      <c r="A24" s="485" t="s">
        <v>13</v>
      </c>
      <c r="B24" s="1027">
        <v>10014</v>
      </c>
      <c r="C24" s="489">
        <v>1.2358812843094664E-2</v>
      </c>
    </row>
    <row r="25" spans="1:3">
      <c r="A25" s="485" t="s">
        <v>33</v>
      </c>
      <c r="B25" s="1027">
        <v>9332</v>
      </c>
      <c r="C25" s="489">
        <v>1.1517120176928242E-2</v>
      </c>
    </row>
    <row r="26" spans="1:3">
      <c r="A26" s="485" t="s">
        <v>32</v>
      </c>
      <c r="B26" s="1027">
        <v>8080</v>
      </c>
      <c r="C26" s="489">
        <v>9.9719600331740453E-3</v>
      </c>
    </row>
    <row r="27" spans="1:3">
      <c r="A27" s="485" t="s">
        <v>34</v>
      </c>
      <c r="B27" s="1027">
        <v>7804</v>
      </c>
      <c r="C27" s="489">
        <v>9.6313336756052286E-3</v>
      </c>
    </row>
    <row r="28" spans="1:3">
      <c r="A28" s="485" t="s">
        <v>29</v>
      </c>
      <c r="B28" s="1027">
        <v>7332</v>
      </c>
      <c r="C28" s="489">
        <v>9.0488132380237753E-3</v>
      </c>
    </row>
    <row r="29" spans="1:3">
      <c r="A29" s="485" t="s">
        <v>30</v>
      </c>
      <c r="B29" s="1027">
        <v>7080</v>
      </c>
      <c r="C29" s="489">
        <v>8.7378065637218113E-3</v>
      </c>
    </row>
    <row r="30" spans="1:3">
      <c r="A30" s="485" t="s">
        <v>31</v>
      </c>
      <c r="B30" s="1027">
        <v>6869</v>
      </c>
      <c r="C30" s="489">
        <v>8.4774001816673907E-3</v>
      </c>
    </row>
    <row r="31" spans="1:3">
      <c r="A31" s="485" t="s">
        <v>36</v>
      </c>
      <c r="B31" s="1027">
        <v>2646</v>
      </c>
      <c r="C31" s="489">
        <v>3.2655700801706095E-3</v>
      </c>
    </row>
    <row r="32" spans="1:3">
      <c r="A32" s="491" t="s">
        <v>869</v>
      </c>
      <c r="B32" s="1397">
        <v>1</v>
      </c>
      <c r="C32" s="492">
        <v>1.2341534694522333E-6</v>
      </c>
    </row>
    <row r="33" spans="1:3" s="1636" customFormat="1" ht="11.25">
      <c r="A33" s="839" t="s">
        <v>2310</v>
      </c>
      <c r="B33" s="1634"/>
      <c r="C33" s="1635"/>
    </row>
    <row r="34" spans="1:3" ht="24" customHeight="1">
      <c r="A34" s="2233" t="s">
        <v>2311</v>
      </c>
      <c r="B34" s="2233"/>
      <c r="C34" s="2233"/>
    </row>
  </sheetData>
  <mergeCells count="3">
    <mergeCell ref="A3:C3"/>
    <mergeCell ref="A34:C34"/>
    <mergeCell ref="A4:C4"/>
  </mergeCells>
  <hyperlinks>
    <hyperlink ref="E6" location="ÍNDICE!A180" display="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6" sqref="E6"/>
    </sheetView>
  </sheetViews>
  <sheetFormatPr baseColWidth="10" defaultRowHeight="15"/>
  <cols>
    <col min="1" max="1" width="50" style="481" customWidth="1"/>
    <col min="2" max="2" width="22" style="481" customWidth="1"/>
    <col min="3" max="16384" width="11.42578125" style="481"/>
  </cols>
  <sheetData>
    <row r="1" spans="1:8" ht="6" customHeight="1"/>
    <row r="2" spans="1:8">
      <c r="A2" s="1396" t="s">
        <v>1818</v>
      </c>
      <c r="B2" s="482"/>
      <c r="C2" s="482"/>
      <c r="D2" s="482"/>
      <c r="E2" s="482"/>
      <c r="F2" s="482"/>
      <c r="G2" s="482"/>
      <c r="H2" s="482"/>
    </row>
    <row r="3" spans="1:8" ht="29.25" customHeight="1">
      <c r="A3" s="2232" t="s">
        <v>1391</v>
      </c>
      <c r="B3" s="2232"/>
      <c r="C3" s="2232"/>
      <c r="D3" s="482"/>
      <c r="E3" s="482"/>
      <c r="F3" s="482"/>
      <c r="G3" s="482"/>
      <c r="H3" s="482"/>
    </row>
    <row r="4" spans="1:8">
      <c r="A4" s="2232" t="s">
        <v>2516</v>
      </c>
      <c r="B4" s="2232"/>
      <c r="C4" s="2232"/>
      <c r="D4" s="482"/>
      <c r="E4" s="482"/>
      <c r="F4" s="482"/>
      <c r="G4" s="482"/>
      <c r="H4" s="482"/>
    </row>
    <row r="5" spans="1:8">
      <c r="A5" s="340"/>
      <c r="B5" s="340"/>
      <c r="C5" s="340"/>
      <c r="D5" s="340"/>
      <c r="E5" s="340"/>
      <c r="F5" s="340"/>
      <c r="G5" s="340"/>
      <c r="H5" s="340"/>
    </row>
    <row r="6" spans="1:8">
      <c r="A6" s="1847" t="s">
        <v>870</v>
      </c>
      <c r="B6" s="1856" t="s">
        <v>868</v>
      </c>
      <c r="C6" s="1856" t="s">
        <v>45</v>
      </c>
      <c r="D6" s="484"/>
      <c r="E6" s="1113" t="s">
        <v>675</v>
      </c>
      <c r="F6" s="496"/>
      <c r="G6" s="498"/>
    </row>
    <row r="7" spans="1:8">
      <c r="A7" s="722" t="s">
        <v>45</v>
      </c>
      <c r="B7" s="1026">
        <v>810272</v>
      </c>
      <c r="C7" s="499">
        <v>1</v>
      </c>
      <c r="D7" s="500"/>
      <c r="F7" s="38"/>
      <c r="G7" s="501"/>
    </row>
    <row r="8" spans="1:8">
      <c r="A8" s="15" t="s">
        <v>684</v>
      </c>
      <c r="B8" s="1027">
        <v>319704</v>
      </c>
      <c r="C8" s="502">
        <v>0.39456380079775683</v>
      </c>
      <c r="D8" s="500"/>
      <c r="F8" s="38"/>
      <c r="G8" s="501"/>
    </row>
    <row r="9" spans="1:8">
      <c r="A9" s="15" t="s">
        <v>788</v>
      </c>
      <c r="B9" s="1027">
        <v>300440</v>
      </c>
      <c r="C9" s="502">
        <v>0.37078906836222897</v>
      </c>
      <c r="F9" s="38"/>
      <c r="G9" s="501"/>
    </row>
    <row r="10" spans="1:8" ht="28.5">
      <c r="A10" s="15" t="s">
        <v>871</v>
      </c>
      <c r="B10" s="1027">
        <v>93771</v>
      </c>
      <c r="C10" s="502">
        <v>0.11572780498400537</v>
      </c>
      <c r="F10" s="38"/>
      <c r="G10" s="501"/>
    </row>
    <row r="11" spans="1:8">
      <c r="A11" s="15" t="s">
        <v>112</v>
      </c>
      <c r="B11" s="1027">
        <v>64258</v>
      </c>
      <c r="C11" s="502">
        <v>7.9304233640061603E-2</v>
      </c>
      <c r="F11" s="503"/>
      <c r="G11" s="501"/>
    </row>
    <row r="12" spans="1:8">
      <c r="A12" s="15" t="s">
        <v>113</v>
      </c>
      <c r="B12" s="1027">
        <v>28395</v>
      </c>
      <c r="C12" s="502">
        <v>3.5043787765096167E-2</v>
      </c>
      <c r="F12" s="38"/>
      <c r="G12" s="501"/>
    </row>
    <row r="13" spans="1:8">
      <c r="A13" s="781" t="s">
        <v>718</v>
      </c>
      <c r="B13" s="1027">
        <v>3704</v>
      </c>
      <c r="C13" s="782">
        <v>4.5713044508510726E-3</v>
      </c>
      <c r="F13" s="483"/>
      <c r="G13" s="483"/>
    </row>
    <row r="14" spans="1:8">
      <c r="A14" s="1637" t="s">
        <v>1392</v>
      </c>
      <c r="B14" s="497"/>
      <c r="C14" s="783"/>
    </row>
    <row r="15" spans="1:8" ht="36.75" customHeight="1">
      <c r="A15" s="2233" t="s">
        <v>2312</v>
      </c>
      <c r="B15" s="2233"/>
      <c r="C15" s="2233"/>
    </row>
  </sheetData>
  <mergeCells count="3">
    <mergeCell ref="A3:C3"/>
    <mergeCell ref="A4:C4"/>
    <mergeCell ref="A15:C15"/>
  </mergeCells>
  <hyperlinks>
    <hyperlink ref="E6" location="ÍNDICE!A181" display="ÍNDICE"/>
  </hyperlinks>
  <pageMargins left="0.7" right="0.7" top="0.75" bottom="0.75" header="0.3" footer="0.3"/>
  <tableParts count="1">
    <tablePart r:id="rId1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6" sqref="E6"/>
    </sheetView>
  </sheetViews>
  <sheetFormatPr baseColWidth="10" defaultRowHeight="15"/>
  <cols>
    <col min="1" max="1" width="50" style="481" customWidth="1"/>
    <col min="2" max="2" width="22" style="481" customWidth="1"/>
    <col min="3" max="16384" width="11.42578125" style="481"/>
  </cols>
  <sheetData>
    <row r="1" spans="1:6" ht="6" customHeight="1"/>
    <row r="2" spans="1:6">
      <c r="A2" s="1396" t="s">
        <v>2492</v>
      </c>
      <c r="B2" s="482"/>
      <c r="C2" s="482"/>
      <c r="D2" s="482"/>
      <c r="E2" s="482"/>
      <c r="F2" s="482"/>
    </row>
    <row r="3" spans="1:6">
      <c r="A3" s="2232" t="s">
        <v>1394</v>
      </c>
      <c r="B3" s="2232"/>
      <c r="C3" s="2232"/>
      <c r="D3" s="482"/>
      <c r="E3" s="482"/>
      <c r="F3" s="482"/>
    </row>
    <row r="4" spans="1:6">
      <c r="A4" s="2232" t="s">
        <v>2517</v>
      </c>
      <c r="B4" s="2232"/>
      <c r="C4" s="2232"/>
      <c r="D4" s="482"/>
      <c r="E4" s="482"/>
      <c r="F4" s="482"/>
    </row>
    <row r="5" spans="1:6">
      <c r="A5" s="340"/>
      <c r="B5" s="340"/>
      <c r="C5" s="340"/>
      <c r="D5" s="340"/>
      <c r="E5" s="340"/>
      <c r="F5" s="340"/>
    </row>
    <row r="6" spans="1:6">
      <c r="A6" s="1372" t="s">
        <v>872</v>
      </c>
      <c r="B6" s="1391" t="s">
        <v>868</v>
      </c>
      <c r="C6" s="1391" t="s">
        <v>45</v>
      </c>
      <c r="D6" s="484"/>
      <c r="E6" s="1113" t="s">
        <v>675</v>
      </c>
    </row>
    <row r="7" spans="1:6">
      <c r="A7" s="722" t="s">
        <v>45</v>
      </c>
      <c r="B7" s="1026">
        <v>810272</v>
      </c>
      <c r="C7" s="504">
        <v>1</v>
      </c>
      <c r="D7" s="505"/>
      <c r="F7" s="506"/>
    </row>
    <row r="8" spans="1:6">
      <c r="A8" s="15" t="s">
        <v>873</v>
      </c>
      <c r="B8" s="1027">
        <v>731761</v>
      </c>
      <c r="C8" s="507">
        <v>0.90310537695983573</v>
      </c>
      <c r="D8" s="505"/>
      <c r="F8" s="506"/>
    </row>
    <row r="9" spans="1:6">
      <c r="A9" s="15" t="s">
        <v>874</v>
      </c>
      <c r="B9" s="1027">
        <v>61798</v>
      </c>
      <c r="C9" s="507">
        <v>7.6268216105209119E-2</v>
      </c>
      <c r="D9" s="483"/>
      <c r="F9" s="506"/>
    </row>
    <row r="10" spans="1:6">
      <c r="A10" s="15" t="s">
        <v>875</v>
      </c>
      <c r="B10" s="1027">
        <v>7582</v>
      </c>
      <c r="C10" s="507">
        <v>9.3573516053868325E-3</v>
      </c>
      <c r="F10" s="506"/>
    </row>
    <row r="11" spans="1:6">
      <c r="A11" s="15" t="s">
        <v>876</v>
      </c>
      <c r="B11" s="1027">
        <v>5248</v>
      </c>
      <c r="C11" s="507">
        <v>6.4768374076853204E-3</v>
      </c>
      <c r="F11" s="506"/>
    </row>
    <row r="12" spans="1:6">
      <c r="A12" s="15" t="s">
        <v>877</v>
      </c>
      <c r="B12" s="1027">
        <v>3883</v>
      </c>
      <c r="C12" s="507">
        <v>4.7922179218830218E-3</v>
      </c>
      <c r="F12" s="506"/>
    </row>
    <row r="13" spans="1:6">
      <c r="A13" s="813" t="s">
        <v>1392</v>
      </c>
    </row>
    <row r="14" spans="1:6" ht="30.75" customHeight="1">
      <c r="A14" s="2234" t="s">
        <v>2313</v>
      </c>
      <c r="B14" s="2234"/>
      <c r="C14" s="2234"/>
    </row>
  </sheetData>
  <mergeCells count="3">
    <mergeCell ref="A3:C3"/>
    <mergeCell ref="A14:C14"/>
    <mergeCell ref="A4:C4"/>
  </mergeCells>
  <hyperlinks>
    <hyperlink ref="E6" location="ÍNDICE!A182" display="ÍNDICE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F6" sqref="F6"/>
    </sheetView>
  </sheetViews>
  <sheetFormatPr baseColWidth="10" defaultRowHeight="15"/>
  <cols>
    <col min="1" max="1" width="34.7109375" style="508" customWidth="1"/>
    <col min="2" max="2" width="29.7109375" style="481" customWidth="1"/>
    <col min="3" max="3" width="26.140625" style="481" customWidth="1"/>
    <col min="4" max="4" width="19.42578125" style="481" customWidth="1"/>
    <col min="5" max="16384" width="11.42578125" style="481"/>
  </cols>
  <sheetData>
    <row r="1" spans="1:6" ht="6" customHeight="1"/>
    <row r="2" spans="1:6">
      <c r="A2" s="2235" t="s">
        <v>2618</v>
      </c>
      <c r="B2" s="2235"/>
      <c r="C2" s="2235"/>
      <c r="D2" s="2235"/>
    </row>
    <row r="3" spans="1:6">
      <c r="A3" s="2232" t="s">
        <v>1480</v>
      </c>
      <c r="B3" s="2232"/>
      <c r="C3" s="2232"/>
      <c r="D3" s="2232"/>
    </row>
    <row r="4" spans="1:6" ht="15" customHeight="1">
      <c r="A4" s="2232" t="s">
        <v>2517</v>
      </c>
      <c r="B4" s="2232"/>
      <c r="C4" s="2232"/>
      <c r="D4" s="2232"/>
    </row>
    <row r="5" spans="1:6">
      <c r="A5" s="2236"/>
      <c r="B5" s="2236"/>
      <c r="C5" s="2236"/>
      <c r="D5" s="2236"/>
    </row>
    <row r="6" spans="1:6">
      <c r="A6" s="509" t="s">
        <v>594</v>
      </c>
      <c r="B6" s="1857" t="s">
        <v>878</v>
      </c>
      <c r="C6" s="1857" t="s">
        <v>879</v>
      </c>
      <c r="D6" s="510" t="s">
        <v>880</v>
      </c>
      <c r="F6" s="1113" t="s">
        <v>675</v>
      </c>
    </row>
    <row r="7" spans="1:6">
      <c r="A7" s="784">
        <v>2009</v>
      </c>
      <c r="B7" s="511">
        <v>96583489756.999481</v>
      </c>
      <c r="C7" s="511">
        <v>80783919280.999573</v>
      </c>
      <c r="D7" s="512">
        <v>15799570475.999912</v>
      </c>
    </row>
    <row r="8" spans="1:6">
      <c r="A8" s="784">
        <v>2010</v>
      </c>
      <c r="B8" s="511">
        <v>110018948851.99936</v>
      </c>
      <c r="C8" s="511">
        <v>91109887095.999466</v>
      </c>
      <c r="D8" s="512">
        <v>18909061755.999897</v>
      </c>
    </row>
    <row r="9" spans="1:6">
      <c r="A9" s="784">
        <v>2011</v>
      </c>
      <c r="B9" s="511">
        <v>130920292776.00061</v>
      </c>
      <c r="C9" s="511">
        <v>108488896868.00056</v>
      </c>
      <c r="D9" s="512">
        <v>22431395908.000046</v>
      </c>
    </row>
    <row r="10" spans="1:6">
      <c r="A10" s="784">
        <v>2012</v>
      </c>
      <c r="B10" s="511">
        <v>144667008614.00006</v>
      </c>
      <c r="C10" s="511">
        <v>121102612950.00034</v>
      </c>
      <c r="D10" s="512">
        <v>23564395663.999722</v>
      </c>
    </row>
    <row r="11" spans="1:6">
      <c r="A11" s="785">
        <v>2013</v>
      </c>
      <c r="B11" s="513">
        <v>157085366004.99829</v>
      </c>
      <c r="C11" s="513">
        <v>133000025382.99817</v>
      </c>
      <c r="D11" s="514">
        <v>24085340622.000114</v>
      </c>
    </row>
    <row r="12" spans="1:6">
      <c r="A12" s="786" t="s">
        <v>1393</v>
      </c>
      <c r="B12" s="787"/>
      <c r="C12" s="787"/>
      <c r="D12" s="787"/>
    </row>
    <row r="13" spans="1:6">
      <c r="A13" s="1632" t="s">
        <v>2314</v>
      </c>
      <c r="B13" s="1633"/>
      <c r="C13" s="1633"/>
      <c r="D13" s="1633"/>
    </row>
    <row r="14" spans="1:6">
      <c r="A14" s="481"/>
      <c r="B14" s="493"/>
      <c r="C14" s="493"/>
      <c r="D14" s="493"/>
    </row>
    <row r="15" spans="1:6">
      <c r="A15" s="515"/>
      <c r="B15" s="515"/>
    </row>
  </sheetData>
  <mergeCells count="4">
    <mergeCell ref="A2:D2"/>
    <mergeCell ref="A3:D3"/>
    <mergeCell ref="A4:D4"/>
    <mergeCell ref="A5:D5"/>
  </mergeCells>
  <hyperlinks>
    <hyperlink ref="F6" location="ÍNDICE!A183" display="ÍNDICE"/>
  </hyperlinks>
  <pageMargins left="0.7" right="0.7" top="0.75" bottom="0.75" header="0.3" footer="0.3"/>
  <tableParts count="1">
    <tablePart r:id="rId1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7" sqref="E7"/>
    </sheetView>
  </sheetViews>
  <sheetFormatPr baseColWidth="10" defaultRowHeight="15"/>
  <cols>
    <col min="1" max="1" width="34.7109375" style="508" customWidth="1"/>
    <col min="2" max="2" width="29.7109375" style="481" customWidth="1"/>
    <col min="3" max="3" width="26.140625" style="481" customWidth="1"/>
    <col min="4" max="4" width="19.42578125" style="481" customWidth="1"/>
    <col min="5" max="16384" width="11.42578125" style="481"/>
  </cols>
  <sheetData>
    <row r="1" spans="1:5" ht="6" customHeight="1"/>
    <row r="2" spans="1:5">
      <c r="A2" s="1396" t="s">
        <v>2619</v>
      </c>
      <c r="B2" s="482"/>
      <c r="C2" s="482"/>
    </row>
    <row r="3" spans="1:5">
      <c r="A3" s="2232" t="s">
        <v>2518</v>
      </c>
      <c r="B3" s="2232"/>
      <c r="C3" s="2232"/>
    </row>
    <row r="4" spans="1:5" ht="15" customHeight="1">
      <c r="A4" s="2232" t="s">
        <v>2516</v>
      </c>
      <c r="B4" s="2232"/>
      <c r="C4" s="2232"/>
      <c r="D4" s="482"/>
    </row>
    <row r="5" spans="1:5">
      <c r="A5" s="2238" t="s">
        <v>1395</v>
      </c>
      <c r="B5" s="2238"/>
      <c r="C5" s="2238"/>
    </row>
    <row r="7" spans="1:5">
      <c r="A7" s="1389" t="s">
        <v>870</v>
      </c>
      <c r="B7" s="1372" t="s">
        <v>881</v>
      </c>
      <c r="C7" s="1372" t="s">
        <v>882</v>
      </c>
      <c r="E7" s="1113" t="s">
        <v>675</v>
      </c>
    </row>
    <row r="8" spans="1:5">
      <c r="A8" s="722" t="s">
        <v>45</v>
      </c>
      <c r="B8" s="516">
        <v>157085366.00499997</v>
      </c>
      <c r="C8" s="504">
        <v>1</v>
      </c>
    </row>
    <row r="9" spans="1:5">
      <c r="A9" s="15" t="s">
        <v>788</v>
      </c>
      <c r="B9" s="511">
        <v>60038084.995999701</v>
      </c>
      <c r="C9" s="507">
        <v>0.38220036991917394</v>
      </c>
    </row>
    <row r="10" spans="1:5">
      <c r="A10" s="15" t="s">
        <v>112</v>
      </c>
      <c r="B10" s="511">
        <v>32922148.964999869</v>
      </c>
      <c r="C10" s="507">
        <v>0.20958126019168477</v>
      </c>
    </row>
    <row r="11" spans="1:5">
      <c r="A11" s="15" t="s">
        <v>684</v>
      </c>
      <c r="B11" s="511">
        <v>32634573.378000099</v>
      </c>
      <c r="C11" s="507">
        <v>0.20775056396380942</v>
      </c>
    </row>
    <row r="12" spans="1:5" ht="28.5">
      <c r="A12" s="15" t="s">
        <v>718</v>
      </c>
      <c r="B12" s="511">
        <v>18005370.938000016</v>
      </c>
      <c r="C12" s="507">
        <v>0.11462156785137417</v>
      </c>
    </row>
    <row r="13" spans="1:5">
      <c r="A13" s="15" t="s">
        <v>113</v>
      </c>
      <c r="B13" s="511">
        <v>7136858.6859999998</v>
      </c>
      <c r="C13" s="507">
        <v>4.5432995240134909E-2</v>
      </c>
    </row>
    <row r="14" spans="1:5" ht="28.5">
      <c r="A14" s="15" t="s">
        <v>871</v>
      </c>
      <c r="B14" s="511">
        <v>6348329.0419999855</v>
      </c>
      <c r="C14" s="507">
        <v>4.0413242833822804E-2</v>
      </c>
    </row>
    <row r="15" spans="1:5">
      <c r="A15" s="780" t="s">
        <v>1392</v>
      </c>
    </row>
    <row r="16" spans="1:5" ht="33" customHeight="1">
      <c r="A16" s="2237" t="s">
        <v>2315</v>
      </c>
      <c r="B16" s="2237"/>
      <c r="C16" s="2237"/>
    </row>
  </sheetData>
  <mergeCells count="4">
    <mergeCell ref="A16:C16"/>
    <mergeCell ref="A4:C4"/>
    <mergeCell ref="A3:C3"/>
    <mergeCell ref="A5:C5"/>
  </mergeCells>
  <hyperlinks>
    <hyperlink ref="E7" location="ÍNDICE!A184" display="ÍNDICE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E7" sqref="E7"/>
    </sheetView>
  </sheetViews>
  <sheetFormatPr baseColWidth="10" defaultRowHeight="15"/>
  <cols>
    <col min="1" max="1" width="33" style="481" customWidth="1"/>
    <col min="2" max="2" width="32.42578125" style="481" bestFit="1" customWidth="1"/>
    <col min="3" max="3" width="26.5703125" style="481" bestFit="1" customWidth="1"/>
    <col min="4" max="4" width="25.7109375" style="481" bestFit="1" customWidth="1"/>
    <col min="5" max="16384" width="11.42578125" style="481"/>
  </cols>
  <sheetData>
    <row r="1" spans="1:8" ht="6" customHeight="1"/>
    <row r="2" spans="1:8">
      <c r="A2" s="1396" t="s">
        <v>2620</v>
      </c>
      <c r="B2" s="482"/>
      <c r="C2" s="482"/>
      <c r="D2" s="482"/>
      <c r="E2" s="482"/>
      <c r="F2" s="482"/>
      <c r="G2" s="482"/>
      <c r="H2" s="482"/>
    </row>
    <row r="3" spans="1:8" ht="15" customHeight="1">
      <c r="A3" s="2232" t="s">
        <v>2519</v>
      </c>
      <c r="B3" s="2232"/>
      <c r="C3" s="2232"/>
      <c r="D3" s="482"/>
      <c r="E3" s="482"/>
      <c r="F3" s="482"/>
      <c r="G3" s="482"/>
      <c r="H3" s="482"/>
    </row>
    <row r="4" spans="1:8" ht="15" customHeight="1">
      <c r="A4" s="2232" t="s">
        <v>2516</v>
      </c>
      <c r="B4" s="2232"/>
      <c r="C4" s="2232"/>
      <c r="D4" s="482"/>
      <c r="E4" s="482"/>
      <c r="F4" s="482"/>
      <c r="G4" s="482"/>
      <c r="H4" s="482"/>
    </row>
    <row r="5" spans="1:8">
      <c r="A5" s="2238" t="s">
        <v>1395</v>
      </c>
      <c r="B5" s="2238"/>
      <c r="C5" s="2238"/>
      <c r="D5" s="788"/>
      <c r="E5" s="788"/>
      <c r="F5" s="788"/>
      <c r="G5" s="340"/>
      <c r="H5" s="340"/>
    </row>
    <row r="7" spans="1:8">
      <c r="A7" s="1835" t="s">
        <v>883</v>
      </c>
      <c r="B7" s="1835" t="s">
        <v>884</v>
      </c>
      <c r="C7" s="1835" t="s">
        <v>882</v>
      </c>
      <c r="D7" s="484"/>
      <c r="E7" s="1113" t="s">
        <v>675</v>
      </c>
    </row>
    <row r="8" spans="1:8">
      <c r="A8" s="898" t="s">
        <v>45</v>
      </c>
      <c r="B8" s="516">
        <v>157085366.00499979</v>
      </c>
      <c r="C8" s="504">
        <v>1</v>
      </c>
      <c r="D8" s="517"/>
      <c r="G8" s="520"/>
    </row>
    <row r="9" spans="1:8">
      <c r="A9" s="13" t="s">
        <v>877</v>
      </c>
      <c r="B9" s="511">
        <v>114985520.51899983</v>
      </c>
      <c r="C9" s="507">
        <v>0.73199384158636405</v>
      </c>
      <c r="D9" s="500"/>
      <c r="G9" s="520"/>
    </row>
    <row r="10" spans="1:8">
      <c r="A10" s="13" t="s">
        <v>874</v>
      </c>
      <c r="B10" s="511">
        <v>18009068.104000043</v>
      </c>
      <c r="C10" s="507">
        <v>0.11464510388209455</v>
      </c>
      <c r="D10" s="500"/>
      <c r="G10" s="520"/>
    </row>
    <row r="11" spans="1:8">
      <c r="A11" s="13" t="s">
        <v>876</v>
      </c>
      <c r="B11" s="511">
        <v>14654006.799999921</v>
      </c>
      <c r="C11" s="507">
        <v>9.3286899809199963E-2</v>
      </c>
      <c r="D11" s="500"/>
      <c r="G11" s="520"/>
    </row>
    <row r="12" spans="1:8">
      <c r="A12" s="13" t="s">
        <v>875</v>
      </c>
      <c r="B12" s="511">
        <v>9436770.5819999799</v>
      </c>
      <c r="C12" s="507">
        <v>6.0074154722341365E-2</v>
      </c>
      <c r="D12" s="500"/>
      <c r="G12" s="520"/>
    </row>
    <row r="13" spans="1:8">
      <c r="A13" s="780" t="s">
        <v>1396</v>
      </c>
      <c r="D13" s="500"/>
    </row>
    <row r="14" spans="1:8" ht="33.6" customHeight="1">
      <c r="A14" s="2237" t="s">
        <v>2316</v>
      </c>
      <c r="B14" s="2237"/>
      <c r="C14" s="2237"/>
    </row>
    <row r="15" spans="1:8">
      <c r="D15" s="483"/>
    </row>
    <row r="16" spans="1:8">
      <c r="A16" s="519"/>
    </row>
  </sheetData>
  <mergeCells count="4">
    <mergeCell ref="A3:C3"/>
    <mergeCell ref="A4:C4"/>
    <mergeCell ref="A5:C5"/>
    <mergeCell ref="A14:C14"/>
  </mergeCells>
  <hyperlinks>
    <hyperlink ref="E7" location="ÍNDICE!A185" display="ÍNDICE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F6" sqref="F6"/>
    </sheetView>
  </sheetViews>
  <sheetFormatPr baseColWidth="10" defaultRowHeight="15"/>
  <cols>
    <col min="1" max="1" width="33" style="481" customWidth="1"/>
    <col min="2" max="2" width="32.42578125" style="481" bestFit="1" customWidth="1"/>
    <col min="3" max="3" width="26.5703125" style="481" bestFit="1" customWidth="1"/>
    <col min="4" max="4" width="25.7109375" style="481" bestFit="1" customWidth="1"/>
    <col min="5" max="16384" width="11.42578125" style="481"/>
  </cols>
  <sheetData>
    <row r="1" spans="1:6" ht="6" customHeight="1"/>
    <row r="2" spans="1:6">
      <c r="A2" s="2235" t="s">
        <v>2621</v>
      </c>
      <c r="B2" s="2235"/>
      <c r="C2" s="2235"/>
      <c r="D2" s="2235"/>
    </row>
    <row r="3" spans="1:6">
      <c r="A3" s="2232" t="s">
        <v>1481</v>
      </c>
      <c r="B3" s="2232"/>
      <c r="C3" s="2232"/>
      <c r="D3" s="2232"/>
    </row>
    <row r="4" spans="1:6" ht="15" customHeight="1">
      <c r="A4" s="2232" t="s">
        <v>2517</v>
      </c>
      <c r="B4" s="2232"/>
      <c r="C4" s="2232"/>
      <c r="D4" s="2232"/>
    </row>
    <row r="5" spans="1:6">
      <c r="A5" s="482"/>
      <c r="B5" s="482"/>
      <c r="C5" s="482"/>
      <c r="D5" s="482"/>
    </row>
    <row r="6" spans="1:6">
      <c r="A6" s="521" t="s">
        <v>594</v>
      </c>
      <c r="B6" s="522" t="s">
        <v>885</v>
      </c>
      <c r="C6" s="522" t="s">
        <v>886</v>
      </c>
      <c r="D6" s="523" t="s">
        <v>887</v>
      </c>
      <c r="F6" s="1113" t="s">
        <v>675</v>
      </c>
    </row>
    <row r="7" spans="1:6">
      <c r="A7" s="524">
        <v>2006</v>
      </c>
      <c r="B7" s="1027">
        <v>1362334.9999999776</v>
      </c>
      <c r="C7" s="1027">
        <v>850771.99999999825</v>
      </c>
      <c r="D7" s="1027">
        <v>511563</v>
      </c>
    </row>
    <row r="8" spans="1:6">
      <c r="A8" s="524">
        <v>2007</v>
      </c>
      <c r="B8" s="1027">
        <v>1474258.9999999858</v>
      </c>
      <c r="C8" s="1027">
        <v>918596.00000000361</v>
      </c>
      <c r="D8" s="1027">
        <v>555663</v>
      </c>
    </row>
    <row r="9" spans="1:6">
      <c r="A9" s="524">
        <v>2008</v>
      </c>
      <c r="B9" s="1027">
        <v>1679319.000000013</v>
      </c>
      <c r="C9" s="1027">
        <v>1052396.0000000107</v>
      </c>
      <c r="D9" s="1027">
        <v>626923</v>
      </c>
    </row>
    <row r="10" spans="1:6">
      <c r="A10" s="524">
        <v>2009</v>
      </c>
      <c r="B10" s="1027">
        <v>1832208.9999999818</v>
      </c>
      <c r="C10" s="1027">
        <v>1144456.0000000079</v>
      </c>
      <c r="D10" s="1027">
        <v>687753</v>
      </c>
    </row>
    <row r="11" spans="1:6">
      <c r="A11" s="524">
        <v>2010</v>
      </c>
      <c r="B11" s="1027">
        <v>2062585.0000000144</v>
      </c>
      <c r="C11" s="1027">
        <v>1284766.9999999788</v>
      </c>
      <c r="D11" s="1027">
        <v>777818</v>
      </c>
    </row>
    <row r="12" spans="1:6">
      <c r="A12" s="524">
        <v>2011</v>
      </c>
      <c r="B12" s="1027">
        <v>2419829.0000000051</v>
      </c>
      <c r="C12" s="1027">
        <v>1512830.9999999756</v>
      </c>
      <c r="D12" s="1027">
        <v>906998</v>
      </c>
    </row>
    <row r="13" spans="1:6">
      <c r="A13" s="524">
        <v>2012</v>
      </c>
      <c r="B13" s="1027">
        <v>2715353.9999999795</v>
      </c>
      <c r="C13" s="1027">
        <v>1691254.0000000291</v>
      </c>
      <c r="D13" s="1027">
        <v>1024100</v>
      </c>
    </row>
    <row r="14" spans="1:6">
      <c r="A14" s="525">
        <v>2013</v>
      </c>
      <c r="B14" s="1027">
        <v>2932364.9999999925</v>
      </c>
      <c r="C14" s="1027">
        <v>1818151.9999999572</v>
      </c>
      <c r="D14" s="1027">
        <v>1114213</v>
      </c>
    </row>
    <row r="15" spans="1:6">
      <c r="A15" s="1638" t="s">
        <v>1397</v>
      </c>
      <c r="B15" s="789"/>
      <c r="C15" s="789"/>
      <c r="D15" s="789"/>
    </row>
    <row r="16" spans="1:6">
      <c r="A16" s="790" t="s">
        <v>2317</v>
      </c>
      <c r="B16" s="1386"/>
      <c r="C16" s="1386"/>
      <c r="D16" s="1386"/>
    </row>
  </sheetData>
  <mergeCells count="3">
    <mergeCell ref="A4:D4"/>
    <mergeCell ref="A2:D2"/>
    <mergeCell ref="A3:D3"/>
  </mergeCells>
  <hyperlinks>
    <hyperlink ref="F6" location="ÍNDICE!A186" display="ÍNDICE"/>
  </hyperlinks>
  <pageMargins left="0.7" right="0.7" top="0.75" bottom="0.75" header="0.3" footer="0.3"/>
  <tableParts count="1">
    <tablePart r:id="rId1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E7" sqref="E7"/>
    </sheetView>
  </sheetViews>
  <sheetFormatPr baseColWidth="10" defaultRowHeight="15"/>
  <cols>
    <col min="1" max="1" width="50" style="481" customWidth="1"/>
    <col min="2" max="4" width="20.85546875" style="481" customWidth="1"/>
    <col min="5" max="5" width="13.5703125" style="481" customWidth="1"/>
    <col min="6" max="6" width="12.140625" style="481" customWidth="1"/>
    <col min="7" max="9" width="9.85546875" style="481" customWidth="1"/>
    <col min="10" max="16384" width="11.42578125" style="481"/>
  </cols>
  <sheetData>
    <row r="1" spans="1:8" ht="6" customHeight="1"/>
    <row r="2" spans="1:8">
      <c r="A2" s="1396" t="s">
        <v>2622</v>
      </c>
      <c r="B2" s="482"/>
      <c r="C2" s="482"/>
      <c r="D2" s="482"/>
      <c r="E2" s="482"/>
      <c r="F2" s="482"/>
      <c r="G2" s="482"/>
      <c r="H2" s="482"/>
    </row>
    <row r="3" spans="1:8" ht="15" customHeight="1">
      <c r="A3" s="2232" t="s">
        <v>2520</v>
      </c>
      <c r="B3" s="2232"/>
      <c r="C3" s="2232"/>
      <c r="D3" s="482"/>
      <c r="E3" s="482"/>
      <c r="F3" s="482"/>
      <c r="G3" s="482"/>
      <c r="H3" s="482"/>
    </row>
    <row r="4" spans="1:8" ht="15" customHeight="1">
      <c r="A4" s="2232" t="s">
        <v>2517</v>
      </c>
      <c r="B4" s="2232"/>
      <c r="C4" s="2232"/>
      <c r="D4" s="482"/>
      <c r="E4" s="482"/>
      <c r="F4" s="482"/>
      <c r="G4" s="482"/>
      <c r="H4" s="482"/>
    </row>
    <row r="5" spans="1:8">
      <c r="A5" s="2238" t="s">
        <v>1395</v>
      </c>
      <c r="B5" s="2238"/>
      <c r="C5" s="2238"/>
      <c r="D5" s="788"/>
      <c r="E5" s="788"/>
      <c r="F5" s="788"/>
      <c r="G5" s="482"/>
      <c r="H5" s="482"/>
    </row>
    <row r="7" spans="1:8">
      <c r="A7" s="1389" t="s">
        <v>870</v>
      </c>
      <c r="B7" s="231" t="s">
        <v>888</v>
      </c>
      <c r="C7" s="231" t="s">
        <v>882</v>
      </c>
      <c r="D7" s="526"/>
      <c r="E7" s="1113" t="s">
        <v>675</v>
      </c>
    </row>
    <row r="8" spans="1:8">
      <c r="A8" s="899" t="s">
        <v>45</v>
      </c>
      <c r="B8" s="1026">
        <v>2244212.0000000019</v>
      </c>
      <c r="C8" s="527">
        <v>1.0000000000000002</v>
      </c>
      <c r="D8" s="517"/>
      <c r="G8" s="1390"/>
      <c r="H8" s="528"/>
    </row>
    <row r="9" spans="1:8">
      <c r="A9" s="15" t="s">
        <v>684</v>
      </c>
      <c r="B9" s="1027">
        <v>1184293</v>
      </c>
      <c r="C9" s="529">
        <v>0.5277099489709528</v>
      </c>
      <c r="D9" s="500"/>
      <c r="G9" s="530"/>
      <c r="H9" s="518"/>
    </row>
    <row r="10" spans="1:8">
      <c r="A10" s="15" t="s">
        <v>788</v>
      </c>
      <c r="B10" s="1027">
        <v>398674.00000000041</v>
      </c>
      <c r="C10" s="529">
        <v>0.17764542743733669</v>
      </c>
      <c r="D10" s="500"/>
      <c r="G10" s="530"/>
      <c r="H10" s="518"/>
    </row>
    <row r="11" spans="1:8">
      <c r="A11" s="15" t="s">
        <v>112</v>
      </c>
      <c r="B11" s="1027">
        <v>320560.99999999936</v>
      </c>
      <c r="C11" s="529">
        <v>0.14283900094999905</v>
      </c>
      <c r="D11" s="500"/>
      <c r="G11" s="530"/>
      <c r="H11" s="518"/>
    </row>
    <row r="12" spans="1:8" ht="28.5">
      <c r="A12" s="15" t="s">
        <v>871</v>
      </c>
      <c r="B12" s="1027">
        <v>169787.99999999997</v>
      </c>
      <c r="C12" s="529">
        <v>7.5655954072075149E-2</v>
      </c>
      <c r="D12" s="500"/>
      <c r="G12" s="530"/>
      <c r="H12" s="518"/>
    </row>
    <row r="13" spans="1:8">
      <c r="A13" s="1388" t="s">
        <v>113</v>
      </c>
      <c r="B13" s="1027">
        <v>133579</v>
      </c>
      <c r="C13" s="529">
        <v>5.9521560351695826E-2</v>
      </c>
      <c r="D13" s="500"/>
      <c r="G13" s="530"/>
      <c r="H13" s="518"/>
    </row>
    <row r="14" spans="1:8">
      <c r="A14" s="15" t="s">
        <v>718</v>
      </c>
      <c r="B14" s="1027">
        <v>37316.999999999971</v>
      </c>
      <c r="C14" s="529">
        <v>1.6628108217940175E-2</v>
      </c>
      <c r="D14" s="532"/>
      <c r="G14" s="530"/>
      <c r="H14" s="518"/>
    </row>
    <row r="15" spans="1:8">
      <c r="A15" s="813" t="s">
        <v>1392</v>
      </c>
      <c r="G15" s="530"/>
      <c r="H15" s="518"/>
    </row>
    <row r="16" spans="1:8" ht="33" customHeight="1">
      <c r="A16" s="2237" t="s">
        <v>2318</v>
      </c>
      <c r="B16" s="2237"/>
      <c r="C16" s="2237"/>
      <c r="G16" s="483"/>
      <c r="H16" s="483"/>
    </row>
  </sheetData>
  <mergeCells count="4">
    <mergeCell ref="A3:C3"/>
    <mergeCell ref="A5:C5"/>
    <mergeCell ref="A16:C16"/>
    <mergeCell ref="A4:C4"/>
  </mergeCells>
  <hyperlinks>
    <hyperlink ref="E7" location="ÍNDICE!A187" display="ÍNDICE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6"/>
  <sheetViews>
    <sheetView showGridLines="0" topLeftCell="E1" zoomScale="85" zoomScaleNormal="85" zoomScaleSheetLayoutView="70" workbookViewId="0">
      <selection activeCell="XFD6" sqref="XFD6"/>
    </sheetView>
  </sheetViews>
  <sheetFormatPr baseColWidth="10" defaultColWidth="0" defaultRowHeight="12.75" customHeight="1" zeroHeight="1"/>
  <cols>
    <col min="1" max="1" width="48.28515625" style="96" customWidth="1"/>
    <col min="2" max="2" width="15.7109375" style="96" customWidth="1"/>
    <col min="3" max="3" width="18.42578125" style="96" customWidth="1"/>
    <col min="4" max="4" width="15.7109375" style="96" customWidth="1"/>
    <col min="5" max="5" width="18.42578125" style="96" customWidth="1"/>
    <col min="6" max="6" width="15.7109375" style="96" customWidth="1"/>
    <col min="7" max="7" width="18.42578125" style="96" customWidth="1"/>
    <col min="8" max="8" width="15.7109375" style="96" customWidth="1"/>
    <col min="9" max="9" width="18.42578125" style="96" customWidth="1"/>
    <col min="10" max="10" width="15.7109375" style="96" customWidth="1"/>
    <col min="11" max="11" width="18.42578125" style="96" customWidth="1"/>
    <col min="12" max="12" width="15.7109375" style="96" customWidth="1"/>
    <col min="13" max="13" width="18.42578125" style="96" customWidth="1"/>
    <col min="14" max="14" width="15.7109375" style="96" customWidth="1"/>
    <col min="15" max="15" width="18.42578125" style="96" customWidth="1"/>
    <col min="16" max="19" width="0" style="96" hidden="1" customWidth="1"/>
    <col min="20" max="16382" width="11.42578125" style="96" hidden="1"/>
    <col min="16383" max="16383" width="1.7109375" style="96" customWidth="1"/>
    <col min="16384" max="16384" width="15.7109375" style="96" customWidth="1"/>
  </cols>
  <sheetData>
    <row r="1" spans="1:15 16384:16384" ht="6" customHeight="1"/>
    <row r="2" spans="1:15 16384:16384" s="471" customFormat="1" ht="15">
      <c r="A2" s="2240" t="s">
        <v>2493</v>
      </c>
      <c r="B2" s="2240"/>
      <c r="C2" s="2240"/>
      <c r="D2" s="2240"/>
      <c r="E2" s="2240"/>
      <c r="F2" s="2240"/>
      <c r="G2" s="2240"/>
      <c r="H2" s="2240"/>
      <c r="I2" s="2240"/>
      <c r="J2" s="2240"/>
      <c r="K2" s="2240"/>
      <c r="L2" s="2240"/>
      <c r="M2" s="2240"/>
      <c r="N2" s="2240"/>
      <c r="O2" s="2240"/>
    </row>
    <row r="3" spans="1:15 16384:16384" s="472" customFormat="1" ht="13.9" customHeight="1">
      <c r="A3" s="2239" t="s">
        <v>1555</v>
      </c>
      <c r="B3" s="2239"/>
      <c r="C3" s="2239"/>
      <c r="D3" s="2239"/>
      <c r="E3" s="2239"/>
      <c r="F3" s="2239"/>
      <c r="G3" s="2239"/>
      <c r="H3" s="2239"/>
      <c r="I3" s="2239"/>
      <c r="J3" s="2239"/>
      <c r="K3" s="2239"/>
      <c r="L3" s="2239"/>
      <c r="M3" s="2239"/>
      <c r="N3" s="2239"/>
      <c r="O3" s="2239"/>
    </row>
    <row r="4" spans="1:15 16384:16384" s="472" customFormat="1" ht="13.9" customHeight="1">
      <c r="A4" s="2239" t="s">
        <v>2522</v>
      </c>
      <c r="B4" s="2239"/>
      <c r="C4" s="2239"/>
      <c r="D4" s="2239"/>
      <c r="E4" s="2239"/>
      <c r="F4" s="2239"/>
      <c r="G4" s="2239"/>
      <c r="H4" s="2239"/>
      <c r="I4" s="2239"/>
      <c r="J4" s="2239"/>
      <c r="K4" s="2239"/>
      <c r="L4" s="2239"/>
      <c r="M4" s="2239"/>
      <c r="N4" s="2239"/>
      <c r="O4" s="2239"/>
    </row>
    <row r="5" spans="1:15 16384:16384" s="401" customFormat="1" ht="14.25">
      <c r="A5" s="1385"/>
      <c r="B5" s="1385"/>
      <c r="C5" s="1385"/>
      <c r="D5" s="1385"/>
      <c r="E5" s="1385"/>
      <c r="F5" s="1385"/>
      <c r="G5" s="1385"/>
      <c r="H5" s="1385"/>
      <c r="I5" s="1385"/>
      <c r="J5" s="1385"/>
      <c r="K5" s="1385"/>
      <c r="L5" s="1385"/>
      <c r="M5" s="1385"/>
      <c r="N5" s="1385"/>
      <c r="O5" s="1385"/>
    </row>
    <row r="6" spans="1:15 16384:16384" s="401" customFormat="1" ht="15" customHeight="1">
      <c r="A6" s="2099" t="s">
        <v>851</v>
      </c>
      <c r="B6" s="2241">
        <v>2007</v>
      </c>
      <c r="C6" s="2241"/>
      <c r="D6" s="2241">
        <v>2008</v>
      </c>
      <c r="E6" s="2241"/>
      <c r="F6" s="2241">
        <v>2009</v>
      </c>
      <c r="G6" s="2241"/>
      <c r="H6" s="2241">
        <v>2010</v>
      </c>
      <c r="I6" s="2241"/>
      <c r="J6" s="2241">
        <v>2011</v>
      </c>
      <c r="K6" s="2241"/>
      <c r="L6" s="2241">
        <v>2012</v>
      </c>
      <c r="M6" s="2241"/>
      <c r="N6" s="2241">
        <v>2013</v>
      </c>
      <c r="O6" s="2241"/>
      <c r="XFD6" s="1113" t="s">
        <v>675</v>
      </c>
    </row>
    <row r="7" spans="1:15 16384:16384" s="401" customFormat="1" ht="63" customHeight="1">
      <c r="A7" s="2099"/>
      <c r="B7" s="1377" t="s">
        <v>852</v>
      </c>
      <c r="C7" s="1377" t="s">
        <v>1479</v>
      </c>
      <c r="D7" s="1377" t="s">
        <v>852</v>
      </c>
      <c r="E7" s="1377" t="s">
        <v>1479</v>
      </c>
      <c r="F7" s="1377" t="s">
        <v>852</v>
      </c>
      <c r="G7" s="1377" t="s">
        <v>1479</v>
      </c>
      <c r="H7" s="1377" t="s">
        <v>852</v>
      </c>
      <c r="I7" s="1377" t="s">
        <v>1479</v>
      </c>
      <c r="J7" s="1377" t="s">
        <v>852</v>
      </c>
      <c r="K7" s="1377" t="s">
        <v>1479</v>
      </c>
      <c r="L7" s="1377" t="s">
        <v>852</v>
      </c>
      <c r="M7" s="1377" t="s">
        <v>1479</v>
      </c>
      <c r="N7" s="1377" t="s">
        <v>852</v>
      </c>
      <c r="O7" s="1377" t="s">
        <v>1479</v>
      </c>
    </row>
    <row r="8" spans="1:15 16384:16384" s="471" customFormat="1" ht="15">
      <c r="A8" s="449" t="s">
        <v>638</v>
      </c>
      <c r="B8" s="1026">
        <f>SUM(B9,B10:B11,B12,B13,B14,B15,B16,B17,B18,B19,B20,B21,B22)</f>
        <v>34787</v>
      </c>
      <c r="C8" s="1026">
        <v>11167885</v>
      </c>
      <c r="D8" s="1026">
        <v>34653</v>
      </c>
      <c r="E8" s="1026">
        <v>10211234</v>
      </c>
      <c r="F8" s="1026">
        <v>38835</v>
      </c>
      <c r="G8" s="1026">
        <v>13037423</v>
      </c>
      <c r="H8" s="1026">
        <v>39657</v>
      </c>
      <c r="I8" s="1026">
        <v>13463205</v>
      </c>
      <c r="J8" s="1026">
        <v>42042</v>
      </c>
      <c r="K8" s="1026">
        <v>14492542</v>
      </c>
      <c r="L8" s="1026">
        <v>36617</v>
      </c>
      <c r="M8" s="1026">
        <v>18812430</v>
      </c>
      <c r="N8" s="1026">
        <v>33385</v>
      </c>
      <c r="O8" s="1026">
        <v>16371357</v>
      </c>
    </row>
    <row r="9" spans="1:15 16384:16384" s="401" customFormat="1" ht="14.25">
      <c r="A9" s="453" t="s">
        <v>853</v>
      </c>
      <c r="B9" s="1027">
        <v>26257</v>
      </c>
      <c r="C9" s="1027">
        <v>5755195</v>
      </c>
      <c r="D9" s="1027">
        <v>27505</v>
      </c>
      <c r="E9" s="1027">
        <v>6297613</v>
      </c>
      <c r="F9" s="1027">
        <v>29003</v>
      </c>
      <c r="G9" s="1027">
        <v>6702453</v>
      </c>
      <c r="H9" s="1027">
        <v>29672</v>
      </c>
      <c r="I9" s="1027">
        <v>6940109</v>
      </c>
      <c r="J9" s="1027">
        <v>32568</v>
      </c>
      <c r="K9" s="1027">
        <v>8096035</v>
      </c>
      <c r="L9" s="1027">
        <v>26303</v>
      </c>
      <c r="M9" s="1027">
        <v>7430854</v>
      </c>
      <c r="N9" s="1027">
        <v>23196</v>
      </c>
      <c r="O9" s="1027">
        <v>7476817</v>
      </c>
    </row>
    <row r="10" spans="1:15 16384:16384" s="401" customFormat="1" ht="14.25">
      <c r="A10" s="453" t="s">
        <v>854</v>
      </c>
      <c r="B10" s="1027">
        <v>3239</v>
      </c>
      <c r="C10" s="1027">
        <v>1157479</v>
      </c>
      <c r="D10" s="1027">
        <v>2303</v>
      </c>
      <c r="E10" s="1027">
        <v>774814</v>
      </c>
      <c r="F10" s="1027">
        <v>3156</v>
      </c>
      <c r="G10" s="1027">
        <v>1098642</v>
      </c>
      <c r="H10" s="1027">
        <v>2838</v>
      </c>
      <c r="I10" s="1027">
        <v>1093251</v>
      </c>
      <c r="J10" s="1027">
        <v>3414</v>
      </c>
      <c r="K10" s="1027">
        <v>1212412</v>
      </c>
      <c r="L10" s="1027">
        <v>3332</v>
      </c>
      <c r="M10" s="1027">
        <v>1355732</v>
      </c>
      <c r="N10" s="1027">
        <v>2936</v>
      </c>
      <c r="O10" s="1027">
        <v>1113482</v>
      </c>
    </row>
    <row r="11" spans="1:15 16384:16384" s="401" customFormat="1" ht="14.25">
      <c r="A11" s="453" t="s">
        <v>855</v>
      </c>
      <c r="B11" s="1027">
        <v>2305</v>
      </c>
      <c r="C11" s="1027">
        <v>2134951</v>
      </c>
      <c r="D11" s="1027">
        <v>1826</v>
      </c>
      <c r="E11" s="1027">
        <v>1003774</v>
      </c>
      <c r="F11" s="1027">
        <v>2898</v>
      </c>
      <c r="G11" s="1027">
        <v>2691493</v>
      </c>
      <c r="H11" s="1027">
        <v>2635</v>
      </c>
      <c r="I11" s="1027">
        <v>2427673</v>
      </c>
      <c r="J11" s="1027">
        <v>2535</v>
      </c>
      <c r="K11" s="1027">
        <v>2654590</v>
      </c>
      <c r="L11" s="1027">
        <v>3034</v>
      </c>
      <c r="M11" s="1027">
        <v>4331771</v>
      </c>
      <c r="N11" s="1027">
        <v>3215</v>
      </c>
      <c r="O11" s="1027">
        <v>4716890</v>
      </c>
    </row>
    <row r="12" spans="1:15 16384:16384" s="401" customFormat="1" ht="14.25">
      <c r="A12" s="453" t="s">
        <v>856</v>
      </c>
      <c r="B12" s="1027">
        <v>1289</v>
      </c>
      <c r="C12" s="1027">
        <v>935177</v>
      </c>
      <c r="D12" s="1027">
        <v>1350</v>
      </c>
      <c r="E12" s="1027">
        <v>900770</v>
      </c>
      <c r="F12" s="1027">
        <v>1626</v>
      </c>
      <c r="G12" s="1027">
        <v>1038896</v>
      </c>
      <c r="H12" s="1027">
        <v>1652</v>
      </c>
      <c r="I12" s="1027">
        <v>1212420</v>
      </c>
      <c r="J12" s="1027">
        <v>812</v>
      </c>
      <c r="K12" s="1027">
        <v>629643</v>
      </c>
      <c r="L12" s="1027">
        <v>1853</v>
      </c>
      <c r="M12" s="1027">
        <v>2805409</v>
      </c>
      <c r="N12" s="1027">
        <v>1697</v>
      </c>
      <c r="O12" s="1027">
        <v>1430055</v>
      </c>
    </row>
    <row r="13" spans="1:15 16384:16384" s="401" customFormat="1" ht="14.25">
      <c r="A13" s="453" t="s">
        <v>857</v>
      </c>
      <c r="B13" s="1027">
        <v>255</v>
      </c>
      <c r="C13" s="1027">
        <v>377767</v>
      </c>
      <c r="D13" s="1027">
        <v>201</v>
      </c>
      <c r="E13" s="1027">
        <v>325314</v>
      </c>
      <c r="F13" s="1027">
        <v>283</v>
      </c>
      <c r="G13" s="1027">
        <v>378968</v>
      </c>
      <c r="H13" s="1027">
        <v>205</v>
      </c>
      <c r="I13" s="1027">
        <v>301684</v>
      </c>
      <c r="J13" s="1027">
        <v>201</v>
      </c>
      <c r="K13" s="1027">
        <v>391922</v>
      </c>
      <c r="L13" s="1027">
        <v>182</v>
      </c>
      <c r="M13" s="1027">
        <v>1056691</v>
      </c>
      <c r="N13" s="1027">
        <v>207</v>
      </c>
      <c r="O13" s="1027">
        <v>429856</v>
      </c>
    </row>
    <row r="14" spans="1:15 16384:16384" s="401" customFormat="1" ht="14.25">
      <c r="A14" s="453" t="s">
        <v>858</v>
      </c>
      <c r="B14" s="1027">
        <v>41</v>
      </c>
      <c r="C14" s="1027">
        <v>53440</v>
      </c>
      <c r="D14" s="1027">
        <v>42</v>
      </c>
      <c r="E14" s="1027">
        <v>64856</v>
      </c>
      <c r="F14" s="1027">
        <v>43</v>
      </c>
      <c r="G14" s="1027">
        <v>42561</v>
      </c>
      <c r="H14" s="1027">
        <v>30</v>
      </c>
      <c r="I14" s="1027">
        <v>45029</v>
      </c>
      <c r="J14" s="1027">
        <v>63</v>
      </c>
      <c r="K14" s="1027">
        <v>72888</v>
      </c>
      <c r="L14" s="1027">
        <v>69</v>
      </c>
      <c r="M14" s="1027">
        <v>121664</v>
      </c>
      <c r="N14" s="1027">
        <v>59</v>
      </c>
      <c r="O14" s="1027">
        <v>83174</v>
      </c>
    </row>
    <row r="15" spans="1:15 16384:16384" s="401" customFormat="1" ht="14.25">
      <c r="A15" s="453" t="s">
        <v>302</v>
      </c>
      <c r="B15" s="1027">
        <v>75</v>
      </c>
      <c r="C15" s="1027">
        <v>110110</v>
      </c>
      <c r="D15" s="1027">
        <v>83</v>
      </c>
      <c r="E15" s="1027">
        <v>160620</v>
      </c>
      <c r="F15" s="1027">
        <v>64</v>
      </c>
      <c r="G15" s="1027">
        <v>207266</v>
      </c>
      <c r="H15" s="1027">
        <v>57</v>
      </c>
      <c r="I15" s="1027">
        <v>139891</v>
      </c>
      <c r="J15" s="1027">
        <v>65</v>
      </c>
      <c r="K15" s="1027">
        <v>124542</v>
      </c>
      <c r="L15" s="1027">
        <v>66</v>
      </c>
      <c r="M15" s="1027">
        <f>325591+132190</f>
        <v>457781</v>
      </c>
      <c r="N15" s="1027">
        <v>58</v>
      </c>
      <c r="O15" s="1027">
        <v>95549</v>
      </c>
    </row>
    <row r="16" spans="1:15 16384:16384" s="401" customFormat="1" ht="14.25">
      <c r="A16" s="453" t="s">
        <v>859</v>
      </c>
      <c r="B16" s="1027">
        <v>13</v>
      </c>
      <c r="C16" s="1027">
        <v>13376</v>
      </c>
      <c r="D16" s="1027">
        <v>10</v>
      </c>
      <c r="E16" s="1027">
        <v>2621</v>
      </c>
      <c r="F16" s="1027">
        <v>12</v>
      </c>
      <c r="G16" s="1027">
        <v>17027</v>
      </c>
      <c r="H16" s="1027">
        <v>6</v>
      </c>
      <c r="I16" s="1027">
        <v>6958</v>
      </c>
      <c r="J16" s="1027">
        <v>10</v>
      </c>
      <c r="K16" s="1027">
        <v>9143</v>
      </c>
      <c r="L16" s="1027">
        <v>11</v>
      </c>
      <c r="M16" s="1027">
        <v>22919</v>
      </c>
      <c r="N16" s="1027">
        <v>7</v>
      </c>
      <c r="O16" s="1027">
        <v>7869</v>
      </c>
    </row>
    <row r="17" spans="1:15" s="401" customFormat="1" ht="14.25">
      <c r="A17" s="453" t="s">
        <v>860</v>
      </c>
      <c r="B17" s="1027">
        <v>40</v>
      </c>
      <c r="C17" s="1027">
        <v>73359</v>
      </c>
      <c r="D17" s="1027">
        <v>44</v>
      </c>
      <c r="E17" s="1027">
        <v>86849</v>
      </c>
      <c r="F17" s="1027">
        <v>36</v>
      </c>
      <c r="G17" s="1027">
        <v>46540</v>
      </c>
      <c r="H17" s="1027">
        <v>53</v>
      </c>
      <c r="I17" s="1027">
        <v>142644</v>
      </c>
      <c r="J17" s="1027">
        <v>60</v>
      </c>
      <c r="K17" s="1027">
        <v>112381</v>
      </c>
      <c r="L17" s="1027">
        <v>36</v>
      </c>
      <c r="M17" s="1027">
        <v>22919</v>
      </c>
      <c r="N17" s="1027">
        <v>31</v>
      </c>
      <c r="O17" s="1027">
        <v>59263</v>
      </c>
    </row>
    <row r="18" spans="1:15" s="401" customFormat="1" ht="14.25">
      <c r="A18" s="453" t="s">
        <v>861</v>
      </c>
      <c r="B18" s="1027">
        <v>41</v>
      </c>
      <c r="C18" s="1027">
        <v>50217</v>
      </c>
      <c r="D18" s="1027">
        <v>37</v>
      </c>
      <c r="E18" s="1027">
        <v>27486</v>
      </c>
      <c r="F18" s="1027">
        <v>37</v>
      </c>
      <c r="G18" s="1027">
        <v>56804</v>
      </c>
      <c r="H18" s="1027">
        <v>40</v>
      </c>
      <c r="I18" s="1027">
        <v>53251</v>
      </c>
      <c r="J18" s="1027">
        <v>37</v>
      </c>
      <c r="K18" s="1027">
        <v>42223</v>
      </c>
      <c r="L18" s="1027">
        <v>35</v>
      </c>
      <c r="M18" s="1027">
        <f>76994+45760</f>
        <v>122754</v>
      </c>
      <c r="N18" s="1027">
        <v>24</v>
      </c>
      <c r="O18" s="1027">
        <v>18269</v>
      </c>
    </row>
    <row r="19" spans="1:15" s="401" customFormat="1" ht="14.25">
      <c r="A19" s="453" t="s">
        <v>862</v>
      </c>
      <c r="B19" s="1027">
        <v>37</v>
      </c>
      <c r="C19" s="1027">
        <v>16555</v>
      </c>
      <c r="D19" s="1027">
        <v>32</v>
      </c>
      <c r="E19" s="1027">
        <v>8740</v>
      </c>
      <c r="F19" s="1027">
        <v>22</v>
      </c>
      <c r="G19" s="1027">
        <v>10436</v>
      </c>
      <c r="H19" s="1027">
        <v>26</v>
      </c>
      <c r="I19" s="1027">
        <v>14851</v>
      </c>
      <c r="J19" s="1027">
        <v>24</v>
      </c>
      <c r="K19" s="1027">
        <v>24161</v>
      </c>
      <c r="L19" s="1027">
        <v>12</v>
      </c>
      <c r="M19" s="1027">
        <v>27802</v>
      </c>
      <c r="N19" s="1027">
        <v>18</v>
      </c>
      <c r="O19" s="1027">
        <v>15610</v>
      </c>
    </row>
    <row r="20" spans="1:15" s="401" customFormat="1" ht="14.25">
      <c r="A20" s="453" t="s">
        <v>863</v>
      </c>
      <c r="B20" s="1027">
        <v>117</v>
      </c>
      <c r="C20" s="1027">
        <v>64866</v>
      </c>
      <c r="D20" s="1027">
        <v>101</v>
      </c>
      <c r="E20" s="1027">
        <v>68106</v>
      </c>
      <c r="F20" s="1027">
        <v>140</v>
      </c>
      <c r="G20" s="1027">
        <v>85866</v>
      </c>
      <c r="H20" s="1027">
        <v>65</v>
      </c>
      <c r="I20" s="1027">
        <v>96949</v>
      </c>
      <c r="J20" s="1027">
        <v>67</v>
      </c>
      <c r="K20" s="1027">
        <v>64746</v>
      </c>
      <c r="L20" s="1027">
        <v>66</v>
      </c>
      <c r="M20" s="1027">
        <v>60211</v>
      </c>
      <c r="N20" s="1027">
        <v>92</v>
      </c>
      <c r="O20" s="1027">
        <v>80901</v>
      </c>
    </row>
    <row r="21" spans="1:15" s="401" customFormat="1" ht="14.25">
      <c r="A21" s="453" t="s">
        <v>864</v>
      </c>
      <c r="B21" s="1027">
        <v>942</v>
      </c>
      <c r="C21" s="1027">
        <v>326762</v>
      </c>
      <c r="D21" s="1027">
        <v>931</v>
      </c>
      <c r="E21" s="1027">
        <v>382378</v>
      </c>
      <c r="F21" s="1027">
        <v>1295</v>
      </c>
      <c r="G21" s="1027">
        <v>473127</v>
      </c>
      <c r="H21" s="1027">
        <v>2050</v>
      </c>
      <c r="I21" s="1027">
        <v>758217</v>
      </c>
      <c r="J21" s="1027">
        <v>1261</v>
      </c>
      <c r="K21" s="1027">
        <v>430440</v>
      </c>
      <c r="L21" s="1027">
        <v>1380</v>
      </c>
      <c r="M21" s="1027">
        <v>568892</v>
      </c>
      <c r="N21" s="1027">
        <v>1523</v>
      </c>
      <c r="O21" s="1027">
        <v>562995</v>
      </c>
    </row>
    <row r="22" spans="1:15" s="401" customFormat="1" ht="15" thickBot="1">
      <c r="A22" s="473" t="s">
        <v>865</v>
      </c>
      <c r="B22" s="1044">
        <v>136</v>
      </c>
      <c r="C22" s="1044">
        <v>98631</v>
      </c>
      <c r="D22" s="1044">
        <v>188</v>
      </c>
      <c r="E22" s="1044">
        <v>107293</v>
      </c>
      <c r="F22" s="1044">
        <v>220</v>
      </c>
      <c r="G22" s="1044">
        <v>187344</v>
      </c>
      <c r="H22" s="1044">
        <v>328</v>
      </c>
      <c r="I22" s="1044">
        <v>230278</v>
      </c>
      <c r="J22" s="1044">
        <v>925</v>
      </c>
      <c r="K22" s="1044">
        <v>627416</v>
      </c>
      <c r="L22" s="1044">
        <v>238</v>
      </c>
      <c r="M22" s="1044">
        <v>246460</v>
      </c>
      <c r="N22" s="1044">
        <v>322</v>
      </c>
      <c r="O22" s="1044">
        <v>280627</v>
      </c>
    </row>
    <row r="23" spans="1:15" s="401" customFormat="1" ht="15" thickTop="1">
      <c r="A23" s="474" t="s">
        <v>10</v>
      </c>
      <c r="B23" s="1035">
        <v>3288</v>
      </c>
      <c r="C23" s="1035">
        <v>1793387</v>
      </c>
      <c r="D23" s="1035">
        <v>2909</v>
      </c>
      <c r="E23" s="1035">
        <v>1142614</v>
      </c>
      <c r="F23" s="1035">
        <v>2999</v>
      </c>
      <c r="G23" s="1035">
        <v>1607835</v>
      </c>
      <c r="H23" s="1035">
        <v>2758</v>
      </c>
      <c r="I23" s="1035">
        <v>1535519</v>
      </c>
      <c r="J23" s="1035">
        <v>3845</v>
      </c>
      <c r="K23" s="1035">
        <v>1313997</v>
      </c>
      <c r="L23" s="1035">
        <v>2590</v>
      </c>
      <c r="M23" s="1035">
        <v>1627976</v>
      </c>
      <c r="N23" s="1035">
        <v>2794</v>
      </c>
      <c r="O23" s="1035">
        <v>1610173.9999999965</v>
      </c>
    </row>
    <row r="24" spans="1:15" s="401" customFormat="1" ht="14.25">
      <c r="A24" s="453" t="s">
        <v>58</v>
      </c>
      <c r="B24" s="1027">
        <v>334</v>
      </c>
      <c r="C24" s="1027">
        <v>76460</v>
      </c>
      <c r="D24" s="1027">
        <v>678</v>
      </c>
      <c r="E24" s="1027">
        <v>174324</v>
      </c>
      <c r="F24" s="1027">
        <v>265</v>
      </c>
      <c r="G24" s="1027">
        <v>54744</v>
      </c>
      <c r="H24" s="1027">
        <v>516</v>
      </c>
      <c r="I24" s="1027">
        <v>164206</v>
      </c>
      <c r="J24" s="1027">
        <v>299</v>
      </c>
      <c r="K24" s="1027">
        <v>77024</v>
      </c>
      <c r="L24" s="1027">
        <v>321</v>
      </c>
      <c r="M24" s="1027">
        <v>115277</v>
      </c>
      <c r="N24" s="1027">
        <v>308.00000000000028</v>
      </c>
      <c r="O24" s="1027">
        <v>85994.999999999898</v>
      </c>
    </row>
    <row r="25" spans="1:15" s="401" customFormat="1" ht="14.25">
      <c r="A25" s="453" t="s">
        <v>12</v>
      </c>
      <c r="B25" s="1027">
        <v>781</v>
      </c>
      <c r="C25" s="1027">
        <v>274750</v>
      </c>
      <c r="D25" s="1027">
        <v>646</v>
      </c>
      <c r="E25" s="1027">
        <v>220409</v>
      </c>
      <c r="F25" s="1027">
        <v>715</v>
      </c>
      <c r="G25" s="1027">
        <v>264268</v>
      </c>
      <c r="H25" s="1027">
        <v>701</v>
      </c>
      <c r="I25" s="1027">
        <v>276029</v>
      </c>
      <c r="J25" s="1027">
        <v>867</v>
      </c>
      <c r="K25" s="1027">
        <v>413059</v>
      </c>
      <c r="L25" s="1027">
        <v>707</v>
      </c>
      <c r="M25" s="1027">
        <v>363774</v>
      </c>
      <c r="N25" s="1027">
        <v>691.00000000000011</v>
      </c>
      <c r="O25" s="1027">
        <v>351867.00000000029</v>
      </c>
    </row>
    <row r="26" spans="1:15" s="401" customFormat="1" ht="14.25">
      <c r="A26" s="453" t="s">
        <v>265</v>
      </c>
      <c r="B26" s="1027">
        <v>296</v>
      </c>
      <c r="C26" s="1027">
        <v>77796</v>
      </c>
      <c r="D26" s="1027">
        <v>398</v>
      </c>
      <c r="E26" s="1027">
        <v>126643</v>
      </c>
      <c r="F26" s="1027">
        <v>373</v>
      </c>
      <c r="G26" s="1027">
        <v>113349</v>
      </c>
      <c r="H26" s="1027">
        <v>415</v>
      </c>
      <c r="I26" s="1027">
        <v>140712</v>
      </c>
      <c r="J26" s="1027">
        <v>373</v>
      </c>
      <c r="K26" s="1027">
        <v>157159</v>
      </c>
      <c r="L26" s="1027">
        <v>412</v>
      </c>
      <c r="M26" s="1027">
        <v>144366</v>
      </c>
      <c r="N26" s="1027">
        <v>351</v>
      </c>
      <c r="O26" s="1027">
        <v>122562.00000000003</v>
      </c>
    </row>
    <row r="27" spans="1:15" s="401" customFormat="1" ht="14.25">
      <c r="A27" s="453" t="s">
        <v>14</v>
      </c>
      <c r="B27" s="1027">
        <v>722</v>
      </c>
      <c r="C27" s="1027">
        <v>254185</v>
      </c>
      <c r="D27" s="1027">
        <v>870</v>
      </c>
      <c r="E27" s="1027">
        <v>327830</v>
      </c>
      <c r="F27" s="1027">
        <v>1027</v>
      </c>
      <c r="G27" s="1027">
        <v>435544</v>
      </c>
      <c r="H27" s="1027">
        <v>1267</v>
      </c>
      <c r="I27" s="1027">
        <v>572575</v>
      </c>
      <c r="J27" s="1027">
        <v>1150</v>
      </c>
      <c r="K27" s="1027">
        <v>659280</v>
      </c>
      <c r="L27" s="1027">
        <v>1122</v>
      </c>
      <c r="M27" s="1027">
        <v>611897</v>
      </c>
      <c r="N27" s="1027">
        <v>1035.0000000000016</v>
      </c>
      <c r="O27" s="1027">
        <v>533189.00000000012</v>
      </c>
    </row>
    <row r="28" spans="1:15" s="401" customFormat="1" ht="14.25">
      <c r="A28" s="453" t="s">
        <v>15</v>
      </c>
      <c r="B28" s="1027">
        <v>778</v>
      </c>
      <c r="C28" s="1027">
        <v>157585</v>
      </c>
      <c r="D28" s="1027">
        <v>724</v>
      </c>
      <c r="E28" s="1027">
        <v>197725</v>
      </c>
      <c r="F28" s="1027">
        <v>741</v>
      </c>
      <c r="G28" s="1027">
        <v>258406</v>
      </c>
      <c r="H28" s="1027">
        <v>679</v>
      </c>
      <c r="I28" s="1027">
        <v>388660</v>
      </c>
      <c r="J28" s="1027">
        <v>652</v>
      </c>
      <c r="K28" s="1027">
        <v>194139</v>
      </c>
      <c r="L28" s="1027">
        <v>689</v>
      </c>
      <c r="M28" s="1027">
        <v>210748</v>
      </c>
      <c r="N28" s="1027">
        <v>590.00000000000011</v>
      </c>
      <c r="O28" s="1027">
        <v>175962.00000000006</v>
      </c>
    </row>
    <row r="29" spans="1:15" s="401" customFormat="1" ht="14.25">
      <c r="A29" s="453" t="s">
        <v>22</v>
      </c>
      <c r="B29" s="1027">
        <v>1603</v>
      </c>
      <c r="C29" s="1027">
        <v>325953</v>
      </c>
      <c r="D29" s="1027">
        <v>2062</v>
      </c>
      <c r="E29" s="1027">
        <v>391609</v>
      </c>
      <c r="F29" s="1027">
        <v>1474</v>
      </c>
      <c r="G29" s="1027">
        <v>307525</v>
      </c>
      <c r="H29" s="1027">
        <v>1424</v>
      </c>
      <c r="I29" s="1027">
        <v>318989</v>
      </c>
      <c r="J29" s="1027">
        <v>1678</v>
      </c>
      <c r="K29" s="1027">
        <v>355223</v>
      </c>
      <c r="L29" s="1027">
        <v>1765</v>
      </c>
      <c r="M29" s="1027">
        <v>423870</v>
      </c>
      <c r="N29" s="1027">
        <v>1286.0000000000011</v>
      </c>
      <c r="O29" s="1027">
        <v>352343.99999999965</v>
      </c>
    </row>
    <row r="30" spans="1:15" s="401" customFormat="1" ht="14.25">
      <c r="A30" s="453" t="s">
        <v>23</v>
      </c>
      <c r="B30" s="1027">
        <v>387</v>
      </c>
      <c r="C30" s="1027">
        <v>114084</v>
      </c>
      <c r="D30" s="1027">
        <v>437</v>
      </c>
      <c r="E30" s="1027">
        <v>106459</v>
      </c>
      <c r="F30" s="1027">
        <v>406</v>
      </c>
      <c r="G30" s="1027">
        <v>137302</v>
      </c>
      <c r="H30" s="1027">
        <v>37</v>
      </c>
      <c r="I30" s="1027">
        <v>6795</v>
      </c>
      <c r="J30" s="1027">
        <v>286</v>
      </c>
      <c r="K30" s="1027">
        <v>76446</v>
      </c>
      <c r="L30" s="1027">
        <v>375</v>
      </c>
      <c r="M30" s="1027">
        <v>113097</v>
      </c>
      <c r="N30" s="1027">
        <v>567.00000000000011</v>
      </c>
      <c r="O30" s="1027">
        <v>156582.99999999997</v>
      </c>
    </row>
    <row r="31" spans="1:15" s="401" customFormat="1" ht="14.25">
      <c r="A31" s="453" t="s">
        <v>24</v>
      </c>
      <c r="B31" s="1027">
        <v>9008</v>
      </c>
      <c r="C31" s="1027">
        <v>1969126</v>
      </c>
      <c r="D31" s="1027">
        <v>8918</v>
      </c>
      <c r="E31" s="1027">
        <v>1551641</v>
      </c>
      <c r="F31" s="1027">
        <v>7489</v>
      </c>
      <c r="G31" s="1027">
        <v>1594147</v>
      </c>
      <c r="H31" s="1027">
        <v>10080</v>
      </c>
      <c r="I31" s="1027">
        <v>1933946</v>
      </c>
      <c r="J31" s="1027">
        <v>9452</v>
      </c>
      <c r="K31" s="1027">
        <v>1826142</v>
      </c>
      <c r="L31" s="1027">
        <v>6377</v>
      </c>
      <c r="M31" s="1027">
        <v>2809378</v>
      </c>
      <c r="N31" s="1027">
        <v>4737.9999999999964</v>
      </c>
      <c r="O31" s="1027">
        <v>3948561.0000000009</v>
      </c>
    </row>
    <row r="32" spans="1:15" s="401" customFormat="1" ht="14.25">
      <c r="A32" s="453" t="s">
        <v>16</v>
      </c>
      <c r="B32" s="1027">
        <v>2221</v>
      </c>
      <c r="C32" s="1027">
        <v>713307</v>
      </c>
      <c r="D32" s="1027">
        <v>1303</v>
      </c>
      <c r="E32" s="1027">
        <v>532480</v>
      </c>
      <c r="F32" s="1027">
        <v>1601</v>
      </c>
      <c r="G32" s="1027">
        <v>706629</v>
      </c>
      <c r="H32" s="1027">
        <v>1964</v>
      </c>
      <c r="I32" s="1027">
        <v>704506</v>
      </c>
      <c r="J32" s="1027">
        <v>1902</v>
      </c>
      <c r="K32" s="1027">
        <v>741529</v>
      </c>
      <c r="L32" s="1027">
        <v>2183</v>
      </c>
      <c r="M32" s="1027">
        <v>1354342</v>
      </c>
      <c r="N32" s="1027">
        <v>2238.9999999999977</v>
      </c>
      <c r="O32" s="1027">
        <v>1078489.0000000026</v>
      </c>
    </row>
    <row r="33" spans="1:15" s="401" customFormat="1" ht="14.25">
      <c r="A33" s="453" t="s">
        <v>17</v>
      </c>
      <c r="B33" s="1027">
        <v>3588</v>
      </c>
      <c r="C33" s="1027">
        <v>1100864</v>
      </c>
      <c r="D33" s="1027">
        <v>1904</v>
      </c>
      <c r="E33" s="1027">
        <v>425424</v>
      </c>
      <c r="F33" s="1027">
        <v>1476</v>
      </c>
      <c r="G33" s="1027">
        <v>373087</v>
      </c>
      <c r="H33" s="1027">
        <v>1900</v>
      </c>
      <c r="I33" s="1027">
        <v>534540</v>
      </c>
      <c r="J33" s="1027">
        <v>2033</v>
      </c>
      <c r="K33" s="1027">
        <v>480809</v>
      </c>
      <c r="L33" s="1027">
        <v>1899</v>
      </c>
      <c r="M33" s="1027">
        <v>523651</v>
      </c>
      <c r="N33" s="1027">
        <v>1572.9999999999989</v>
      </c>
      <c r="O33" s="1027">
        <v>487710.00000000041</v>
      </c>
    </row>
    <row r="34" spans="1:15" s="401" customFormat="1" ht="14.25">
      <c r="A34" s="453" t="s">
        <v>25</v>
      </c>
      <c r="B34" s="1027">
        <v>690</v>
      </c>
      <c r="C34" s="1027">
        <v>139096</v>
      </c>
      <c r="D34" s="1027">
        <v>1143</v>
      </c>
      <c r="E34" s="1027">
        <v>237584</v>
      </c>
      <c r="F34" s="1027">
        <v>1088</v>
      </c>
      <c r="G34" s="1027">
        <v>237067</v>
      </c>
      <c r="H34" s="1027">
        <v>933</v>
      </c>
      <c r="I34" s="1027">
        <v>210885</v>
      </c>
      <c r="J34" s="1027">
        <v>1125</v>
      </c>
      <c r="K34" s="1027">
        <v>241341</v>
      </c>
      <c r="L34" s="1027">
        <v>1262</v>
      </c>
      <c r="M34" s="1027">
        <v>311924</v>
      </c>
      <c r="N34" s="1027">
        <v>1239.0000000000018</v>
      </c>
      <c r="O34" s="1027">
        <v>485283.99999999965</v>
      </c>
    </row>
    <row r="35" spans="1:15" s="401" customFormat="1" ht="14.25">
      <c r="A35" s="453" t="s">
        <v>26</v>
      </c>
      <c r="B35" s="1027">
        <v>2541</v>
      </c>
      <c r="C35" s="1027">
        <v>606818</v>
      </c>
      <c r="D35" s="1027">
        <v>4904</v>
      </c>
      <c r="E35" s="1027">
        <v>1113910</v>
      </c>
      <c r="F35" s="1027">
        <v>3940</v>
      </c>
      <c r="G35" s="1027">
        <v>858018</v>
      </c>
      <c r="H35" s="1027">
        <v>2506</v>
      </c>
      <c r="I35" s="1027">
        <v>917860</v>
      </c>
      <c r="J35" s="1027">
        <v>3351</v>
      </c>
      <c r="K35" s="1027">
        <v>1386803</v>
      </c>
      <c r="L35" s="1027">
        <v>3054</v>
      </c>
      <c r="M35" s="1027">
        <v>1206097</v>
      </c>
      <c r="N35" s="1027">
        <v>2497.9999999999968</v>
      </c>
      <c r="O35" s="1027">
        <v>1341580.0000000026</v>
      </c>
    </row>
    <row r="36" spans="1:15" s="401" customFormat="1" ht="14.25">
      <c r="A36" s="453" t="s">
        <v>29</v>
      </c>
      <c r="B36" s="1027">
        <v>272</v>
      </c>
      <c r="C36" s="1027">
        <v>117713</v>
      </c>
      <c r="D36" s="1027">
        <v>256</v>
      </c>
      <c r="E36" s="1027">
        <v>106815</v>
      </c>
      <c r="F36" s="1027">
        <v>212</v>
      </c>
      <c r="G36" s="1027">
        <v>102639</v>
      </c>
      <c r="H36" s="1027">
        <v>328</v>
      </c>
      <c r="I36" s="1027">
        <v>128229</v>
      </c>
      <c r="J36" s="1027">
        <v>385</v>
      </c>
      <c r="K36" s="1027">
        <v>209453</v>
      </c>
      <c r="L36" s="1027">
        <v>447</v>
      </c>
      <c r="M36" s="1027">
        <v>248902</v>
      </c>
      <c r="N36" s="1027">
        <v>423</v>
      </c>
      <c r="O36" s="1027">
        <v>211599.00000000003</v>
      </c>
    </row>
    <row r="37" spans="1:15" s="401" customFormat="1" ht="14.25">
      <c r="A37" s="453" t="s">
        <v>30</v>
      </c>
      <c r="B37" s="1027">
        <v>245</v>
      </c>
      <c r="C37" s="1027">
        <v>95786</v>
      </c>
      <c r="D37" s="1027">
        <v>494</v>
      </c>
      <c r="E37" s="1027">
        <v>234571</v>
      </c>
      <c r="F37" s="1027">
        <v>351</v>
      </c>
      <c r="G37" s="1027">
        <v>178423</v>
      </c>
      <c r="H37" s="1027">
        <v>288</v>
      </c>
      <c r="I37" s="1027">
        <v>126627</v>
      </c>
      <c r="J37" s="1027">
        <v>333</v>
      </c>
      <c r="K37" s="1027">
        <v>161814</v>
      </c>
      <c r="L37" s="1027">
        <v>304</v>
      </c>
      <c r="M37" s="1027">
        <v>204685</v>
      </c>
      <c r="N37" s="1027">
        <v>335.99999999999955</v>
      </c>
      <c r="O37" s="1027">
        <v>165791.00000000006</v>
      </c>
    </row>
    <row r="38" spans="1:15" s="401" customFormat="1" ht="14.25">
      <c r="A38" s="453" t="s">
        <v>31</v>
      </c>
      <c r="B38" s="1027">
        <v>160</v>
      </c>
      <c r="C38" s="1027">
        <v>70615</v>
      </c>
      <c r="D38" s="1027">
        <v>328</v>
      </c>
      <c r="E38" s="1027">
        <v>145753</v>
      </c>
      <c r="F38" s="1027">
        <v>243</v>
      </c>
      <c r="G38" s="1027">
        <v>79120</v>
      </c>
      <c r="H38" s="1027">
        <v>281</v>
      </c>
      <c r="I38" s="1027">
        <v>106846</v>
      </c>
      <c r="J38" s="1027">
        <v>186</v>
      </c>
      <c r="K38" s="1027">
        <v>87972</v>
      </c>
      <c r="L38" s="1027">
        <v>143</v>
      </c>
      <c r="M38" s="1027">
        <v>71170</v>
      </c>
      <c r="N38" s="1027">
        <v>155</v>
      </c>
      <c r="O38" s="1027">
        <v>69962.999999999985</v>
      </c>
    </row>
    <row r="39" spans="1:15" s="401" customFormat="1" ht="14.25">
      <c r="A39" s="453" t="s">
        <v>18</v>
      </c>
      <c r="B39" s="1027">
        <v>4918</v>
      </c>
      <c r="C39" s="1027">
        <v>2190700</v>
      </c>
      <c r="D39" s="1027">
        <v>2029</v>
      </c>
      <c r="E39" s="1027">
        <v>1637076</v>
      </c>
      <c r="F39" s="1027">
        <v>9850</v>
      </c>
      <c r="G39" s="1027">
        <v>3608287</v>
      </c>
      <c r="H39" s="1027">
        <v>8988</v>
      </c>
      <c r="I39" s="1027">
        <v>3118190</v>
      </c>
      <c r="J39" s="1027">
        <v>8879</v>
      </c>
      <c r="K39" s="1027">
        <v>3905751</v>
      </c>
      <c r="L39" s="1027">
        <v>8945</v>
      </c>
      <c r="M39" s="1027">
        <v>5926134</v>
      </c>
      <c r="N39" s="1027">
        <v>7999.9999999999955</v>
      </c>
      <c r="O39" s="1027">
        <v>2885758.0000000009</v>
      </c>
    </row>
    <row r="40" spans="1:15" s="401" customFormat="1" ht="14.25">
      <c r="A40" s="453" t="s">
        <v>866</v>
      </c>
      <c r="B40" s="1027">
        <v>2071</v>
      </c>
      <c r="C40" s="1027">
        <v>741228</v>
      </c>
      <c r="D40" s="1027">
        <v>1646</v>
      </c>
      <c r="E40" s="1027">
        <v>707822</v>
      </c>
      <c r="F40" s="1027">
        <v>1646</v>
      </c>
      <c r="G40" s="1027">
        <v>1090071</v>
      </c>
      <c r="H40" s="1027">
        <v>1789</v>
      </c>
      <c r="I40" s="1027">
        <v>1466872</v>
      </c>
      <c r="J40" s="1027">
        <v>2255</v>
      </c>
      <c r="K40" s="1027">
        <v>1080674</v>
      </c>
      <c r="L40" s="1027">
        <v>1693</v>
      </c>
      <c r="M40" s="1027">
        <v>1092470</v>
      </c>
      <c r="N40" s="1027">
        <v>1570.9999999999977</v>
      </c>
      <c r="O40" s="1027">
        <v>1113893.0000000028</v>
      </c>
    </row>
    <row r="41" spans="1:15" s="401" customFormat="1" ht="14.25">
      <c r="A41" s="453" t="s">
        <v>32</v>
      </c>
      <c r="B41" s="1027">
        <v>200</v>
      </c>
      <c r="C41" s="1027">
        <v>64333</v>
      </c>
      <c r="D41" s="1027">
        <v>294</v>
      </c>
      <c r="E41" s="1027">
        <v>78301</v>
      </c>
      <c r="F41" s="1027">
        <v>265</v>
      </c>
      <c r="G41" s="1027">
        <v>81740</v>
      </c>
      <c r="H41" s="1027">
        <v>300</v>
      </c>
      <c r="I41" s="1027">
        <v>87706</v>
      </c>
      <c r="J41" s="1027">
        <v>403</v>
      </c>
      <c r="K41" s="1027">
        <v>121700</v>
      </c>
      <c r="L41" s="1027">
        <v>403</v>
      </c>
      <c r="M41" s="1027">
        <v>138734</v>
      </c>
      <c r="N41" s="1027">
        <v>395</v>
      </c>
      <c r="O41" s="1027">
        <v>124762.99999999993</v>
      </c>
    </row>
    <row r="42" spans="1:15" s="401" customFormat="1" ht="14.25">
      <c r="A42" s="453" t="s">
        <v>36</v>
      </c>
      <c r="B42" s="1027">
        <v>180</v>
      </c>
      <c r="C42" s="1027">
        <v>73017</v>
      </c>
      <c r="D42" s="1027">
        <v>75</v>
      </c>
      <c r="E42" s="1027">
        <v>17370</v>
      </c>
      <c r="F42" s="1027">
        <v>267</v>
      </c>
      <c r="G42" s="1027">
        <v>101757</v>
      </c>
      <c r="H42" s="1027">
        <v>182</v>
      </c>
      <c r="I42" s="1027">
        <v>55742</v>
      </c>
      <c r="J42" s="1027">
        <v>195</v>
      </c>
      <c r="K42" s="1027">
        <v>69551</v>
      </c>
      <c r="L42" s="1027">
        <v>136</v>
      </c>
      <c r="M42" s="1027">
        <v>57473</v>
      </c>
      <c r="N42" s="1027">
        <v>246</v>
      </c>
      <c r="O42" s="1027">
        <v>99029.999999999956</v>
      </c>
    </row>
    <row r="43" spans="1:15" s="401" customFormat="1" ht="14.25">
      <c r="A43" s="453" t="s">
        <v>33</v>
      </c>
      <c r="B43" s="1027">
        <v>225</v>
      </c>
      <c r="C43" s="1027">
        <v>93416</v>
      </c>
      <c r="D43" s="1027">
        <v>404</v>
      </c>
      <c r="E43" s="1027">
        <v>174724</v>
      </c>
      <c r="F43" s="1027">
        <v>424</v>
      </c>
      <c r="G43" s="1027">
        <v>181787</v>
      </c>
      <c r="H43" s="1027">
        <v>365</v>
      </c>
      <c r="I43" s="1027">
        <v>157490</v>
      </c>
      <c r="J43" s="1027">
        <v>409</v>
      </c>
      <c r="K43" s="1027">
        <v>199543</v>
      </c>
      <c r="L43" s="1027">
        <v>473</v>
      </c>
      <c r="M43" s="1027">
        <v>453427</v>
      </c>
      <c r="N43" s="1027">
        <v>644.99999999999989</v>
      </c>
      <c r="O43" s="1027">
        <v>295243.99999999971</v>
      </c>
    </row>
    <row r="44" spans="1:15" s="401" customFormat="1" ht="14.25">
      <c r="A44" s="453" t="s">
        <v>34</v>
      </c>
      <c r="B44" s="1027">
        <v>279</v>
      </c>
      <c r="C44" s="1027">
        <v>117666</v>
      </c>
      <c r="D44" s="1027">
        <v>162</v>
      </c>
      <c r="E44" s="1027">
        <v>97345</v>
      </c>
      <c r="F44" s="1027">
        <v>161</v>
      </c>
      <c r="G44" s="1027">
        <v>94934</v>
      </c>
      <c r="H44" s="1027">
        <v>148</v>
      </c>
      <c r="I44" s="1027">
        <v>86910</v>
      </c>
      <c r="J44" s="1027">
        <v>260</v>
      </c>
      <c r="K44" s="1027">
        <v>123948</v>
      </c>
      <c r="L44" s="1027">
        <v>287</v>
      </c>
      <c r="M44" s="1027">
        <v>149554</v>
      </c>
      <c r="N44" s="1027">
        <v>327</v>
      </c>
      <c r="O44" s="1027">
        <v>181704.99999999991</v>
      </c>
    </row>
    <row r="45" spans="1:15" s="401" customFormat="1" ht="14.25">
      <c r="A45" s="453" t="s">
        <v>20</v>
      </c>
      <c r="B45" s="1027" t="s">
        <v>192</v>
      </c>
      <c r="C45" s="1027" t="s">
        <v>192</v>
      </c>
      <c r="D45" s="1027">
        <v>570</v>
      </c>
      <c r="E45" s="1027">
        <v>225805</v>
      </c>
      <c r="F45" s="1027">
        <v>711</v>
      </c>
      <c r="G45" s="1027">
        <v>358216</v>
      </c>
      <c r="H45" s="1027">
        <v>577</v>
      </c>
      <c r="I45" s="1027">
        <v>184923</v>
      </c>
      <c r="J45" s="1027">
        <v>826</v>
      </c>
      <c r="K45" s="1027">
        <v>443991</v>
      </c>
      <c r="L45" s="1027">
        <v>629</v>
      </c>
      <c r="M45" s="1027">
        <v>527513</v>
      </c>
      <c r="N45" s="1027">
        <v>967.0000000000008</v>
      </c>
      <c r="O45" s="1027">
        <v>293121</v>
      </c>
    </row>
    <row r="46" spans="1:15" s="401" customFormat="1" ht="14.25">
      <c r="A46" s="453" t="s">
        <v>27</v>
      </c>
      <c r="B46" s="1027" t="s">
        <v>192</v>
      </c>
      <c r="C46" s="1027" t="s">
        <v>192</v>
      </c>
      <c r="D46" s="1027">
        <v>1499</v>
      </c>
      <c r="E46" s="1027">
        <v>237000</v>
      </c>
      <c r="F46" s="1027">
        <v>1111</v>
      </c>
      <c r="G46" s="1027">
        <v>212528</v>
      </c>
      <c r="H46" s="1027">
        <v>1231</v>
      </c>
      <c r="I46" s="1027">
        <v>238448</v>
      </c>
      <c r="J46" s="1027">
        <v>898</v>
      </c>
      <c r="K46" s="1027">
        <v>165194</v>
      </c>
      <c r="L46" s="1027">
        <v>401</v>
      </c>
      <c r="M46" s="1027">
        <v>125971</v>
      </c>
      <c r="N46" s="1027">
        <v>410.99999999999966</v>
      </c>
      <c r="O46" s="1027">
        <v>200190.0000000002</v>
      </c>
    </row>
    <row r="47" spans="1:15">
      <c r="A47" s="364" t="s">
        <v>1389</v>
      </c>
      <c r="B47" s="410"/>
      <c r="C47" s="475"/>
    </row>
    <row r="48" spans="1:15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</sheetData>
  <mergeCells count="11">
    <mergeCell ref="A4:O4"/>
    <mergeCell ref="A2:O2"/>
    <mergeCell ref="A3:O3"/>
    <mergeCell ref="A6:A7"/>
    <mergeCell ref="B6:C6"/>
    <mergeCell ref="D6:E6"/>
    <mergeCell ref="F6:G6"/>
    <mergeCell ref="H6:I6"/>
    <mergeCell ref="J6:K6"/>
    <mergeCell ref="L6:M6"/>
    <mergeCell ref="N6:O6"/>
  </mergeCells>
  <hyperlinks>
    <hyperlink ref="XFD6" location="ÍNDICE!A191" display="ÍNDICE"/>
  </hyperlinks>
  <printOptions horizontalCentered="1" verticalCentered="1"/>
  <pageMargins left="0.70866141732283472" right="0.70866141732283472" top="0.74803149606299213" bottom="0.74803149606299213" header="0.31496062992125984" footer="0"/>
  <pageSetup paperSize="9" scale="47" orientation="landscape" r:id="rId1"/>
  <headerFooter scaleWithDoc="0" alignWithMargins="0">
    <oddHeader>&amp;R&amp;"Arial,Negrita"&amp;10Compendio estadístico 2013 -  Industrias, construcción y transporte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"/>
  <sheetViews>
    <sheetView showGridLines="0" topLeftCell="C1" zoomScale="85" zoomScaleNormal="85" zoomScaleSheetLayoutView="100" workbookViewId="0">
      <selection activeCell="XFD7" sqref="XFD7"/>
    </sheetView>
  </sheetViews>
  <sheetFormatPr baseColWidth="10" defaultColWidth="0" defaultRowHeight="14.25" customHeight="1" zeroHeight="1"/>
  <cols>
    <col min="1" max="1" width="8.42578125" style="322" customWidth="1"/>
    <col min="2" max="2" width="36.42578125" style="322" customWidth="1"/>
    <col min="3" max="11" width="19" style="322" customWidth="1"/>
    <col min="12" max="12" width="8" style="322" customWidth="1"/>
    <col min="13" max="13" width="0" style="322" hidden="1" customWidth="1"/>
    <col min="14" max="16383" width="11.42578125" style="322" hidden="1"/>
    <col min="16384" max="16384" width="13.7109375" style="322" customWidth="1"/>
  </cols>
  <sheetData>
    <row r="1" spans="1:12 16384:16384" ht="6" customHeight="1"/>
    <row r="2" spans="1:12 16384:16384" ht="15">
      <c r="A2" s="1398" t="s">
        <v>2399</v>
      </c>
      <c r="B2" s="494"/>
      <c r="C2" s="494"/>
      <c r="D2" s="494"/>
      <c r="E2" s="494"/>
      <c r="F2" s="494"/>
    </row>
    <row r="3" spans="1:12 16384:16384" ht="15">
      <c r="A3" s="2243" t="s">
        <v>2523</v>
      </c>
      <c r="B3" s="2013"/>
      <c r="C3" s="2013"/>
      <c r="D3" s="2013"/>
      <c r="E3" s="2013"/>
      <c r="F3" s="2013"/>
      <c r="G3" s="2013"/>
      <c r="H3" s="2013"/>
      <c r="I3" s="2013"/>
      <c r="J3" s="2013"/>
      <c r="K3" s="2013"/>
    </row>
    <row r="4" spans="1:12 16384:16384" ht="15" customHeight="1">
      <c r="A4" s="2243" t="s">
        <v>1625</v>
      </c>
      <c r="B4" s="2243"/>
      <c r="C4" s="2243"/>
      <c r="D4" s="2243"/>
      <c r="E4" s="2243"/>
      <c r="F4" s="2243"/>
      <c r="G4" s="2243"/>
      <c r="H4" s="2243"/>
      <c r="I4" s="2243"/>
      <c r="J4" s="2243"/>
      <c r="K4" s="2243"/>
    </row>
    <row r="5" spans="1:12 16384:16384">
      <c r="A5" s="2244" t="s">
        <v>889</v>
      </c>
      <c r="B5" s="2014"/>
      <c r="C5" s="2014"/>
      <c r="D5" s="2014"/>
      <c r="E5" s="2014"/>
      <c r="F5" s="2014"/>
      <c r="G5" s="2014"/>
      <c r="H5" s="2014"/>
      <c r="I5" s="2014"/>
      <c r="J5" s="2014"/>
      <c r="K5" s="2014"/>
    </row>
    <row r="6" spans="1:12 16384:16384" ht="15">
      <c r="A6" s="378"/>
      <c r="B6" s="217"/>
      <c r="C6" s="217"/>
      <c r="D6" s="217"/>
      <c r="E6" s="217"/>
      <c r="F6" s="378"/>
      <c r="G6" s="378"/>
      <c r="H6" s="378"/>
      <c r="I6" s="378"/>
      <c r="J6" s="378"/>
      <c r="K6" s="378"/>
    </row>
    <row r="7" spans="1:12 16384:16384" ht="15.75" customHeight="1">
      <c r="A7" s="2245" t="s">
        <v>890</v>
      </c>
      <c r="B7" s="2245"/>
      <c r="C7" s="2246" t="s">
        <v>891</v>
      </c>
      <c r="D7" s="2246"/>
      <c r="E7" s="2246"/>
      <c r="F7" s="2246"/>
      <c r="G7" s="2246"/>
      <c r="H7" s="2246"/>
      <c r="I7" s="2246"/>
      <c r="J7" s="2246"/>
      <c r="K7" s="2246"/>
      <c r="XFD7" s="1113" t="s">
        <v>675</v>
      </c>
    </row>
    <row r="8" spans="1:12 16384:16384" ht="35.25" customHeight="1">
      <c r="A8" s="2245"/>
      <c r="B8" s="2245"/>
      <c r="C8" s="2247" t="s">
        <v>45</v>
      </c>
      <c r="D8" s="2247" t="s">
        <v>892</v>
      </c>
      <c r="E8" s="2247" t="s">
        <v>893</v>
      </c>
      <c r="F8" s="2247" t="s">
        <v>894</v>
      </c>
      <c r="G8" s="2247" t="s">
        <v>895</v>
      </c>
      <c r="H8" s="2247" t="s">
        <v>896</v>
      </c>
      <c r="I8" s="2247" t="s">
        <v>897</v>
      </c>
      <c r="J8" s="2247" t="s">
        <v>898</v>
      </c>
      <c r="K8" s="2247" t="s">
        <v>899</v>
      </c>
      <c r="L8" s="537"/>
    </row>
    <row r="9" spans="1:12 16384:16384" ht="25.5" customHeight="1">
      <c r="A9" s="2245"/>
      <c r="B9" s="2245"/>
      <c r="C9" s="2247"/>
      <c r="D9" s="2247"/>
      <c r="E9" s="2247"/>
      <c r="F9" s="2247"/>
      <c r="G9" s="2247"/>
      <c r="H9" s="2247"/>
      <c r="I9" s="2247"/>
      <c r="J9" s="2247"/>
      <c r="K9" s="2247"/>
      <c r="L9" s="537"/>
    </row>
    <row r="10" spans="1:12 16384:16384" ht="15" customHeight="1" thickBot="1">
      <c r="A10" s="2248" t="s">
        <v>2365</v>
      </c>
      <c r="B10" s="2248"/>
      <c r="C10" s="1036">
        <v>12550642.894115254</v>
      </c>
      <c r="D10" s="1036">
        <v>1460477.2993447399</v>
      </c>
      <c r="E10" s="1036">
        <v>914067.5316180673</v>
      </c>
      <c r="F10" s="1036">
        <v>103637.94380926983</v>
      </c>
      <c r="G10" s="1036">
        <v>2269613.1115095029</v>
      </c>
      <c r="H10" s="1036">
        <v>854012.29847299925</v>
      </c>
      <c r="I10" s="1036">
        <v>474674.83725583961</v>
      </c>
      <c r="J10" s="1036">
        <v>5749976.4884386361</v>
      </c>
      <c r="K10" s="1036">
        <v>724183.38366617612</v>
      </c>
    </row>
    <row r="11" spans="1:12 16384:16384" ht="15" customHeight="1" thickTop="1">
      <c r="A11" s="2249" t="s">
        <v>9</v>
      </c>
      <c r="B11" s="2249"/>
      <c r="C11" s="1037">
        <v>3932493.9649127126</v>
      </c>
      <c r="D11" s="1037">
        <v>240973.81655688921</v>
      </c>
      <c r="E11" s="1037">
        <v>289967.59392173064</v>
      </c>
      <c r="F11" s="1037">
        <v>40846.447943500018</v>
      </c>
      <c r="G11" s="1037">
        <v>642545.12749362062</v>
      </c>
      <c r="H11" s="1037">
        <v>539074.67194213124</v>
      </c>
      <c r="I11" s="1037">
        <v>410296.39483583986</v>
      </c>
      <c r="J11" s="1037">
        <v>1453601.3735046177</v>
      </c>
      <c r="K11" s="1037">
        <v>315188.53871433076</v>
      </c>
    </row>
    <row r="12" spans="1:12 16384:16384" ht="15" customHeight="1">
      <c r="A12" s="2242" t="s">
        <v>10</v>
      </c>
      <c r="B12" s="2242"/>
      <c r="C12" s="1027">
        <v>532756.96976082167</v>
      </c>
      <c r="D12" s="1027">
        <v>6751.987061289994</v>
      </c>
      <c r="E12" s="1027">
        <v>17418.37647952</v>
      </c>
      <c r="F12" s="1027">
        <v>2902.8470953099986</v>
      </c>
      <c r="G12" s="1027">
        <v>30485.884667530001</v>
      </c>
      <c r="H12" s="1027">
        <v>132588.20760668998</v>
      </c>
      <c r="I12" s="1027">
        <v>62140.079673929999</v>
      </c>
      <c r="J12" s="1027">
        <v>265601.90973522014</v>
      </c>
      <c r="K12" s="1027">
        <v>14867.677441330001</v>
      </c>
    </row>
    <row r="13" spans="1:12 16384:16384" ht="15" customHeight="1">
      <c r="A13" s="2242" t="s">
        <v>58</v>
      </c>
      <c r="B13" s="2242"/>
      <c r="C13" s="1027">
        <v>278695.93870296906</v>
      </c>
      <c r="D13" s="1027">
        <v>27623.958125590001</v>
      </c>
      <c r="E13" s="1027">
        <v>30869.893938990066</v>
      </c>
      <c r="F13" s="1027">
        <v>436.65383907999984</v>
      </c>
      <c r="G13" s="1027">
        <v>123909.07124056027</v>
      </c>
      <c r="H13" s="1027">
        <v>10685.15381272</v>
      </c>
      <c r="I13" s="1027">
        <v>1375.995786</v>
      </c>
      <c r="J13" s="1027">
        <v>72325.950812570067</v>
      </c>
      <c r="K13" s="1027">
        <v>11469.261147459998</v>
      </c>
    </row>
    <row r="14" spans="1:12 16384:16384" ht="15" customHeight="1">
      <c r="A14" s="2242" t="s">
        <v>12</v>
      </c>
      <c r="B14" s="2242"/>
      <c r="C14" s="1027">
        <v>288022.86337222083</v>
      </c>
      <c r="D14" s="1027">
        <v>27575.99279976001</v>
      </c>
      <c r="E14" s="1027">
        <v>16742.024249939979</v>
      </c>
      <c r="F14" s="1027">
        <v>1548.9582841800006</v>
      </c>
      <c r="G14" s="1027">
        <v>31144.799222530015</v>
      </c>
      <c r="H14" s="1027">
        <v>89296.775160790057</v>
      </c>
      <c r="I14" s="1027">
        <v>9444.4722339999989</v>
      </c>
      <c r="J14" s="1027">
        <v>78952.411480259994</v>
      </c>
      <c r="K14" s="1027">
        <v>33317.429940760012</v>
      </c>
    </row>
    <row r="15" spans="1:12 16384:16384" ht="15" customHeight="1">
      <c r="A15" s="2242" t="s">
        <v>13</v>
      </c>
      <c r="B15" s="2242"/>
      <c r="C15" s="1027">
        <v>195959.14522559036</v>
      </c>
      <c r="D15" s="1027">
        <v>6533.8409627200017</v>
      </c>
      <c r="E15" s="1027">
        <v>18634.351092940007</v>
      </c>
      <c r="F15" s="1027">
        <v>1324.8414997500001</v>
      </c>
      <c r="G15" s="1027">
        <v>33021.082198140015</v>
      </c>
      <c r="H15" s="1027">
        <v>19642.098686269987</v>
      </c>
      <c r="I15" s="1027">
        <v>15931.462328539999</v>
      </c>
      <c r="J15" s="1027">
        <v>91686.000139960044</v>
      </c>
      <c r="K15" s="1027">
        <v>9185.4683172699988</v>
      </c>
    </row>
    <row r="16" spans="1:12 16384:16384" ht="15" customHeight="1">
      <c r="A16" s="2242" t="s">
        <v>15</v>
      </c>
      <c r="B16" s="2242"/>
      <c r="C16" s="1027">
        <v>468979.92290228064</v>
      </c>
      <c r="D16" s="1027">
        <v>2773.3533937899997</v>
      </c>
      <c r="E16" s="1027">
        <v>40574.852416749985</v>
      </c>
      <c r="F16" s="1027">
        <v>8231.3280983099958</v>
      </c>
      <c r="G16" s="1027">
        <v>38466.933722390015</v>
      </c>
      <c r="H16" s="1027">
        <v>52044.725454030035</v>
      </c>
      <c r="I16" s="1027">
        <v>70384.568073429997</v>
      </c>
      <c r="J16" s="1027">
        <v>122238.58075241999</v>
      </c>
      <c r="K16" s="1027">
        <v>134265.58099115995</v>
      </c>
    </row>
    <row r="17" spans="1:11" ht="15" customHeight="1">
      <c r="A17" s="2242" t="s">
        <v>14</v>
      </c>
      <c r="B17" s="2242"/>
      <c r="C17" s="1027">
        <v>405515.88667989144</v>
      </c>
      <c r="D17" s="1027">
        <v>24427.581954869987</v>
      </c>
      <c r="E17" s="1027">
        <v>49100.962615149961</v>
      </c>
      <c r="F17" s="1027">
        <v>7640.4750393799941</v>
      </c>
      <c r="G17" s="1027">
        <v>71133.856483800002</v>
      </c>
      <c r="H17" s="1027">
        <v>46281.611839830046</v>
      </c>
      <c r="I17" s="1027">
        <v>67922.944858160015</v>
      </c>
      <c r="J17" s="1027">
        <v>124150.99359534998</v>
      </c>
      <c r="K17" s="1027">
        <v>14857.460293350023</v>
      </c>
    </row>
    <row r="18" spans="1:11" ht="15" customHeight="1">
      <c r="A18" s="2242" t="s">
        <v>16</v>
      </c>
      <c r="B18" s="2242"/>
      <c r="C18" s="1027">
        <v>302000.33858212025</v>
      </c>
      <c r="D18" s="1027">
        <v>302000.33858212025</v>
      </c>
      <c r="E18" s="1027">
        <v>20378.563000329996</v>
      </c>
      <c r="F18" s="1027">
        <v>24350.819885899953</v>
      </c>
      <c r="G18" s="1027">
        <v>4648.9857463200051</v>
      </c>
      <c r="H18" s="1027">
        <v>24055.065814559995</v>
      </c>
      <c r="I18" s="1027">
        <v>26311.199068510017</v>
      </c>
      <c r="J18" s="1027">
        <v>51130.312832999996</v>
      </c>
      <c r="K18" s="1027">
        <v>137244.72192200986</v>
      </c>
    </row>
    <row r="19" spans="1:11" ht="15" customHeight="1">
      <c r="A19" s="2253" t="s">
        <v>17</v>
      </c>
      <c r="B19" s="2254"/>
      <c r="C19" s="1027">
        <v>533375.47692285967</v>
      </c>
      <c r="D19" s="1027">
        <v>533375.47692285967</v>
      </c>
      <c r="E19" s="1027">
        <v>17836.063812020006</v>
      </c>
      <c r="F19" s="1027">
        <v>39528.581088830018</v>
      </c>
      <c r="G19" s="1027">
        <v>5300.7751453300007</v>
      </c>
      <c r="H19" s="1027">
        <v>33699.848237599988</v>
      </c>
      <c r="I19" s="1027">
        <v>93666.492741829992</v>
      </c>
      <c r="J19" s="1027">
        <v>40175.053767000005</v>
      </c>
      <c r="K19" s="1027">
        <v>270624.30075701018</v>
      </c>
    </row>
    <row r="20" spans="1:11" ht="15" customHeight="1">
      <c r="A20" s="2242" t="s">
        <v>18</v>
      </c>
      <c r="B20" s="2242"/>
      <c r="C20" s="1027">
        <v>510320.05201407953</v>
      </c>
      <c r="D20" s="1027">
        <v>510320.05201407953</v>
      </c>
      <c r="E20" s="1027">
        <v>22459.985803500018</v>
      </c>
      <c r="F20" s="1027">
        <v>28400.862973009986</v>
      </c>
      <c r="G20" s="1027">
        <v>5989.1673672000006</v>
      </c>
      <c r="H20" s="1027">
        <v>106230.05013415993</v>
      </c>
      <c r="I20" s="1027">
        <v>49049.293250940078</v>
      </c>
      <c r="J20" s="1027">
        <v>65953.782456040048</v>
      </c>
      <c r="K20" s="1027">
        <v>212846.3233395502</v>
      </c>
    </row>
    <row r="21" spans="1:11" ht="15" customHeight="1">
      <c r="A21" s="2250" t="s">
        <v>900</v>
      </c>
      <c r="B21" s="2251"/>
      <c r="C21" s="1027">
        <v>254886.85731840983</v>
      </c>
      <c r="D21" s="1027">
        <v>79269.808810160059</v>
      </c>
      <c r="E21" s="1027">
        <v>7573.6040228899992</v>
      </c>
      <c r="F21" s="1027">
        <v>617.54950138000004</v>
      </c>
      <c r="G21" s="1027">
        <v>123590.94079032014</v>
      </c>
      <c r="H21" s="1027" t="s">
        <v>4</v>
      </c>
      <c r="I21" s="1027" t="s">
        <v>4</v>
      </c>
      <c r="J21" s="1027">
        <v>37149.933061000011</v>
      </c>
      <c r="K21" s="1027">
        <v>6685.0211326600065</v>
      </c>
    </row>
    <row r="22" spans="1:11" ht="15" customHeight="1">
      <c r="A22" s="2242" t="s">
        <v>19</v>
      </c>
      <c r="B22" s="2242"/>
      <c r="C22" s="1027">
        <v>161980.51343141988</v>
      </c>
      <c r="D22" s="1027">
        <v>5342.6808328600036</v>
      </c>
      <c r="E22" s="1027">
        <v>16773.265157810049</v>
      </c>
      <c r="F22" s="1027">
        <v>2204.8663272599988</v>
      </c>
      <c r="G22" s="1027">
        <v>26807.594982029994</v>
      </c>
      <c r="H22" s="1027">
        <v>19509.114320519973</v>
      </c>
      <c r="I22" s="1027">
        <v>25837.722825740002</v>
      </c>
      <c r="J22" s="1027">
        <v>40780.247909270038</v>
      </c>
      <c r="K22" s="1027">
        <v>24725.021075930021</v>
      </c>
    </row>
    <row r="23" spans="1:11" ht="15" customHeight="1">
      <c r="A23" s="2252" t="s">
        <v>21</v>
      </c>
      <c r="B23" s="2252"/>
      <c r="C23" s="1026">
        <v>4764125.1947879456</v>
      </c>
      <c r="D23" s="1026">
        <v>1018777.8315051702</v>
      </c>
      <c r="E23" s="1026">
        <v>566479.22572524799</v>
      </c>
      <c r="F23" s="1026">
        <v>55181.075059269984</v>
      </c>
      <c r="G23" s="1026">
        <v>1290762.1267402922</v>
      </c>
      <c r="H23" s="1026">
        <v>202040.73787578987</v>
      </c>
      <c r="I23" s="1026">
        <v>8440.6210000000028</v>
      </c>
      <c r="J23" s="1026">
        <v>1374194.137521019</v>
      </c>
      <c r="K23" s="1026">
        <v>248249.43936113862</v>
      </c>
    </row>
    <row r="24" spans="1:11" ht="15" customHeight="1">
      <c r="A24" s="2242" t="s">
        <v>22</v>
      </c>
      <c r="B24" s="2242"/>
      <c r="C24" s="1027">
        <v>394237.84875438036</v>
      </c>
      <c r="D24" s="1027">
        <v>58544.894448429972</v>
      </c>
      <c r="E24" s="1027">
        <v>5927.9526119499997</v>
      </c>
      <c r="F24" s="1027">
        <v>1782.0576508499998</v>
      </c>
      <c r="G24" s="1027">
        <v>61248.335859419953</v>
      </c>
      <c r="H24" s="1027">
        <v>62663.463133199955</v>
      </c>
      <c r="I24" s="1027">
        <v>8440.621000000001</v>
      </c>
      <c r="J24" s="1027">
        <v>162904.52373844988</v>
      </c>
      <c r="K24" s="1027">
        <v>32726.000312080032</v>
      </c>
    </row>
    <row r="25" spans="1:11" ht="15" customHeight="1">
      <c r="A25" s="2242" t="s">
        <v>23</v>
      </c>
      <c r="B25" s="2242"/>
      <c r="C25" s="1027">
        <v>1034810.4131587181</v>
      </c>
      <c r="D25" s="1027">
        <v>276476.76957895985</v>
      </c>
      <c r="E25" s="1027">
        <v>8994.9498089300032</v>
      </c>
      <c r="F25" s="1027">
        <v>10641.090819780004</v>
      </c>
      <c r="G25" s="1027">
        <v>169356.01373130991</v>
      </c>
      <c r="H25" s="1027">
        <v>3560.5531892499994</v>
      </c>
      <c r="I25" s="1027" t="s">
        <v>4</v>
      </c>
      <c r="J25" s="1027">
        <v>501891.17014294973</v>
      </c>
      <c r="K25" s="1027">
        <v>63889.865887540036</v>
      </c>
    </row>
    <row r="26" spans="1:11" ht="15" customHeight="1">
      <c r="A26" s="2242" t="s">
        <v>24</v>
      </c>
      <c r="B26" s="2242"/>
      <c r="C26" s="1027">
        <v>966792.61833671585</v>
      </c>
      <c r="D26" s="1027">
        <v>231671.09169397992</v>
      </c>
      <c r="E26" s="1027">
        <v>227617.63320038011</v>
      </c>
      <c r="F26" s="1027">
        <v>12593.725319889996</v>
      </c>
      <c r="G26" s="1027">
        <v>147629.2584405099</v>
      </c>
      <c r="H26" s="1027">
        <v>66004.533336270048</v>
      </c>
      <c r="I26" s="1027" t="s">
        <v>4</v>
      </c>
      <c r="J26" s="1027">
        <v>199183.27713072003</v>
      </c>
      <c r="K26" s="1027">
        <v>82093.09921497012</v>
      </c>
    </row>
    <row r="27" spans="1:11" ht="15" customHeight="1">
      <c r="A27" s="2242" t="s">
        <v>25</v>
      </c>
      <c r="B27" s="2242"/>
      <c r="C27" s="1027">
        <v>679846.08682495379</v>
      </c>
      <c r="D27" s="1027">
        <v>248094.6024931994</v>
      </c>
      <c r="E27" s="1027">
        <v>229337.40247488965</v>
      </c>
      <c r="F27" s="1027">
        <v>7479.3496717399985</v>
      </c>
      <c r="G27" s="1027">
        <v>74933.177229120018</v>
      </c>
      <c r="H27" s="1027">
        <v>21991.527737009987</v>
      </c>
      <c r="I27" s="1027" t="s">
        <v>4</v>
      </c>
      <c r="J27" s="1027">
        <v>70262.424322999956</v>
      </c>
      <c r="K27" s="1027">
        <v>27747.602895989927</v>
      </c>
    </row>
    <row r="28" spans="1:11" ht="15" customHeight="1">
      <c r="A28" s="2242" t="s">
        <v>26</v>
      </c>
      <c r="B28" s="2242"/>
      <c r="C28" s="1027">
        <v>1611943.2246228973</v>
      </c>
      <c r="D28" s="1027">
        <v>198515.40682384957</v>
      </c>
      <c r="E28" s="1027">
        <v>88562.119993569999</v>
      </c>
      <c r="F28" s="1027">
        <v>17872.100338510005</v>
      </c>
      <c r="G28" s="1027">
        <v>830490.76493238006</v>
      </c>
      <c r="H28" s="1027">
        <v>45859.315850209983</v>
      </c>
      <c r="I28" s="1027" t="s">
        <v>4</v>
      </c>
      <c r="J28" s="1027">
        <v>391235.57170768001</v>
      </c>
      <c r="K28" s="1027">
        <v>39407.944976699939</v>
      </c>
    </row>
    <row r="29" spans="1:11" ht="15" customHeight="1">
      <c r="A29" s="2242" t="s">
        <v>27</v>
      </c>
      <c r="B29" s="2242"/>
      <c r="C29" s="1027">
        <v>76495.003090260114</v>
      </c>
      <c r="D29" s="1027">
        <v>5475.0664667499996</v>
      </c>
      <c r="E29" s="1027">
        <v>6039.1676355299987</v>
      </c>
      <c r="F29" s="1027">
        <v>4812.7512584999977</v>
      </c>
      <c r="G29" s="1027">
        <v>7104.5765475499975</v>
      </c>
      <c r="H29" s="1027">
        <v>1961.3446298500003</v>
      </c>
      <c r="I29" s="1027" t="s">
        <v>4</v>
      </c>
      <c r="J29" s="1027">
        <v>48717.170478219981</v>
      </c>
      <c r="K29" s="1027">
        <v>2384.926073860001</v>
      </c>
    </row>
    <row r="30" spans="1:11" ht="15" customHeight="1">
      <c r="A30" s="2252" t="s">
        <v>901</v>
      </c>
      <c r="B30" s="2252"/>
      <c r="C30" s="1026">
        <v>3793016.687508327</v>
      </c>
      <c r="D30" s="1026">
        <v>171114.47109922019</v>
      </c>
      <c r="E30" s="1026">
        <v>54384.411546219664</v>
      </c>
      <c r="F30" s="1026">
        <v>7369.8520242500053</v>
      </c>
      <c r="G30" s="1026">
        <v>326915.0012845301</v>
      </c>
      <c r="H30" s="1026">
        <v>111905.64694856008</v>
      </c>
      <c r="I30" s="1026">
        <v>55937.821420000007</v>
      </c>
      <c r="J30" s="1026">
        <v>2911341.0242015147</v>
      </c>
      <c r="K30" s="1026">
        <v>154048.45898401004</v>
      </c>
    </row>
    <row r="31" spans="1:11" ht="15" customHeight="1">
      <c r="A31" s="2242" t="s">
        <v>29</v>
      </c>
      <c r="B31" s="2242"/>
      <c r="C31" s="1027">
        <v>818486.00626950047</v>
      </c>
      <c r="D31" s="1027">
        <v>13049.752899859997</v>
      </c>
      <c r="E31" s="1027">
        <v>11292.352398090004</v>
      </c>
      <c r="F31" s="1027">
        <v>1007.4555200000002</v>
      </c>
      <c r="G31" s="1027">
        <v>96885.310261060047</v>
      </c>
      <c r="H31" s="1027">
        <v>55106.897352799984</v>
      </c>
      <c r="I31" s="1027">
        <v>24008.404190000001</v>
      </c>
      <c r="J31" s="1027">
        <v>589795.05281896051</v>
      </c>
      <c r="K31" s="1027">
        <v>27340.780828729999</v>
      </c>
    </row>
    <row r="32" spans="1:11" ht="15" customHeight="1">
      <c r="A32" s="2242" t="s">
        <v>30</v>
      </c>
      <c r="B32" s="2242"/>
      <c r="C32" s="1027">
        <v>464933.33231876034</v>
      </c>
      <c r="D32" s="1027">
        <v>16995.623580700008</v>
      </c>
      <c r="E32" s="1027">
        <v>3998.8546197800019</v>
      </c>
      <c r="F32" s="1027">
        <v>872.13186186999985</v>
      </c>
      <c r="G32" s="1027">
        <v>53108.525799159994</v>
      </c>
      <c r="H32" s="1027">
        <v>5045.4307168999994</v>
      </c>
      <c r="I32" s="1027">
        <v>31929.417229999995</v>
      </c>
      <c r="J32" s="1027">
        <v>338469.45997336978</v>
      </c>
      <c r="K32" s="1027">
        <v>14513.888536980001</v>
      </c>
    </row>
    <row r="33" spans="1:11" ht="15" customHeight="1">
      <c r="A33" s="2242" t="s">
        <v>34</v>
      </c>
      <c r="B33" s="2242"/>
      <c r="C33" s="1027">
        <v>595738.77007358964</v>
      </c>
      <c r="D33" s="1027">
        <v>52434.000944780011</v>
      </c>
      <c r="E33" s="1027">
        <v>26618.140451850006</v>
      </c>
      <c r="F33" s="1027">
        <v>899.57416107000006</v>
      </c>
      <c r="G33" s="1027">
        <v>36670.923112410004</v>
      </c>
      <c r="H33" s="1027">
        <v>203.55160000000001</v>
      </c>
      <c r="I33" s="1027" t="s">
        <v>4</v>
      </c>
      <c r="J33" s="1027">
        <v>459164.67328730976</v>
      </c>
      <c r="K33" s="1027">
        <v>19747.906516170024</v>
      </c>
    </row>
    <row r="34" spans="1:11" ht="15" customHeight="1">
      <c r="A34" s="2242" t="s">
        <v>31</v>
      </c>
      <c r="B34" s="2242"/>
      <c r="C34" s="1027">
        <v>863281.28502404806</v>
      </c>
      <c r="D34" s="1027">
        <v>3455.3895814100015</v>
      </c>
      <c r="E34" s="1027">
        <v>939.27837942999759</v>
      </c>
      <c r="F34" s="1027">
        <v>61.845419999999997</v>
      </c>
      <c r="G34" s="1027">
        <v>21717.848585549978</v>
      </c>
      <c r="H34" s="1027">
        <v>3812.8111809100005</v>
      </c>
      <c r="I34" s="1027" t="s">
        <v>4</v>
      </c>
      <c r="J34" s="1027">
        <v>801807.28032440902</v>
      </c>
      <c r="K34" s="1027">
        <v>31486.831552339972</v>
      </c>
    </row>
    <row r="35" spans="1:11" ht="15" customHeight="1">
      <c r="A35" s="2242" t="s">
        <v>33</v>
      </c>
      <c r="B35" s="2242"/>
      <c r="C35" s="1027">
        <v>787440.08952885994</v>
      </c>
      <c r="D35" s="1027">
        <v>80069.097282199975</v>
      </c>
      <c r="E35" s="1027">
        <v>10472.942976930006</v>
      </c>
      <c r="F35" s="1027">
        <v>4476.8908213099994</v>
      </c>
      <c r="G35" s="1027">
        <v>47460.08207911998</v>
      </c>
      <c r="H35" s="1027">
        <v>28489.032505290001</v>
      </c>
      <c r="I35" s="1027" t="s">
        <v>4</v>
      </c>
      <c r="J35" s="1027">
        <v>560744.76132200041</v>
      </c>
      <c r="K35" s="1027">
        <v>55727.282542010013</v>
      </c>
    </row>
    <row r="36" spans="1:11" ht="15" customHeight="1">
      <c r="A36" s="2242" t="s">
        <v>32</v>
      </c>
      <c r="B36" s="2242"/>
      <c r="C36" s="1027">
        <v>263137.20429356</v>
      </c>
      <c r="D36" s="1027">
        <v>5110.6068102700037</v>
      </c>
      <c r="E36" s="1027">
        <v>1062.8427201400004</v>
      </c>
      <c r="F36" s="1027">
        <v>51.954239999999999</v>
      </c>
      <c r="G36" s="1027">
        <v>71072.311447230008</v>
      </c>
      <c r="H36" s="1027">
        <v>19247.923592660005</v>
      </c>
      <c r="I36" s="1027" t="s">
        <v>4</v>
      </c>
      <c r="J36" s="1027">
        <v>161359.79647548008</v>
      </c>
      <c r="K36" s="1027">
        <v>5231.7690077799998</v>
      </c>
    </row>
    <row r="37" spans="1:11" ht="15" customHeight="1">
      <c r="A37" s="2252" t="s">
        <v>37</v>
      </c>
      <c r="B37" s="2252"/>
      <c r="C37" s="1026">
        <v>61007.046906279997</v>
      </c>
      <c r="D37" s="1026">
        <v>29611.180183460026</v>
      </c>
      <c r="E37" s="1026">
        <v>3236.3004248699999</v>
      </c>
      <c r="F37" s="1026">
        <v>240.56878225</v>
      </c>
      <c r="G37" s="1026">
        <v>9390.8559910499935</v>
      </c>
      <c r="H37" s="1026">
        <v>991.24170652000009</v>
      </c>
      <c r="I37" s="1026" t="s">
        <v>4</v>
      </c>
      <c r="J37" s="1026">
        <v>10839.953211440006</v>
      </c>
      <c r="K37" s="1026">
        <v>6696.9466066899977</v>
      </c>
    </row>
    <row r="38" spans="1:11">
      <c r="A38" s="411" t="s">
        <v>2366</v>
      </c>
      <c r="B38" s="365"/>
      <c r="C38" s="538"/>
      <c r="D38" s="538"/>
      <c r="E38" s="538"/>
      <c r="F38" s="539"/>
      <c r="G38" s="539"/>
      <c r="H38" s="539"/>
      <c r="I38" s="539"/>
      <c r="J38" s="539"/>
      <c r="K38" s="539"/>
    </row>
    <row r="39" spans="1:11">
      <c r="A39" s="369" t="s">
        <v>2370</v>
      </c>
      <c r="B39" s="11"/>
      <c r="C39" s="11"/>
      <c r="D39" s="540"/>
      <c r="E39" s="541"/>
      <c r="F39" s="539"/>
      <c r="G39" s="539"/>
      <c r="H39" s="539"/>
      <c r="I39" s="539"/>
      <c r="J39" s="539"/>
      <c r="K39" s="539"/>
    </row>
    <row r="40" spans="1:11" ht="12.75" customHeight="1">
      <c r="A40" s="85"/>
      <c r="C40" s="1123"/>
      <c r="D40" s="1123"/>
      <c r="E40" s="1123"/>
      <c r="F40" s="1123"/>
      <c r="G40" s="1123"/>
      <c r="H40" s="1123"/>
      <c r="I40" s="1123"/>
      <c r="J40" s="1123"/>
      <c r="K40" s="1123"/>
    </row>
    <row r="41" spans="1:11">
      <c r="C41" s="542"/>
      <c r="D41" s="542"/>
      <c r="E41" s="542"/>
      <c r="F41" s="542"/>
      <c r="G41" s="542"/>
      <c r="H41" s="542"/>
      <c r="I41" s="542"/>
      <c r="J41" s="542"/>
      <c r="K41" s="543"/>
    </row>
    <row r="42" spans="1:11" hidden="1">
      <c r="B42" s="322" t="s">
        <v>902</v>
      </c>
    </row>
    <row r="43" spans="1:11" hidden="1"/>
    <row r="44" spans="1:11" hidden="1"/>
    <row r="45" spans="1:11" hidden="1"/>
    <row r="46" spans="1:11" hidden="1"/>
    <row r="47" spans="1:11" hidden="1"/>
    <row r="48" spans="1:11" hidden="1"/>
    <row r="49" hidden="1"/>
    <row r="50" hidden="1"/>
    <row r="51" hidden="1"/>
    <row r="52" hidden="1"/>
    <row r="53" hidden="1"/>
    <row r="54" hidden="1"/>
    <row r="55" hidden="1"/>
    <row r="56"/>
    <row r="57"/>
    <row r="58"/>
    <row r="59"/>
    <row r="60"/>
    <row r="61"/>
    <row r="62"/>
    <row r="63"/>
    <row r="64"/>
    <row r="65"/>
    <row r="66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</sheetData>
  <mergeCells count="42">
    <mergeCell ref="A37:B37"/>
    <mergeCell ref="A4:K4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12:B12"/>
    <mergeCell ref="A3:K3"/>
    <mergeCell ref="A5:K5"/>
    <mergeCell ref="A7:B9"/>
    <mergeCell ref="C7:K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0:B10"/>
    <mergeCell ref="A11:B11"/>
  </mergeCells>
  <hyperlinks>
    <hyperlink ref="XFD7" location="ÍNDICE!A197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showGridLines="0" zoomScale="85" zoomScaleNormal="85" zoomScaleSheetLayoutView="100" workbookViewId="0">
      <selection activeCell="XFD7" sqref="XFD7"/>
    </sheetView>
  </sheetViews>
  <sheetFormatPr baseColWidth="10" defaultColWidth="0" defaultRowHeight="14.25" customHeight="1" zeroHeight="1"/>
  <cols>
    <col min="1" max="1" width="8.28515625" style="322" customWidth="1"/>
    <col min="2" max="2" width="22.42578125" style="322" customWidth="1"/>
    <col min="3" max="3" width="16" style="322" customWidth="1"/>
    <col min="4" max="8" width="19.28515625" style="322" customWidth="1"/>
    <col min="9" max="9" width="10.42578125" style="322" customWidth="1"/>
    <col min="10" max="16383" width="11.42578125" style="322" hidden="1"/>
    <col min="16384" max="16384" width="13.42578125" style="322" customWidth="1"/>
  </cols>
  <sheetData>
    <row r="1" spans="1:11 16384:16384" ht="6" customHeight="1"/>
    <row r="2" spans="1:11 16384:16384" ht="15">
      <c r="A2" s="1398" t="s">
        <v>2400</v>
      </c>
      <c r="B2" s="1640"/>
      <c r="C2" s="544"/>
      <c r="D2" s="544"/>
      <c r="E2" s="544"/>
      <c r="F2" s="544"/>
      <c r="G2" s="544"/>
      <c r="H2" s="544"/>
      <c r="I2" s="378"/>
    </row>
    <row r="3" spans="1:11 16384:16384" ht="15" customHeight="1">
      <c r="A3" s="2256" t="s">
        <v>2524</v>
      </c>
      <c r="B3" s="2256"/>
      <c r="C3" s="2256"/>
      <c r="D3" s="2256"/>
      <c r="E3" s="2256"/>
      <c r="F3" s="2256"/>
      <c r="G3" s="2256"/>
      <c r="H3" s="2256"/>
      <c r="I3" s="378"/>
    </row>
    <row r="4" spans="1:11 16384:16384" ht="15" customHeight="1">
      <c r="A4" s="2243" t="s">
        <v>1625</v>
      </c>
      <c r="B4" s="2243"/>
      <c r="C4" s="2243"/>
      <c r="D4" s="2243"/>
      <c r="E4" s="2243"/>
      <c r="F4" s="2243"/>
      <c r="G4" s="2243"/>
      <c r="H4" s="2243"/>
      <c r="I4" s="1144"/>
      <c r="J4" s="1144"/>
      <c r="K4" s="1144"/>
    </row>
    <row r="5" spans="1:11 16384:16384" ht="15" customHeight="1">
      <c r="A5" s="2244" t="s">
        <v>906</v>
      </c>
      <c r="B5" s="2244"/>
      <c r="C5" s="2244"/>
      <c r="D5" s="2244"/>
      <c r="E5" s="2244"/>
      <c r="F5" s="2244"/>
      <c r="G5" s="2244"/>
      <c r="H5" s="2244"/>
      <c r="I5" s="258"/>
      <c r="J5" s="258"/>
      <c r="K5" s="258"/>
    </row>
    <row r="6" spans="1:11 16384:16384">
      <c r="A6" s="378"/>
      <c r="B6" s="545"/>
      <c r="C6" s="545"/>
      <c r="D6" s="545"/>
      <c r="E6" s="545"/>
      <c r="F6" s="545"/>
      <c r="G6" s="545"/>
      <c r="H6" s="545"/>
    </row>
    <row r="7" spans="1:11 16384:16384" ht="15.75" customHeight="1">
      <c r="A7" s="2015" t="s">
        <v>892</v>
      </c>
      <c r="B7" s="2015"/>
      <c r="C7" s="2015"/>
      <c r="D7" s="2015" t="s">
        <v>907</v>
      </c>
      <c r="E7" s="2015"/>
      <c r="F7" s="2015"/>
      <c r="G7" s="1541" t="s">
        <v>908</v>
      </c>
      <c r="H7" s="1541" t="s">
        <v>2367</v>
      </c>
      <c r="I7" s="5"/>
      <c r="XFD7" s="1113" t="s">
        <v>675</v>
      </c>
    </row>
    <row r="8" spans="1:11 16384:16384" ht="39" customHeight="1">
      <c r="A8" s="2015"/>
      <c r="B8" s="2015"/>
      <c r="C8" s="2015"/>
      <c r="D8" s="547" t="s">
        <v>909</v>
      </c>
      <c r="E8" s="1541" t="s">
        <v>910</v>
      </c>
      <c r="F8" s="1541" t="s">
        <v>911</v>
      </c>
      <c r="G8" s="1541" t="s">
        <v>912</v>
      </c>
      <c r="H8" s="1541" t="s">
        <v>912</v>
      </c>
      <c r="I8" s="5"/>
    </row>
    <row r="9" spans="1:11 16384:16384" s="213" customFormat="1" ht="15">
      <c r="A9" s="2257" t="s">
        <v>2365</v>
      </c>
      <c r="B9" s="2258"/>
      <c r="C9" s="549" t="s">
        <v>913</v>
      </c>
      <c r="D9" s="1026">
        <v>1355943.4985738867</v>
      </c>
      <c r="E9" s="1026">
        <v>1136008.14350738</v>
      </c>
      <c r="F9" s="1026">
        <v>1054994.36589693</v>
      </c>
      <c r="G9" s="1026" t="s">
        <v>4</v>
      </c>
      <c r="H9" s="1026" t="s">
        <v>4</v>
      </c>
      <c r="I9" s="550"/>
    </row>
    <row r="10" spans="1:11 16384:16384" s="213" customFormat="1" ht="15.75" thickBot="1">
      <c r="A10" s="2259"/>
      <c r="B10" s="2260"/>
      <c r="C10" s="1028" t="s">
        <v>914</v>
      </c>
      <c r="D10" s="1036">
        <v>210982.37409884026</v>
      </c>
      <c r="E10" s="1036">
        <v>167161.39986079998</v>
      </c>
      <c r="F10" s="1036">
        <v>151499.77104372974</v>
      </c>
      <c r="G10" s="1036" t="s">
        <v>4</v>
      </c>
      <c r="H10" s="1036" t="s">
        <v>4</v>
      </c>
      <c r="I10" s="550"/>
    </row>
    <row r="11" spans="1:11 16384:16384" ht="15" thickTop="1">
      <c r="A11" s="2255" t="s">
        <v>915</v>
      </c>
      <c r="B11" s="2255"/>
      <c r="C11" s="1029" t="s">
        <v>913</v>
      </c>
      <c r="D11" s="1035">
        <v>185876.06302040999</v>
      </c>
      <c r="E11" s="1035">
        <v>179852.04353469005</v>
      </c>
      <c r="F11" s="1035">
        <v>177648.17679881002</v>
      </c>
      <c r="G11" s="1035">
        <v>6823231.5892675109</v>
      </c>
      <c r="H11" s="1035">
        <v>6619180.5788082359</v>
      </c>
    </row>
    <row r="12" spans="1:11 16384:16384">
      <c r="A12" s="2032"/>
      <c r="B12" s="2032"/>
      <c r="C12" s="548" t="s">
        <v>914</v>
      </c>
      <c r="D12" s="1027">
        <v>10796.588426810002</v>
      </c>
      <c r="E12" s="1027">
        <v>9737.0864943599991</v>
      </c>
      <c r="F12" s="1027">
        <v>8577.0500630800034</v>
      </c>
      <c r="G12" s="1027">
        <v>84144.233158898234</v>
      </c>
      <c r="H12" s="1027">
        <v>64707.674135970272</v>
      </c>
    </row>
    <row r="13" spans="1:11 16384:16384">
      <c r="A13" s="2032" t="s">
        <v>916</v>
      </c>
      <c r="B13" s="2032"/>
      <c r="C13" s="548" t="s">
        <v>913</v>
      </c>
      <c r="D13" s="1027">
        <v>401010.52401355974</v>
      </c>
      <c r="E13" s="1027">
        <v>359165.88317889889</v>
      </c>
      <c r="F13" s="1027">
        <v>327122.12932015915</v>
      </c>
      <c r="G13" s="1027">
        <v>144518.02545907901</v>
      </c>
      <c r="H13" s="1027">
        <v>142145.06789146259</v>
      </c>
    </row>
    <row r="14" spans="1:11 16384:16384">
      <c r="A14" s="2032"/>
      <c r="B14" s="2032"/>
      <c r="C14" s="548" t="s">
        <v>914</v>
      </c>
      <c r="D14" s="1027">
        <v>86305.114101819985</v>
      </c>
      <c r="E14" s="1027">
        <v>67281.372959130007</v>
      </c>
      <c r="F14" s="1027">
        <v>61660.18645324996</v>
      </c>
      <c r="G14" s="1027">
        <v>19143.891210358302</v>
      </c>
      <c r="H14" s="1027">
        <v>19062.19975629904</v>
      </c>
    </row>
    <row r="15" spans="1:11 16384:16384">
      <c r="A15" s="2032" t="s">
        <v>917</v>
      </c>
      <c r="B15" s="2032"/>
      <c r="C15" s="548" t="s">
        <v>913</v>
      </c>
      <c r="D15" s="1027">
        <v>58524.203867760007</v>
      </c>
      <c r="E15" s="1027">
        <v>48521.368712120056</v>
      </c>
      <c r="F15" s="1027">
        <v>27712.23160427999</v>
      </c>
      <c r="G15" s="1027">
        <v>3619.085826469825</v>
      </c>
      <c r="H15" s="1027">
        <v>3376.9466388165024</v>
      </c>
    </row>
    <row r="16" spans="1:11 16384:16384">
      <c r="A16" s="2032"/>
      <c r="B16" s="2032"/>
      <c r="C16" s="548" t="s">
        <v>914</v>
      </c>
      <c r="D16" s="1027">
        <v>11744.498982409999</v>
      </c>
      <c r="E16" s="1027">
        <v>9583.323006619994</v>
      </c>
      <c r="F16" s="1027">
        <v>7812.4634218499968</v>
      </c>
      <c r="G16" s="1027">
        <v>674.13174651175882</v>
      </c>
      <c r="H16" s="1027">
        <v>617.34252542249078</v>
      </c>
    </row>
    <row r="17" spans="1:8">
      <c r="A17" s="2262" t="s">
        <v>918</v>
      </c>
      <c r="B17" s="2262"/>
      <c r="C17" s="548" t="s">
        <v>913</v>
      </c>
      <c r="D17" s="1027">
        <v>113227.26156945985</v>
      </c>
      <c r="E17" s="1027">
        <v>98127.744227049989</v>
      </c>
      <c r="F17" s="1027">
        <v>96913.324227049976</v>
      </c>
      <c r="G17" s="1027">
        <v>8252581.0861399053</v>
      </c>
      <c r="H17" s="1027">
        <v>8247308.2861399045</v>
      </c>
    </row>
    <row r="18" spans="1:8">
      <c r="A18" s="2262"/>
      <c r="B18" s="2262"/>
      <c r="C18" s="548" t="s">
        <v>914</v>
      </c>
      <c r="D18" s="1027" t="s">
        <v>4</v>
      </c>
      <c r="E18" s="1027" t="s">
        <v>4</v>
      </c>
      <c r="F18" s="1027" t="s">
        <v>4</v>
      </c>
      <c r="G18" s="1027" t="s">
        <v>4</v>
      </c>
      <c r="H18" s="1027" t="s">
        <v>4</v>
      </c>
    </row>
    <row r="19" spans="1:8">
      <c r="A19" s="2263" t="s">
        <v>919</v>
      </c>
      <c r="B19" s="2264"/>
      <c r="C19" s="548" t="s">
        <v>913</v>
      </c>
      <c r="D19" s="1027">
        <v>26239.776492710007</v>
      </c>
      <c r="E19" s="1027" t="s">
        <v>4</v>
      </c>
      <c r="F19" s="1027" t="s">
        <v>4</v>
      </c>
      <c r="G19" s="1027" t="s">
        <v>4</v>
      </c>
      <c r="H19" s="1027" t="s">
        <v>4</v>
      </c>
    </row>
    <row r="20" spans="1:8" ht="16.5" customHeight="1">
      <c r="A20" s="2265"/>
      <c r="B20" s="2266"/>
      <c r="C20" s="548" t="s">
        <v>914</v>
      </c>
      <c r="D20" s="1027" t="s">
        <v>4</v>
      </c>
      <c r="E20" s="1027" t="s">
        <v>4</v>
      </c>
      <c r="F20" s="1027" t="s">
        <v>4</v>
      </c>
      <c r="G20" s="1027" t="s">
        <v>4</v>
      </c>
      <c r="H20" s="1027" t="s">
        <v>4</v>
      </c>
    </row>
    <row r="21" spans="1:8" ht="16.5" customHeight="1">
      <c r="A21" s="2032" t="s">
        <v>2368</v>
      </c>
      <c r="B21" s="2032"/>
      <c r="C21" s="548" t="s">
        <v>913</v>
      </c>
      <c r="D21" s="1027">
        <v>22080.185596900003</v>
      </c>
      <c r="E21" s="1027">
        <v>20156.012769680012</v>
      </c>
      <c r="F21" s="1027">
        <v>20010.276739680008</v>
      </c>
      <c r="G21" s="1027">
        <v>169702.38123881939</v>
      </c>
      <c r="H21" s="1027">
        <v>168370.09804025007</v>
      </c>
    </row>
    <row r="22" spans="1:8" ht="16.5" customHeight="1">
      <c r="A22" s="2032"/>
      <c r="B22" s="2032"/>
      <c r="C22" s="548" t="s">
        <v>914</v>
      </c>
      <c r="D22" s="1027">
        <v>160.09904142000002</v>
      </c>
      <c r="E22" s="1027">
        <v>156.79904142000004</v>
      </c>
      <c r="F22" s="1027">
        <v>156.79904142000004</v>
      </c>
      <c r="G22" s="1027">
        <v>268.64511930567903</v>
      </c>
      <c r="H22" s="1027">
        <v>165.07140965261502</v>
      </c>
    </row>
    <row r="23" spans="1:8">
      <c r="A23" s="2032" t="s">
        <v>920</v>
      </c>
      <c r="B23" s="2032"/>
      <c r="C23" s="548" t="s">
        <v>913</v>
      </c>
      <c r="D23" s="1027">
        <v>11546.82100795</v>
      </c>
      <c r="E23" s="1027">
        <v>7981.9427327599969</v>
      </c>
      <c r="F23" s="1027">
        <v>7470.3981662499991</v>
      </c>
      <c r="G23" s="1027">
        <v>40942.881772724395</v>
      </c>
      <c r="H23" s="1027">
        <v>40407.978638525907</v>
      </c>
    </row>
    <row r="24" spans="1:8">
      <c r="A24" s="2032"/>
      <c r="B24" s="2032"/>
      <c r="C24" s="548" t="s">
        <v>914</v>
      </c>
      <c r="D24" s="1027">
        <v>5404.4391181400015</v>
      </c>
      <c r="E24" s="1027">
        <v>3161.0846358299996</v>
      </c>
      <c r="F24" s="1027">
        <v>3124.4112358299994</v>
      </c>
      <c r="G24" s="1027">
        <v>20243.630342398301</v>
      </c>
      <c r="H24" s="1027">
        <v>19974.911838845528</v>
      </c>
    </row>
    <row r="25" spans="1:8">
      <c r="A25" s="2032" t="s">
        <v>921</v>
      </c>
      <c r="B25" s="2032"/>
      <c r="C25" s="548" t="s">
        <v>913</v>
      </c>
      <c r="D25" s="1027">
        <v>4385.6375854399994</v>
      </c>
      <c r="E25" s="1027">
        <v>3770.8993649000008</v>
      </c>
      <c r="F25" s="1027">
        <v>3584.1774957100001</v>
      </c>
      <c r="G25" s="1027">
        <v>26440.921188545497</v>
      </c>
      <c r="H25" s="1027">
        <v>25123.298781955094</v>
      </c>
    </row>
    <row r="26" spans="1:8">
      <c r="A26" s="2032"/>
      <c r="B26" s="2032"/>
      <c r="C26" s="548" t="s">
        <v>914</v>
      </c>
      <c r="D26" s="1027">
        <v>14934.351636110003</v>
      </c>
      <c r="E26" s="1027">
        <v>13750.343284849998</v>
      </c>
      <c r="F26" s="1027">
        <v>13485.544594629999</v>
      </c>
      <c r="G26" s="1027">
        <v>87867.008987897978</v>
      </c>
      <c r="H26" s="1027">
        <v>86533.907845561087</v>
      </c>
    </row>
    <row r="27" spans="1:8">
      <c r="A27" s="2032" t="s">
        <v>922</v>
      </c>
      <c r="B27" s="2032"/>
      <c r="C27" s="548" t="s">
        <v>913</v>
      </c>
      <c r="D27" s="1027">
        <v>375208.96111367998</v>
      </c>
      <c r="E27" s="1027">
        <v>286153.64600012987</v>
      </c>
      <c r="F27" s="1027">
        <v>271222.04706903972</v>
      </c>
      <c r="G27" s="1027">
        <v>3463846.0754139838</v>
      </c>
      <c r="H27" s="1027">
        <v>3463702.0754139833</v>
      </c>
    </row>
    <row r="28" spans="1:8">
      <c r="A28" s="2032"/>
      <c r="B28" s="2032"/>
      <c r="C28" s="548" t="s">
        <v>914</v>
      </c>
      <c r="D28" s="1027">
        <v>12589.94645653</v>
      </c>
      <c r="E28" s="1027">
        <v>3341.4954445999997</v>
      </c>
      <c r="F28" s="1027">
        <v>3291.4167645999996</v>
      </c>
      <c r="G28" s="1027">
        <v>46450.324458302268</v>
      </c>
      <c r="H28" s="1027">
        <v>46450.324458302268</v>
      </c>
    </row>
    <row r="29" spans="1:8">
      <c r="A29" s="2032" t="s">
        <v>923</v>
      </c>
      <c r="B29" s="2032"/>
      <c r="C29" s="548" t="s">
        <v>913</v>
      </c>
      <c r="D29" s="1027">
        <v>84100.685264129963</v>
      </c>
      <c r="E29" s="1027">
        <v>73623.06121679004</v>
      </c>
      <c r="F29" s="1027">
        <v>68261.650502349992</v>
      </c>
      <c r="G29" s="1027">
        <v>540404.19937694271</v>
      </c>
      <c r="H29" s="1027">
        <v>457123.35804628767</v>
      </c>
    </row>
    <row r="30" spans="1:8">
      <c r="A30" s="2032"/>
      <c r="B30" s="2032"/>
      <c r="C30" s="548" t="s">
        <v>914</v>
      </c>
      <c r="D30" s="1027">
        <v>51050.939857560013</v>
      </c>
      <c r="E30" s="1027">
        <v>44192.433936399982</v>
      </c>
      <c r="F30" s="1027">
        <v>38543.319962110021</v>
      </c>
      <c r="G30" s="1027">
        <v>229037.69047892006</v>
      </c>
      <c r="H30" s="1027">
        <v>188199.90675279417</v>
      </c>
    </row>
    <row r="31" spans="1:8">
      <c r="A31" s="2032" t="s">
        <v>924</v>
      </c>
      <c r="B31" s="2032"/>
      <c r="C31" s="548" t="s">
        <v>913</v>
      </c>
      <c r="D31" s="1027">
        <v>4103.144490669998</v>
      </c>
      <c r="E31" s="1027">
        <v>3427.5683051799997</v>
      </c>
      <c r="F31" s="1027">
        <v>3376.3024051599991</v>
      </c>
      <c r="G31" s="1027">
        <v>21045.446719631032</v>
      </c>
      <c r="H31" s="1027">
        <v>19894.136409110077</v>
      </c>
    </row>
    <row r="32" spans="1:8">
      <c r="A32" s="2032"/>
      <c r="B32" s="2032"/>
      <c r="C32" s="548" t="s">
        <v>914</v>
      </c>
      <c r="D32" s="1027">
        <v>314.61321957000001</v>
      </c>
      <c r="E32" s="1027">
        <v>251.41983952999999</v>
      </c>
      <c r="F32" s="1027">
        <v>251.41983952999999</v>
      </c>
      <c r="G32" s="1027">
        <v>2186.1051434894553</v>
      </c>
      <c r="H32" s="1027">
        <v>2129.7513775328671</v>
      </c>
    </row>
    <row r="33" spans="1:11" ht="15" customHeight="1">
      <c r="A33" s="2267" t="s">
        <v>925</v>
      </c>
      <c r="B33" s="2268"/>
      <c r="C33" s="548" t="s">
        <v>913</v>
      </c>
      <c r="D33" s="1027">
        <v>69640.234551200032</v>
      </c>
      <c r="E33" s="1027">
        <v>55227.97346518009</v>
      </c>
      <c r="F33" s="1027">
        <v>51673.651568439986</v>
      </c>
      <c r="G33" s="1027">
        <v>336759.2056898704</v>
      </c>
      <c r="H33" s="1027">
        <v>316551.38111285085</v>
      </c>
    </row>
    <row r="34" spans="1:11" ht="15.75" customHeight="1">
      <c r="A34" s="2269"/>
      <c r="B34" s="2270"/>
      <c r="C34" s="548" t="s">
        <v>914</v>
      </c>
      <c r="D34" s="1027">
        <v>17681.783258469997</v>
      </c>
      <c r="E34" s="1027">
        <v>15706.041218060014</v>
      </c>
      <c r="F34" s="1027">
        <v>14597.159667430013</v>
      </c>
      <c r="G34" s="1027">
        <v>53762.916556646203</v>
      </c>
      <c r="H34" s="1027">
        <v>45340.184148509041</v>
      </c>
    </row>
    <row r="35" spans="1:11" ht="12.75" customHeight="1">
      <c r="A35" s="792" t="s">
        <v>2369</v>
      </c>
      <c r="B35" s="792"/>
      <c r="C35" s="792"/>
      <c r="D35" s="792"/>
      <c r="E35" s="792"/>
      <c r="F35" s="792"/>
      <c r="G35" s="792"/>
      <c r="H35" s="792"/>
      <c r="I35" s="11"/>
      <c r="J35" s="11"/>
      <c r="K35" s="11"/>
    </row>
    <row r="36" spans="1:11">
      <c r="A36" s="2261" t="s">
        <v>2401</v>
      </c>
      <c r="B36" s="2261"/>
      <c r="C36" s="2261"/>
      <c r="D36" s="2261"/>
      <c r="E36" s="2261"/>
      <c r="F36" s="2261"/>
      <c r="G36" s="2261"/>
      <c r="H36" s="2261"/>
      <c r="I36" s="11"/>
      <c r="J36" s="11"/>
      <c r="K36" s="11"/>
    </row>
    <row r="37" spans="1:11" ht="12.75" customHeight="1">
      <c r="A37" s="85"/>
      <c r="C37" s="1123"/>
      <c r="D37" s="1123"/>
      <c r="E37" s="1123"/>
      <c r="F37" s="1123"/>
      <c r="G37" s="1123"/>
      <c r="H37" s="1123"/>
      <c r="I37" s="1123"/>
      <c r="J37" s="1123"/>
      <c r="K37" s="1123"/>
    </row>
    <row r="38" spans="1:11" ht="12.75" customHeight="1">
      <c r="B38" s="551"/>
      <c r="C38" s="37"/>
      <c r="D38" s="37"/>
      <c r="E38" s="552"/>
      <c r="F38" s="552"/>
      <c r="G38" s="39"/>
      <c r="H38" s="39"/>
    </row>
    <row r="39" spans="1:11" ht="12.75" customHeight="1">
      <c r="B39" s="551"/>
      <c r="C39" s="553"/>
      <c r="D39" s="553"/>
      <c r="E39" s="553"/>
      <c r="F39" s="553"/>
      <c r="G39" s="39"/>
      <c r="H39" s="39"/>
    </row>
    <row r="40" spans="1:11" hidden="1">
      <c r="B40" s="551" t="s">
        <v>926</v>
      </c>
      <c r="C40" s="554"/>
      <c r="D40" s="554"/>
      <c r="E40" s="554"/>
      <c r="F40" s="554"/>
    </row>
    <row r="41" spans="1:11" hidden="1"/>
    <row r="42" spans="1:11" hidden="1"/>
    <row r="43" spans="1:11" hidden="1"/>
    <row r="44" spans="1:11" hidden="1"/>
    <row r="45" spans="1:11" hidden="1"/>
    <row r="46" spans="1:11" hidden="1"/>
    <row r="47" spans="1:11" hidden="1"/>
    <row r="48" spans="1:11" hidden="1"/>
    <row r="49" hidden="1"/>
    <row r="50" hidden="1"/>
    <row r="51" hidden="1"/>
    <row r="52" hidden="1"/>
    <row r="53" hidden="1"/>
    <row r="54"/>
    <row r="55"/>
    <row r="56"/>
    <row r="57"/>
    <row r="58"/>
    <row r="59"/>
    <row r="60"/>
    <row r="6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</sheetData>
  <mergeCells count="19">
    <mergeCell ref="A36:H36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33:B34"/>
    <mergeCell ref="A11:B12"/>
    <mergeCell ref="A4:H4"/>
    <mergeCell ref="A3:H3"/>
    <mergeCell ref="A5:H5"/>
    <mergeCell ref="A7:C8"/>
    <mergeCell ref="D7:F7"/>
    <mergeCell ref="A9:B10"/>
  </mergeCells>
  <hyperlinks>
    <hyperlink ref="XFD7" location="ÍNDICE!A201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2"/>
  <sheetViews>
    <sheetView showGridLines="0" topLeftCell="C1" zoomScale="85" zoomScaleNormal="85" zoomScaleSheetLayoutView="100" workbookViewId="0">
      <selection activeCell="XFD6" sqref="XFD6"/>
    </sheetView>
  </sheetViews>
  <sheetFormatPr baseColWidth="10" defaultColWidth="0" defaultRowHeight="12.75" customHeight="1" zeroHeight="1"/>
  <cols>
    <col min="1" max="1" width="9.5703125" style="555" customWidth="1"/>
    <col min="2" max="2" width="27.7109375" style="555" customWidth="1"/>
    <col min="3" max="3" width="13" style="555" customWidth="1"/>
    <col min="4" max="9" width="16.7109375" style="555" customWidth="1"/>
    <col min="10" max="10" width="18.7109375" style="555" customWidth="1"/>
    <col min="11" max="11" width="16.7109375" style="555" customWidth="1"/>
    <col min="12" max="12" width="18.28515625" style="555" customWidth="1"/>
    <col min="13" max="13" width="18.140625" style="555" customWidth="1"/>
    <col min="14" max="14" width="8.140625" style="555" customWidth="1"/>
    <col min="15" max="15" width="0" style="555" hidden="1" customWidth="1"/>
    <col min="16" max="16383" width="11.42578125" style="555" hidden="1"/>
    <col min="16384" max="16384" width="18.28515625" style="555" customWidth="1"/>
  </cols>
  <sheetData>
    <row r="1" spans="1:14 16384:16384" ht="6" customHeight="1"/>
    <row r="2" spans="1:14 16384:16384" ht="20.45" customHeight="1">
      <c r="A2" s="1649" t="s">
        <v>2402</v>
      </c>
      <c r="B2" s="556"/>
      <c r="C2" s="557"/>
      <c r="D2" s="536"/>
      <c r="E2" s="536"/>
      <c r="F2" s="536"/>
      <c r="G2" s="536"/>
      <c r="H2" s="536"/>
      <c r="I2" s="536"/>
      <c r="J2" s="536"/>
      <c r="K2" s="536"/>
      <c r="L2" s="536"/>
      <c r="M2" s="536"/>
    </row>
    <row r="3" spans="1:14 16384:16384" ht="15">
      <c r="A3" s="2271" t="s">
        <v>2525</v>
      </c>
      <c r="B3" s="2272"/>
      <c r="C3" s="2272"/>
      <c r="D3" s="2272"/>
      <c r="E3" s="2272"/>
      <c r="F3" s="2272"/>
      <c r="G3" s="2272"/>
      <c r="H3" s="2272"/>
      <c r="I3" s="2272"/>
      <c r="J3" s="2272"/>
      <c r="K3" s="2272"/>
      <c r="L3" s="2272"/>
      <c r="M3" s="2272"/>
    </row>
    <row r="4" spans="1:14 16384:16384" ht="15">
      <c r="A4" s="2243" t="s">
        <v>1625</v>
      </c>
      <c r="B4" s="2243"/>
      <c r="C4" s="2243"/>
      <c r="D4" s="2243"/>
      <c r="E4" s="2243"/>
      <c r="F4" s="2243"/>
      <c r="G4" s="2243"/>
      <c r="H4" s="2243"/>
      <c r="I4" s="2243"/>
      <c r="J4" s="2243"/>
      <c r="K4" s="2243"/>
      <c r="L4" s="2243"/>
      <c r="M4" s="2243"/>
    </row>
    <row r="5" spans="1:14 16384:16384" ht="14.25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1:14 16384:16384" ht="17.25" customHeight="1">
      <c r="A6" s="2245" t="s">
        <v>892</v>
      </c>
      <c r="B6" s="2245"/>
      <c r="C6" s="2245"/>
      <c r="D6" s="2245" t="s">
        <v>927</v>
      </c>
      <c r="E6" s="2245"/>
      <c r="F6" s="2245"/>
      <c r="G6" s="2245" t="s">
        <v>928</v>
      </c>
      <c r="H6" s="2245"/>
      <c r="I6" s="2245"/>
      <c r="J6" s="2245"/>
      <c r="K6" s="2245" t="s">
        <v>929</v>
      </c>
      <c r="L6" s="2245"/>
      <c r="M6" s="2245"/>
      <c r="XFD6" s="1113" t="s">
        <v>675</v>
      </c>
    </row>
    <row r="7" spans="1:14 16384:16384" ht="16.899999999999999" customHeight="1">
      <c r="A7" s="2245"/>
      <c r="B7" s="2245"/>
      <c r="C7" s="2245"/>
      <c r="D7" s="2247" t="s">
        <v>930</v>
      </c>
      <c r="E7" s="2247" t="s">
        <v>931</v>
      </c>
      <c r="F7" s="2247" t="s">
        <v>932</v>
      </c>
      <c r="G7" s="2247" t="s">
        <v>933</v>
      </c>
      <c r="H7" s="2247" t="s">
        <v>934</v>
      </c>
      <c r="I7" s="2247" t="s">
        <v>935</v>
      </c>
      <c r="J7" s="2247" t="s">
        <v>936</v>
      </c>
      <c r="K7" s="2247" t="s">
        <v>937</v>
      </c>
      <c r="L7" s="2247" t="s">
        <v>938</v>
      </c>
      <c r="M7" s="2247" t="s">
        <v>939</v>
      </c>
      <c r="N7" s="537"/>
    </row>
    <row r="8" spans="1:14 16384:16384" ht="33" customHeight="1">
      <c r="A8" s="2245"/>
      <c r="B8" s="2245"/>
      <c r="C8" s="2245"/>
      <c r="D8" s="2247"/>
      <c r="E8" s="2247"/>
      <c r="F8" s="2247"/>
      <c r="G8" s="2247"/>
      <c r="H8" s="2247"/>
      <c r="I8" s="2247"/>
      <c r="J8" s="2247"/>
      <c r="K8" s="2247"/>
      <c r="L8" s="2247"/>
      <c r="M8" s="2247"/>
      <c r="N8" s="537"/>
    </row>
    <row r="9" spans="1:14 16384:16384" s="558" customFormat="1" ht="15">
      <c r="A9" s="2257" t="s">
        <v>2365</v>
      </c>
      <c r="B9" s="2258"/>
      <c r="C9" s="1031" t="s">
        <v>913</v>
      </c>
      <c r="D9" s="1026">
        <v>725433.40628815012</v>
      </c>
      <c r="E9" s="1026">
        <v>290645.23182719992</v>
      </c>
      <c r="F9" s="1026">
        <v>339864.86045851931</v>
      </c>
      <c r="G9" s="1026">
        <v>670897.96117294382</v>
      </c>
      <c r="H9" s="1026">
        <v>420866.48998890951</v>
      </c>
      <c r="I9" s="1026">
        <v>169599.84801377016</v>
      </c>
      <c r="J9" s="1026">
        <v>94579.199398249897</v>
      </c>
      <c r="K9" s="1026">
        <v>489497.48689477309</v>
      </c>
      <c r="L9" s="1026">
        <v>800803.41223300807</v>
      </c>
      <c r="M9" s="1026">
        <v>796982.1052202211</v>
      </c>
    </row>
    <row r="10" spans="1:14 16384:16384" s="558" customFormat="1" ht="15.75" thickBot="1">
      <c r="A10" s="2259"/>
      <c r="B10" s="2260"/>
      <c r="C10" s="1032" t="s">
        <v>914</v>
      </c>
      <c r="D10" s="1036">
        <v>108825.33855196998</v>
      </c>
      <c r="E10" s="1036">
        <v>36550.470493530018</v>
      </c>
      <c r="F10" s="1036">
        <v>65606.565053340033</v>
      </c>
      <c r="G10" s="1036">
        <v>159269.81300354993</v>
      </c>
      <c r="H10" s="1036">
        <v>40397.113267160043</v>
      </c>
      <c r="I10" s="1036">
        <v>10260.00312655</v>
      </c>
      <c r="J10" s="1036">
        <v>1055.4447015799997</v>
      </c>
      <c r="K10" s="1036">
        <v>42890.586447000052</v>
      </c>
      <c r="L10" s="1036">
        <v>74183.983098849887</v>
      </c>
      <c r="M10" s="1036">
        <v>81362.933774799996</v>
      </c>
    </row>
    <row r="11" spans="1:14 16384:16384" ht="15" thickTop="1">
      <c r="A11" s="2255" t="s">
        <v>915</v>
      </c>
      <c r="B11" s="2255"/>
      <c r="C11" s="1033" t="s">
        <v>913</v>
      </c>
      <c r="D11" s="1035">
        <v>46974.923559510025</v>
      </c>
      <c r="E11" s="1035">
        <v>53132.647841090038</v>
      </c>
      <c r="F11" s="1035">
        <v>85768.491619809967</v>
      </c>
      <c r="G11" s="1035">
        <v>78542.762318100053</v>
      </c>
      <c r="H11" s="1035">
        <v>72728.755056790091</v>
      </c>
      <c r="I11" s="1035">
        <v>28032.081733519983</v>
      </c>
      <c r="J11" s="1035">
        <v>6572.4639120000011</v>
      </c>
      <c r="K11" s="1035">
        <v>171112.09357227999</v>
      </c>
      <c r="L11" s="1035">
        <v>169050.17929222996</v>
      </c>
      <c r="M11" s="1035">
        <v>166923.88272849008</v>
      </c>
    </row>
    <row r="12" spans="1:14 16384:16384" ht="14.25">
      <c r="A12" s="2032"/>
      <c r="B12" s="2032"/>
      <c r="C12" s="1030" t="s">
        <v>914</v>
      </c>
      <c r="D12" s="1027">
        <v>2946.3462162300007</v>
      </c>
      <c r="E12" s="1027">
        <v>3306.2036671599999</v>
      </c>
      <c r="F12" s="1027">
        <v>4544.0385434199989</v>
      </c>
      <c r="G12" s="1027">
        <v>8323.0002380800015</v>
      </c>
      <c r="H12" s="1027">
        <v>1356.711268</v>
      </c>
      <c r="I12" s="1027">
        <v>600.43754072999991</v>
      </c>
      <c r="J12" s="1027">
        <v>516.43938000000003</v>
      </c>
      <c r="K12" s="1027">
        <v>3444.3161547800005</v>
      </c>
      <c r="L12" s="1027">
        <v>2843.46460901</v>
      </c>
      <c r="M12" s="1027">
        <v>2242.1538291699999</v>
      </c>
      <c r="N12" s="559"/>
    </row>
    <row r="13" spans="1:14 16384:16384" ht="14.25">
      <c r="A13" s="2032" t="s">
        <v>916</v>
      </c>
      <c r="B13" s="2032"/>
      <c r="C13" s="1030" t="s">
        <v>913</v>
      </c>
      <c r="D13" s="1027">
        <v>202516.91730985974</v>
      </c>
      <c r="E13" s="1027">
        <v>52698.169844379961</v>
      </c>
      <c r="F13" s="1027">
        <v>145795.43685931989</v>
      </c>
      <c r="G13" s="1027">
        <v>218583.12685045987</v>
      </c>
      <c r="H13" s="1027">
        <v>139816.82304503006</v>
      </c>
      <c r="I13" s="1027">
        <v>40252.823059980008</v>
      </c>
      <c r="J13" s="1027">
        <v>2357.7510580900007</v>
      </c>
      <c r="K13" s="1027">
        <v>88375.651501899891</v>
      </c>
      <c r="L13" s="1027">
        <v>128543.81655986996</v>
      </c>
      <c r="M13" s="1027">
        <v>145484.24986994028</v>
      </c>
      <c r="N13" s="559"/>
    </row>
    <row r="14" spans="1:14 16384:16384" ht="14.25">
      <c r="A14" s="2032"/>
      <c r="B14" s="2032"/>
      <c r="C14" s="1030" t="s">
        <v>914</v>
      </c>
      <c r="D14" s="1027">
        <v>39921.532746330005</v>
      </c>
      <c r="E14" s="1027">
        <v>12154.475816570004</v>
      </c>
      <c r="F14" s="1027">
        <v>34229.105538920012</v>
      </c>
      <c r="G14" s="1027">
        <v>56087.328582409988</v>
      </c>
      <c r="H14" s="1027">
        <v>25253.428822010002</v>
      </c>
      <c r="I14" s="1027">
        <v>4883.9236974000005</v>
      </c>
      <c r="J14" s="1027">
        <v>80.432999999999993</v>
      </c>
      <c r="K14" s="1027">
        <v>16870.347853790008</v>
      </c>
      <c r="L14" s="1027">
        <v>28098.121058699999</v>
      </c>
      <c r="M14" s="1027">
        <v>30612.626850910001</v>
      </c>
      <c r="N14" s="559"/>
    </row>
    <row r="15" spans="1:14 16384:16384" ht="14.25">
      <c r="A15" s="2032" t="s">
        <v>940</v>
      </c>
      <c r="B15" s="2032"/>
      <c r="C15" s="1030" t="s">
        <v>913</v>
      </c>
      <c r="D15" s="1027">
        <v>24051.859983690025</v>
      </c>
      <c r="E15" s="1027">
        <v>5058.7986544300011</v>
      </c>
      <c r="F15" s="1027">
        <v>29413.545229640011</v>
      </c>
      <c r="G15" s="1027">
        <v>43690.75211289998</v>
      </c>
      <c r="H15" s="1027">
        <v>12774.321476839998</v>
      </c>
      <c r="I15" s="1027">
        <v>1741.8613777000003</v>
      </c>
      <c r="J15" s="1027">
        <v>317.26890032</v>
      </c>
      <c r="K15" s="1027">
        <v>1595.3742208399997</v>
      </c>
      <c r="L15" s="1027">
        <v>6618.4474102300001</v>
      </c>
      <c r="M15" s="1027">
        <v>9378.8536119400014</v>
      </c>
      <c r="N15" s="559"/>
    </row>
    <row r="16" spans="1:14 16384:16384" ht="14.25">
      <c r="A16" s="2032"/>
      <c r="B16" s="2032"/>
      <c r="C16" s="1030" t="s">
        <v>914</v>
      </c>
      <c r="D16" s="1027">
        <v>4094.7413725500001</v>
      </c>
      <c r="E16" s="1027">
        <v>1348.7828981999996</v>
      </c>
      <c r="F16" s="1027">
        <v>6300.9747116600001</v>
      </c>
      <c r="G16" s="1027">
        <v>9980.9030704499983</v>
      </c>
      <c r="H16" s="1027">
        <v>1005.31080208</v>
      </c>
      <c r="I16" s="1027">
        <v>577.66090987999985</v>
      </c>
      <c r="J16" s="1027">
        <v>180.62419999999997</v>
      </c>
      <c r="K16" s="1027">
        <v>677.63078543000006</v>
      </c>
      <c r="L16" s="1027">
        <v>2082.0724475599995</v>
      </c>
      <c r="M16" s="1027">
        <v>2742.9380747999999</v>
      </c>
      <c r="N16" s="559"/>
    </row>
    <row r="17" spans="1:14" ht="14.25">
      <c r="A17" s="2262" t="s">
        <v>941</v>
      </c>
      <c r="B17" s="2262"/>
      <c r="C17" s="1030" t="s">
        <v>913</v>
      </c>
      <c r="D17" s="1027">
        <v>97214.235190689913</v>
      </c>
      <c r="E17" s="1027">
        <v>14287.623618609998</v>
      </c>
      <c r="F17" s="1027">
        <v>1725.4027601600001</v>
      </c>
      <c r="G17" s="1027">
        <v>63121.99677279999</v>
      </c>
      <c r="H17" s="1027">
        <v>20658.91942916</v>
      </c>
      <c r="I17" s="1027">
        <v>2397.1751770000001</v>
      </c>
      <c r="J17" s="1027">
        <v>27049.170190500005</v>
      </c>
      <c r="K17" s="1027">
        <v>110961.21808645999</v>
      </c>
      <c r="L17" s="1027">
        <v>107120.96330295996</v>
      </c>
      <c r="M17" s="1027">
        <v>96683.878300859986</v>
      </c>
      <c r="N17" s="559"/>
    </row>
    <row r="18" spans="1:14" ht="14.25">
      <c r="A18" s="2262"/>
      <c r="B18" s="2262"/>
      <c r="C18" s="1030" t="s">
        <v>914</v>
      </c>
      <c r="D18" s="1027" t="s">
        <v>4</v>
      </c>
      <c r="E18" s="1027" t="s">
        <v>4</v>
      </c>
      <c r="F18" s="1027" t="s">
        <v>4</v>
      </c>
      <c r="G18" s="1027" t="s">
        <v>4</v>
      </c>
      <c r="H18" s="1027" t="s">
        <v>4</v>
      </c>
      <c r="I18" s="1027" t="s">
        <v>4</v>
      </c>
      <c r="J18" s="1027" t="s">
        <v>4</v>
      </c>
      <c r="K18" s="1027" t="s">
        <v>4</v>
      </c>
      <c r="L18" s="1027" t="s">
        <v>4</v>
      </c>
      <c r="M18" s="1027" t="s">
        <v>4</v>
      </c>
      <c r="N18" s="559"/>
    </row>
    <row r="19" spans="1:14" ht="14.25">
      <c r="A19" s="2275" t="s">
        <v>942</v>
      </c>
      <c r="B19" s="2276"/>
      <c r="C19" s="1030" t="s">
        <v>913</v>
      </c>
      <c r="D19" s="1027">
        <v>12730.324934629996</v>
      </c>
      <c r="E19" s="1027">
        <v>6306.0768739400046</v>
      </c>
      <c r="F19" s="1027">
        <v>7203.3746841399989</v>
      </c>
      <c r="G19" s="1027">
        <v>26093.731052710002</v>
      </c>
      <c r="H19" s="1027">
        <v>146.04543999999999</v>
      </c>
      <c r="I19" s="1027" t="s">
        <v>4</v>
      </c>
      <c r="J19" s="1027" t="s">
        <v>4</v>
      </c>
      <c r="K19" s="1027">
        <v>2344.2611430699999</v>
      </c>
      <c r="L19" s="1027">
        <v>2584.1255205300013</v>
      </c>
      <c r="M19" s="1027">
        <v>2982.5238042699998</v>
      </c>
      <c r="N19" s="559"/>
    </row>
    <row r="20" spans="1:14" ht="14.25">
      <c r="A20" s="2277"/>
      <c r="B20" s="2278"/>
      <c r="C20" s="1030" t="s">
        <v>914</v>
      </c>
      <c r="D20" s="1027" t="s">
        <v>4</v>
      </c>
      <c r="E20" s="1027" t="s">
        <v>4</v>
      </c>
      <c r="F20" s="1027" t="s">
        <v>4</v>
      </c>
      <c r="G20" s="1027" t="s">
        <v>4</v>
      </c>
      <c r="H20" s="1027" t="s">
        <v>4</v>
      </c>
      <c r="I20" s="1027" t="s">
        <v>4</v>
      </c>
      <c r="J20" s="1027" t="s">
        <v>4</v>
      </c>
      <c r="K20" s="1027" t="s">
        <v>4</v>
      </c>
      <c r="L20" s="1027" t="s">
        <v>4</v>
      </c>
      <c r="M20" s="1027" t="s">
        <v>4</v>
      </c>
      <c r="N20" s="559"/>
    </row>
    <row r="21" spans="1:14" ht="14.25">
      <c r="A21" s="2032" t="s">
        <v>2368</v>
      </c>
      <c r="B21" s="2032"/>
      <c r="C21" s="1030" t="s">
        <v>913</v>
      </c>
      <c r="D21" s="1027">
        <v>8201.3011490999997</v>
      </c>
      <c r="E21" s="1027">
        <v>2830.7334837999992</v>
      </c>
      <c r="F21" s="1027">
        <v>11048.150963999997</v>
      </c>
      <c r="G21" s="1027">
        <v>3644.0104837999988</v>
      </c>
      <c r="H21" s="1027">
        <v>7772.8374491000031</v>
      </c>
      <c r="I21" s="1027">
        <v>163.67312000000001</v>
      </c>
      <c r="J21" s="1027">
        <v>10499.664544000003</v>
      </c>
      <c r="K21" s="1027">
        <v>21353.117957160004</v>
      </c>
      <c r="L21" s="1027">
        <v>20267.715113159997</v>
      </c>
      <c r="M21" s="1027">
        <v>20039.123004100005</v>
      </c>
      <c r="N21" s="559"/>
    </row>
    <row r="22" spans="1:14" ht="14.25">
      <c r="A22" s="2032"/>
      <c r="B22" s="2032"/>
      <c r="C22" s="1030" t="s">
        <v>914</v>
      </c>
      <c r="D22" s="1027">
        <v>160.09904142000002</v>
      </c>
      <c r="E22" s="1027" t="s">
        <v>4</v>
      </c>
      <c r="F22" s="1027" t="s">
        <v>4</v>
      </c>
      <c r="G22" s="1027" t="s">
        <v>4</v>
      </c>
      <c r="H22" s="1027">
        <v>160.09904142000002</v>
      </c>
      <c r="I22" s="1027" t="s">
        <v>4</v>
      </c>
      <c r="J22" s="1027" t="s">
        <v>4</v>
      </c>
      <c r="K22" s="1027">
        <v>160.09904142000002</v>
      </c>
      <c r="L22" s="1027">
        <v>160.09904142000002</v>
      </c>
      <c r="M22" s="1027">
        <v>160.09904142000002</v>
      </c>
      <c r="N22" s="559"/>
    </row>
    <row r="23" spans="1:14" s="4" customFormat="1" ht="14.25">
      <c r="A23" s="2032" t="s">
        <v>920</v>
      </c>
      <c r="B23" s="2032"/>
      <c r="C23" s="1030" t="s">
        <v>913</v>
      </c>
      <c r="D23" s="1027">
        <v>11546.82100795</v>
      </c>
      <c r="E23" s="1027" t="s">
        <v>4</v>
      </c>
      <c r="F23" s="1027" t="s">
        <v>4</v>
      </c>
      <c r="G23" s="1027">
        <v>9631.7321289399861</v>
      </c>
      <c r="H23" s="1027">
        <v>1704.82383901</v>
      </c>
      <c r="I23" s="1027">
        <v>110.90863999999999</v>
      </c>
      <c r="J23" s="1027">
        <v>99.356400000000008</v>
      </c>
      <c r="K23" s="1027">
        <v>2893.5072215800001</v>
      </c>
      <c r="L23" s="1027">
        <v>7019.4167130699943</v>
      </c>
      <c r="M23" s="1027">
        <v>7625.6778064899991</v>
      </c>
      <c r="N23" s="560"/>
    </row>
    <row r="24" spans="1:14" s="4" customFormat="1" ht="14.25">
      <c r="A24" s="2032"/>
      <c r="B24" s="2032"/>
      <c r="C24" s="1030" t="s">
        <v>914</v>
      </c>
      <c r="D24" s="1027">
        <v>5404.4391181400015</v>
      </c>
      <c r="E24" s="1027" t="s">
        <v>4</v>
      </c>
      <c r="F24" s="1027" t="s">
        <v>4</v>
      </c>
      <c r="G24" s="1027">
        <v>3085.4439381899997</v>
      </c>
      <c r="H24" s="1027">
        <v>678.52467994999995</v>
      </c>
      <c r="I24" s="1027">
        <v>1640.4705000000001</v>
      </c>
      <c r="J24" s="1027" t="s">
        <v>4</v>
      </c>
      <c r="K24" s="1027">
        <v>384.37011999999993</v>
      </c>
      <c r="L24" s="1027">
        <v>3956.6315812800003</v>
      </c>
      <c r="M24" s="1027">
        <v>4782.3325621900003</v>
      </c>
      <c r="N24" s="560"/>
    </row>
    <row r="25" spans="1:14" s="4" customFormat="1" ht="14.25">
      <c r="A25" s="2032" t="s">
        <v>921</v>
      </c>
      <c r="B25" s="2032"/>
      <c r="C25" s="1030" t="s">
        <v>913</v>
      </c>
      <c r="D25" s="1027">
        <v>1840.1232576399998</v>
      </c>
      <c r="E25" s="1027">
        <v>1231.4617181900001</v>
      </c>
      <c r="F25" s="1027">
        <v>1314.0526096099998</v>
      </c>
      <c r="G25" s="1027">
        <v>2585.6850656900015</v>
      </c>
      <c r="H25" s="1027">
        <v>1721.6463597500003</v>
      </c>
      <c r="I25" s="1027">
        <v>5</v>
      </c>
      <c r="J25" s="1027">
        <v>73.306160000000006</v>
      </c>
      <c r="K25" s="1027">
        <v>465.76933811000004</v>
      </c>
      <c r="L25" s="1027">
        <v>1288.7828773799999</v>
      </c>
      <c r="M25" s="1027">
        <v>1281.1579204900002</v>
      </c>
      <c r="N25" s="560"/>
    </row>
    <row r="26" spans="1:14" ht="14.25">
      <c r="A26" s="2032"/>
      <c r="B26" s="2032"/>
      <c r="C26" s="1030" t="s">
        <v>914</v>
      </c>
      <c r="D26" s="1027">
        <v>3107.9350321699994</v>
      </c>
      <c r="E26" s="1027">
        <v>3561.4180937999995</v>
      </c>
      <c r="F26" s="1027">
        <v>8264.998510139998</v>
      </c>
      <c r="G26" s="1027">
        <v>12180.066353100001</v>
      </c>
      <c r="H26" s="1027">
        <v>2152.6618850099994</v>
      </c>
      <c r="I26" s="1027">
        <v>601.62339799999995</v>
      </c>
      <c r="J26" s="1027" t="s">
        <v>4</v>
      </c>
      <c r="K26" s="1027">
        <v>3641.3145502000007</v>
      </c>
      <c r="L26" s="1027">
        <v>3664.8850554899991</v>
      </c>
      <c r="M26" s="1027">
        <v>5713.9688779500011</v>
      </c>
      <c r="N26" s="559"/>
    </row>
    <row r="27" spans="1:14" ht="14.25">
      <c r="A27" s="2032" t="s">
        <v>922</v>
      </c>
      <c r="B27" s="2032"/>
      <c r="C27" s="1030" t="s">
        <v>913</v>
      </c>
      <c r="D27" s="1027">
        <v>215119.0062934501</v>
      </c>
      <c r="E27" s="1027">
        <v>126554.05367247987</v>
      </c>
      <c r="F27" s="1027">
        <v>33535.901147750024</v>
      </c>
      <c r="G27" s="1027">
        <v>96477.717038089977</v>
      </c>
      <c r="H27" s="1027">
        <v>142236.17723798993</v>
      </c>
      <c r="I27" s="1027">
        <v>93696.433692300023</v>
      </c>
      <c r="J27" s="1027">
        <v>42798.633145300002</v>
      </c>
      <c r="K27" s="1027">
        <v>56280.527178169999</v>
      </c>
      <c r="L27" s="1027">
        <v>294788.3898955597</v>
      </c>
      <c r="M27" s="1027">
        <v>269263.14618274977</v>
      </c>
      <c r="N27" s="559"/>
    </row>
    <row r="28" spans="1:14" ht="14.25">
      <c r="A28" s="2032"/>
      <c r="B28" s="2032"/>
      <c r="C28" s="1030" t="s">
        <v>914</v>
      </c>
      <c r="D28" s="1027">
        <v>11137.496998530001</v>
      </c>
      <c r="E28" s="1027">
        <v>1068.7169580000002</v>
      </c>
      <c r="F28" s="1027">
        <v>383.73250000000002</v>
      </c>
      <c r="G28" s="1027">
        <v>4889.5862937500006</v>
      </c>
      <c r="H28" s="1027">
        <v>6769.1319423699988</v>
      </c>
      <c r="I28" s="1027">
        <v>915.59198040999991</v>
      </c>
      <c r="J28" s="1027">
        <v>15.636240000000001</v>
      </c>
      <c r="K28" s="1027">
        <v>3844.9005656000018</v>
      </c>
      <c r="L28" s="1027">
        <v>9887.9292830299983</v>
      </c>
      <c r="M28" s="1027">
        <v>10850.678126680001</v>
      </c>
      <c r="N28" s="559"/>
    </row>
    <row r="29" spans="1:14" ht="14.25">
      <c r="A29" s="2032" t="s">
        <v>923</v>
      </c>
      <c r="B29" s="2032"/>
      <c r="C29" s="1030" t="s">
        <v>913</v>
      </c>
      <c r="D29" s="1027">
        <v>60900.127376329983</v>
      </c>
      <c r="E29" s="1027">
        <v>15833.393678740005</v>
      </c>
      <c r="F29" s="1027">
        <v>7367.1642090599953</v>
      </c>
      <c r="G29" s="1027">
        <v>79750.081365730046</v>
      </c>
      <c r="H29" s="1027">
        <v>3988.3816393999996</v>
      </c>
      <c r="I29" s="1027">
        <v>362.22225900000001</v>
      </c>
      <c r="J29" s="1027" t="s">
        <v>4</v>
      </c>
      <c r="K29" s="1027">
        <v>8233.7535685799958</v>
      </c>
      <c r="L29" s="1027">
        <v>22680.556805909993</v>
      </c>
      <c r="M29" s="1027">
        <v>37619.812009969988</v>
      </c>
      <c r="N29" s="559"/>
    </row>
    <row r="30" spans="1:14" ht="14.25">
      <c r="A30" s="2032"/>
      <c r="B30" s="2032"/>
      <c r="C30" s="1030" t="s">
        <v>914</v>
      </c>
      <c r="D30" s="1027">
        <v>32345.524136919972</v>
      </c>
      <c r="E30" s="1027">
        <v>11880.737202199998</v>
      </c>
      <c r="F30" s="1027">
        <v>6824.6785184399978</v>
      </c>
      <c r="G30" s="1027">
        <v>48766.222107309957</v>
      </c>
      <c r="H30" s="1027">
        <v>1657.9117701199996</v>
      </c>
      <c r="I30" s="1027">
        <v>626.80598013000008</v>
      </c>
      <c r="J30" s="1027" t="s">
        <v>4</v>
      </c>
      <c r="K30" s="1027">
        <v>9017.3429419900003</v>
      </c>
      <c r="L30" s="1027">
        <v>17178.92199203002</v>
      </c>
      <c r="M30" s="1027">
        <v>17554.026649479983</v>
      </c>
      <c r="N30" s="559"/>
    </row>
    <row r="31" spans="1:14" ht="14.25">
      <c r="A31" s="2032" t="s">
        <v>924</v>
      </c>
      <c r="B31" s="2032"/>
      <c r="C31" s="1030" t="s">
        <v>913</v>
      </c>
      <c r="D31" s="1027">
        <v>4103.1344906699987</v>
      </c>
      <c r="E31" s="1027">
        <v>0.01</v>
      </c>
      <c r="F31" s="1027" t="s">
        <v>4</v>
      </c>
      <c r="G31" s="1027">
        <v>2863.2255322499991</v>
      </c>
      <c r="H31" s="1027">
        <v>1223.91799842</v>
      </c>
      <c r="I31" s="1027">
        <v>16.000959999999999</v>
      </c>
      <c r="J31" s="1027" t="s">
        <v>4</v>
      </c>
      <c r="K31" s="1027">
        <v>1510.3503381099999</v>
      </c>
      <c r="L31" s="1027">
        <v>3497.6117906799996</v>
      </c>
      <c r="M31" s="1027">
        <v>3534.0515416900012</v>
      </c>
      <c r="N31" s="559"/>
    </row>
    <row r="32" spans="1:14" ht="14.25">
      <c r="A32" s="2032"/>
      <c r="B32" s="2032"/>
      <c r="C32" s="1030" t="s">
        <v>914</v>
      </c>
      <c r="D32" s="1027">
        <v>311.19945959999995</v>
      </c>
      <c r="E32" s="1027">
        <v>3.4137599700000001</v>
      </c>
      <c r="F32" s="1027" t="s">
        <v>4</v>
      </c>
      <c r="G32" s="1027">
        <v>287.62569967000007</v>
      </c>
      <c r="H32" s="1027">
        <v>26.987519899999999</v>
      </c>
      <c r="I32" s="1027" t="s">
        <v>4</v>
      </c>
      <c r="J32" s="1027" t="s">
        <v>4</v>
      </c>
      <c r="K32" s="1027">
        <v>298.67239953000006</v>
      </c>
      <c r="L32" s="1027">
        <v>264.58212425000011</v>
      </c>
      <c r="M32" s="1027">
        <v>208.78763172000006</v>
      </c>
      <c r="N32" s="559"/>
    </row>
    <row r="33" spans="1:14" s="562" customFormat="1" ht="14.25">
      <c r="A33" s="2032" t="s">
        <v>925</v>
      </c>
      <c r="B33" s="2032"/>
      <c r="C33" s="1030" t="s">
        <v>913</v>
      </c>
      <c r="D33" s="1027">
        <v>40234.631734630006</v>
      </c>
      <c r="E33" s="1027">
        <v>12712.262441540001</v>
      </c>
      <c r="F33" s="1027">
        <v>16693.34037503002</v>
      </c>
      <c r="G33" s="1027">
        <v>45913.140451469946</v>
      </c>
      <c r="H33" s="1027">
        <v>16093.84101742002</v>
      </c>
      <c r="I33" s="1027">
        <v>2821.6679942699989</v>
      </c>
      <c r="J33" s="1027">
        <v>4811.5850880399994</v>
      </c>
      <c r="K33" s="1027">
        <v>24371.862768510004</v>
      </c>
      <c r="L33" s="1027">
        <v>37343.406951429984</v>
      </c>
      <c r="M33" s="1027">
        <v>36165.748439229988</v>
      </c>
      <c r="N33" s="561"/>
    </row>
    <row r="34" spans="1:14" s="562" customFormat="1" ht="14.25">
      <c r="A34" s="2032"/>
      <c r="B34" s="2032"/>
      <c r="C34" s="1030" t="s">
        <v>914</v>
      </c>
      <c r="D34" s="1027">
        <v>9396.0244300800023</v>
      </c>
      <c r="E34" s="1027">
        <v>3226.7220976299977</v>
      </c>
      <c r="F34" s="1027">
        <v>5059.0367307600036</v>
      </c>
      <c r="G34" s="1027">
        <v>15669.63672059001</v>
      </c>
      <c r="H34" s="1027">
        <v>1336.3455363000003</v>
      </c>
      <c r="I34" s="1027">
        <v>413.48912000000001</v>
      </c>
      <c r="J34" s="1027">
        <v>262.31188157999998</v>
      </c>
      <c r="K34" s="1027">
        <v>4551.5920342599993</v>
      </c>
      <c r="L34" s="1027">
        <v>6047.2759060799954</v>
      </c>
      <c r="M34" s="1027">
        <v>6495.3221304799972</v>
      </c>
      <c r="N34" s="561"/>
    </row>
    <row r="35" spans="1:14" ht="15" customHeight="1">
      <c r="A35" s="411" t="s">
        <v>2369</v>
      </c>
      <c r="B35" s="791"/>
      <c r="C35" s="791"/>
      <c r="D35" s="791"/>
      <c r="E35" s="791"/>
      <c r="F35" s="791"/>
      <c r="G35" s="791"/>
      <c r="H35" s="791"/>
      <c r="I35" s="538"/>
      <c r="J35" s="538"/>
      <c r="K35" s="538"/>
      <c r="L35" s="563"/>
      <c r="M35" s="563"/>
    </row>
    <row r="36" spans="1:14">
      <c r="A36" s="384" t="s">
        <v>2371</v>
      </c>
      <c r="B36" s="11"/>
      <c r="C36" s="11"/>
      <c r="D36" s="540"/>
      <c r="E36" s="564"/>
      <c r="F36" s="564"/>
      <c r="G36" s="11"/>
      <c r="H36" s="11"/>
      <c r="I36" s="565"/>
      <c r="J36" s="565"/>
      <c r="K36" s="565"/>
      <c r="L36" s="566"/>
      <c r="M36" s="566"/>
    </row>
    <row r="37" spans="1:14" ht="12.75" customHeight="1">
      <c r="A37" s="1539"/>
      <c r="B37" s="1542"/>
      <c r="C37" s="1542"/>
      <c r="D37" s="1542"/>
      <c r="E37" s="1542"/>
      <c r="F37" s="1542"/>
      <c r="G37" s="1542"/>
      <c r="H37" s="1542"/>
      <c r="I37" s="1542"/>
      <c r="J37" s="1542"/>
      <c r="L37" s="563"/>
      <c r="M37" s="563"/>
    </row>
    <row r="38" spans="1:14" s="570" customFormat="1" ht="12.75" customHeight="1">
      <c r="A38" s="567"/>
      <c r="B38" s="1539"/>
      <c r="C38" s="568"/>
      <c r="D38" s="568"/>
      <c r="E38" s="569"/>
      <c r="F38" s="569"/>
      <c r="G38" s="565"/>
      <c r="H38" s="565"/>
      <c r="I38" s="565"/>
      <c r="J38" s="565"/>
      <c r="K38" s="565"/>
      <c r="L38" s="566"/>
      <c r="M38" s="566"/>
    </row>
    <row r="39" spans="1:14" s="570" customFormat="1" ht="12.75" customHeight="1">
      <c r="B39" s="571"/>
      <c r="C39" s="572"/>
      <c r="D39" s="572"/>
      <c r="E39" s="573"/>
      <c r="F39" s="573"/>
      <c r="G39" s="566"/>
      <c r="H39" s="566"/>
      <c r="I39" s="566"/>
      <c r="J39" s="566"/>
      <c r="K39" s="566"/>
      <c r="L39" s="566"/>
      <c r="M39" s="566"/>
    </row>
    <row r="40" spans="1:14">
      <c r="B40" s="571"/>
      <c r="C40" s="574"/>
      <c r="D40" s="575"/>
      <c r="E40" s="576"/>
      <c r="F40" s="575"/>
      <c r="G40" s="575"/>
      <c r="H40" s="576"/>
      <c r="I40" s="576"/>
      <c r="J40" s="575"/>
      <c r="K40" s="575"/>
      <c r="L40" s="576"/>
      <c r="M40" s="575"/>
    </row>
    <row r="41" spans="1:14" hidden="1">
      <c r="B41" s="2273"/>
      <c r="C41" s="2273"/>
      <c r="D41" s="2273"/>
      <c r="E41" s="2273"/>
      <c r="F41" s="577"/>
      <c r="J41" s="577"/>
      <c r="M41" s="577"/>
    </row>
    <row r="42" spans="1:14" hidden="1">
      <c r="B42" s="2274"/>
      <c r="C42" s="2274"/>
      <c r="D42" s="2274"/>
      <c r="E42" s="2274"/>
      <c r="F42" s="2274"/>
    </row>
    <row r="43" spans="1:14" hidden="1"/>
    <row r="44" spans="1:14" hidden="1"/>
    <row r="45" spans="1:14" hidden="1"/>
    <row r="46" spans="1:14" hidden="1"/>
    <row r="47" spans="1:14" hidden="1"/>
    <row r="48" spans="1:14" hidden="1"/>
    <row r="49" hidden="1"/>
    <row r="50" hidden="1"/>
    <row r="51" hidden="1"/>
    <row r="52" hidden="1"/>
    <row r="53" hidden="1"/>
    <row r="54" hidden="1"/>
    <row r="55" hidden="1"/>
    <row r="56"/>
    <row r="57"/>
    <row r="58"/>
    <row r="59"/>
    <row r="60"/>
    <row r="61"/>
    <row r="62"/>
    <row r="63"/>
    <row r="64"/>
    <row r="65"/>
    <row r="66"/>
    <row r="67"/>
    <row r="68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</sheetData>
  <mergeCells count="31">
    <mergeCell ref="A9:B10"/>
    <mergeCell ref="B41:E41"/>
    <mergeCell ref="B42:F42"/>
    <mergeCell ref="A4:M4"/>
    <mergeCell ref="A23:B24"/>
    <mergeCell ref="A25:B26"/>
    <mergeCell ref="A27:B28"/>
    <mergeCell ref="A29:B30"/>
    <mergeCell ref="A31:B32"/>
    <mergeCell ref="A33:B34"/>
    <mergeCell ref="A11:B12"/>
    <mergeCell ref="A13:B14"/>
    <mergeCell ref="A15:B16"/>
    <mergeCell ref="A17:B18"/>
    <mergeCell ref="A19:B20"/>
    <mergeCell ref="A21:B22"/>
    <mergeCell ref="A3:M3"/>
    <mergeCell ref="A6:C8"/>
    <mergeCell ref="D6:F6"/>
    <mergeCell ref="G6:J6"/>
    <mergeCell ref="K6:M6"/>
    <mergeCell ref="D7:D8"/>
    <mergeCell ref="E7:E8"/>
    <mergeCell ref="F7:F8"/>
    <mergeCell ref="G7:G8"/>
    <mergeCell ref="H7:H8"/>
    <mergeCell ref="J7:J8"/>
    <mergeCell ref="K7:K8"/>
    <mergeCell ref="L7:L8"/>
    <mergeCell ref="M7:M8"/>
    <mergeCell ref="I7:I8"/>
  </mergeCells>
  <hyperlinks>
    <hyperlink ref="XFD6" location="ÍNDICE!A202" display="ÍNDICE"/>
  </hyperlinks>
  <printOptions horizontalCentered="1"/>
  <pageMargins left="0.70866141732283472" right="0.70866141732283472" top="0.86614173228346458" bottom="0.74803149606299213" header="0.19685039370078741" footer="0"/>
  <pageSetup scale="58" orientation="landscape" r:id="rId1"/>
  <headerFooter scaleWithDoc="0" alignWithMargins="0">
    <oddHeader>&amp;R&amp;"Arial,Negrita"&amp;10Compendio estadístico 2013 - Sector agropecuario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3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8.5703125" style="322" customWidth="1"/>
    <col min="2" max="2" width="16.5703125" style="322" customWidth="1"/>
    <col min="3" max="3" width="14.28515625" style="322" customWidth="1"/>
    <col min="4" max="5" width="17.140625" style="322" customWidth="1"/>
    <col min="6" max="7" width="21.28515625" style="322" customWidth="1"/>
    <col min="8" max="8" width="12.7109375" style="322" customWidth="1"/>
    <col min="9" max="16383" width="11.42578125" style="322" hidden="1"/>
    <col min="16384" max="16384" width="17.7109375" style="322" customWidth="1"/>
  </cols>
  <sheetData>
    <row r="1" spans="1:13 16384:16384" ht="6" customHeight="1"/>
    <row r="2" spans="1:13 16384:16384">
      <c r="A2" s="1398" t="s">
        <v>2403</v>
      </c>
    </row>
    <row r="3" spans="1:13 16384:16384" ht="15">
      <c r="A3" s="1994" t="s">
        <v>2526</v>
      </c>
      <c r="B3" s="1994"/>
      <c r="C3" s="1994"/>
      <c r="D3" s="1994"/>
      <c r="E3" s="1994"/>
      <c r="F3" s="1994"/>
      <c r="G3" s="1994"/>
    </row>
    <row r="4" spans="1:13 16384:16384" ht="15" customHeight="1">
      <c r="A4" s="2243" t="s">
        <v>1625</v>
      </c>
      <c r="B4" s="2243"/>
      <c r="C4" s="2243"/>
      <c r="D4" s="2243"/>
      <c r="E4" s="2243"/>
      <c r="F4" s="2243"/>
      <c r="G4" s="2243"/>
      <c r="H4" s="1144"/>
      <c r="I4" s="1144"/>
      <c r="J4" s="1144"/>
      <c r="K4" s="1144"/>
      <c r="L4" s="1144"/>
      <c r="M4" s="1144"/>
    </row>
    <row r="5" spans="1:13 16384:16384" ht="15">
      <c r="A5" s="1535"/>
      <c r="B5" s="1535"/>
      <c r="C5" s="1535"/>
      <c r="D5" s="1535"/>
      <c r="E5" s="1535"/>
      <c r="F5" s="1535"/>
      <c r="G5" s="1535"/>
    </row>
    <row r="6" spans="1:13 16384:16384" ht="16.899999999999999" customHeight="1">
      <c r="A6" s="2015" t="s">
        <v>943</v>
      </c>
      <c r="B6" s="2015"/>
      <c r="C6" s="2015"/>
      <c r="D6" s="2015" t="s">
        <v>907</v>
      </c>
      <c r="E6" s="2015"/>
      <c r="F6" s="2281" t="s">
        <v>2372</v>
      </c>
      <c r="G6" s="2281" t="s">
        <v>2373</v>
      </c>
      <c r="XFD6" s="1113" t="s">
        <v>675</v>
      </c>
    </row>
    <row r="7" spans="1:13 16384:16384" ht="16.899999999999999" customHeight="1">
      <c r="A7" s="2015"/>
      <c r="B7" s="2015"/>
      <c r="C7" s="2015"/>
      <c r="D7" s="1536" t="s">
        <v>944</v>
      </c>
      <c r="E7" s="1545" t="s">
        <v>911</v>
      </c>
      <c r="F7" s="2015"/>
      <c r="G7" s="2015"/>
      <c r="H7" s="378"/>
    </row>
    <row r="8" spans="1:13 16384:16384" s="8" customFormat="1" ht="15">
      <c r="A8" s="2257" t="s">
        <v>2365</v>
      </c>
      <c r="B8" s="2258"/>
      <c r="C8" s="579" t="s">
        <v>913</v>
      </c>
      <c r="D8" s="1026">
        <v>1055756.4602445974</v>
      </c>
      <c r="E8" s="1026">
        <v>995734.64421052719</v>
      </c>
      <c r="F8" s="1026" t="s">
        <v>4</v>
      </c>
      <c r="G8" s="1026" t="s">
        <v>4</v>
      </c>
      <c r="H8" s="580"/>
    </row>
    <row r="9" spans="1:13 16384:16384" s="8" customFormat="1" ht="15.75" thickBot="1">
      <c r="A9" s="2279"/>
      <c r="B9" s="2280"/>
      <c r="C9" s="1034" t="s">
        <v>914</v>
      </c>
      <c r="D9" s="1036">
        <v>133927.64009993951</v>
      </c>
      <c r="E9" s="1036">
        <v>124704.30246033994</v>
      </c>
      <c r="F9" s="1036" t="s">
        <v>4</v>
      </c>
      <c r="G9" s="1036" t="s">
        <v>4</v>
      </c>
      <c r="H9" s="580"/>
    </row>
    <row r="10" spans="1:13 16384:16384" ht="14.25" customHeight="1" thickTop="1">
      <c r="A10" s="2284" t="s">
        <v>945</v>
      </c>
      <c r="B10" s="2284"/>
      <c r="C10" s="1029" t="s">
        <v>913</v>
      </c>
      <c r="D10" s="1035">
        <v>397958.41670570034</v>
      </c>
      <c r="E10" s="1035">
        <v>376182.16235020012</v>
      </c>
      <c r="F10" s="1035">
        <v>1448391.7675580184</v>
      </c>
      <c r="G10" s="1035">
        <v>1346141.1594871762</v>
      </c>
      <c r="H10" s="581"/>
    </row>
    <row r="11" spans="1:13 16384:16384" s="583" customFormat="1">
      <c r="A11" s="2282"/>
      <c r="B11" s="2282"/>
      <c r="C11" s="548" t="s">
        <v>914</v>
      </c>
      <c r="D11" s="1027" t="s">
        <v>4</v>
      </c>
      <c r="E11" s="1027" t="s">
        <v>4</v>
      </c>
      <c r="F11" s="1027" t="s">
        <v>4</v>
      </c>
      <c r="G11" s="1027" t="s">
        <v>4</v>
      </c>
      <c r="H11" s="582"/>
    </row>
    <row r="12" spans="1:13 16384:16384">
      <c r="A12" s="2282" t="s">
        <v>946</v>
      </c>
      <c r="B12" s="2282"/>
      <c r="C12" s="548" t="s">
        <v>913</v>
      </c>
      <c r="D12" s="1027">
        <v>2336.4033692199996</v>
      </c>
      <c r="E12" s="1027">
        <v>1735.2570158299993</v>
      </c>
      <c r="F12" s="1027">
        <v>811.42137292264101</v>
      </c>
      <c r="G12" s="1027">
        <v>510.30107910320993</v>
      </c>
      <c r="H12" s="581"/>
    </row>
    <row r="13" spans="1:13 16384:16384">
      <c r="A13" s="2282"/>
      <c r="B13" s="2282"/>
      <c r="C13" s="548" t="s">
        <v>914</v>
      </c>
      <c r="D13" s="1027">
        <v>490.62526640000016</v>
      </c>
      <c r="E13" s="1027">
        <v>358.73912655000004</v>
      </c>
      <c r="F13" s="1027">
        <v>92.248893282589989</v>
      </c>
      <c r="G13" s="1027">
        <v>21.407327288374002</v>
      </c>
      <c r="H13" s="581"/>
    </row>
    <row r="14" spans="1:13 16384:16384">
      <c r="A14" s="2282" t="s">
        <v>947</v>
      </c>
      <c r="B14" s="2282"/>
      <c r="C14" s="548" t="s">
        <v>913</v>
      </c>
      <c r="D14" s="1027">
        <v>7049.8199719700015</v>
      </c>
      <c r="E14" s="1027">
        <v>6042.7337627600036</v>
      </c>
      <c r="F14" s="1027">
        <v>10031.190123895401</v>
      </c>
      <c r="G14" s="1027">
        <v>9306.629809596081</v>
      </c>
      <c r="H14" s="581"/>
    </row>
    <row r="15" spans="1:13 16384:16384">
      <c r="A15" s="2282"/>
      <c r="B15" s="2282"/>
      <c r="C15" s="548" t="s">
        <v>914</v>
      </c>
      <c r="D15" s="1027">
        <v>1145.43488007</v>
      </c>
      <c r="E15" s="1027">
        <v>1089.3887602499995</v>
      </c>
      <c r="F15" s="1027">
        <v>810.37255566521571</v>
      </c>
      <c r="G15" s="1027">
        <v>389.42181339102808</v>
      </c>
      <c r="H15" s="581"/>
    </row>
    <row r="16" spans="1:13 16384:16384">
      <c r="A16" s="2282" t="s">
        <v>2374</v>
      </c>
      <c r="B16" s="2282"/>
      <c r="C16" s="548" t="s">
        <v>913</v>
      </c>
      <c r="D16" s="1027">
        <v>6868.4125109599936</v>
      </c>
      <c r="E16" s="1027">
        <v>6867.9943073199929</v>
      </c>
      <c r="F16" s="1027">
        <v>113069.36991736786</v>
      </c>
      <c r="G16" s="1027">
        <v>112744.36745377781</v>
      </c>
      <c r="H16" s="581"/>
    </row>
    <row r="17" spans="1:8">
      <c r="A17" s="2282"/>
      <c r="B17" s="2282"/>
      <c r="C17" s="548" t="s">
        <v>914</v>
      </c>
      <c r="D17" s="1027">
        <v>3.3340799999999993</v>
      </c>
      <c r="E17" s="1027">
        <v>3.3340799999999993</v>
      </c>
      <c r="F17" s="1027">
        <v>24.073485596159998</v>
      </c>
      <c r="G17" s="1027">
        <v>22.4858579904</v>
      </c>
      <c r="H17" s="581"/>
    </row>
    <row r="18" spans="1:8">
      <c r="A18" s="2282" t="s">
        <v>948</v>
      </c>
      <c r="B18" s="2282"/>
      <c r="C18" s="548" t="s">
        <v>913</v>
      </c>
      <c r="D18" s="1027">
        <v>17325.47350220001</v>
      </c>
      <c r="E18" s="1027">
        <v>16597.330897890002</v>
      </c>
      <c r="F18" s="1027">
        <v>14974.631942187199</v>
      </c>
      <c r="G18" s="1027">
        <v>10032.191575241171</v>
      </c>
      <c r="H18" s="581"/>
    </row>
    <row r="19" spans="1:8">
      <c r="A19" s="2282"/>
      <c r="B19" s="2282"/>
      <c r="C19" s="548" t="s">
        <v>914</v>
      </c>
      <c r="D19" s="1027" t="s">
        <v>4</v>
      </c>
      <c r="E19" s="1027" t="s">
        <v>4</v>
      </c>
      <c r="F19" s="1027" t="s">
        <v>4</v>
      </c>
      <c r="G19" s="1027" t="s">
        <v>4</v>
      </c>
      <c r="H19" s="581"/>
    </row>
    <row r="20" spans="1:8">
      <c r="A20" s="2282" t="s">
        <v>949</v>
      </c>
      <c r="B20" s="2282"/>
      <c r="C20" s="548" t="s">
        <v>913</v>
      </c>
      <c r="D20" s="1027">
        <v>8520.1429836599982</v>
      </c>
      <c r="E20" s="1027">
        <v>7329.4801606899991</v>
      </c>
      <c r="F20" s="1027">
        <v>4745.8447990842888</v>
      </c>
      <c r="G20" s="1027">
        <v>3513.3301095131487</v>
      </c>
      <c r="H20" s="581"/>
    </row>
    <row r="21" spans="1:8">
      <c r="A21" s="2282"/>
      <c r="B21" s="2282"/>
      <c r="C21" s="548" t="s">
        <v>914</v>
      </c>
      <c r="D21" s="1027">
        <v>21138.353172059971</v>
      </c>
      <c r="E21" s="1027">
        <v>19320.839749789986</v>
      </c>
      <c r="F21" s="1027">
        <v>7860.7467499258955</v>
      </c>
      <c r="G21" s="1027">
        <v>4530.1334484115851</v>
      </c>
      <c r="H21" s="581"/>
    </row>
    <row r="22" spans="1:8">
      <c r="A22" s="2282" t="s">
        <v>950</v>
      </c>
      <c r="B22" s="2282"/>
      <c r="C22" s="548" t="s">
        <v>913</v>
      </c>
      <c r="D22" s="1027">
        <v>9486.9803074999982</v>
      </c>
      <c r="E22" s="1027">
        <v>9086.1557211999916</v>
      </c>
      <c r="F22" s="1027">
        <v>11904.821413291345</v>
      </c>
      <c r="G22" s="1027">
        <v>11311.395432600586</v>
      </c>
      <c r="H22" s="581"/>
    </row>
    <row r="23" spans="1:8">
      <c r="A23" s="2282"/>
      <c r="B23" s="2282"/>
      <c r="C23" s="548" t="s">
        <v>914</v>
      </c>
      <c r="D23" s="1027">
        <v>9995.4827238500002</v>
      </c>
      <c r="E23" s="1027">
        <v>8868.7187214900005</v>
      </c>
      <c r="F23" s="1027">
        <v>5955.5281931931249</v>
      </c>
      <c r="G23" s="1027">
        <v>3706.7234101533345</v>
      </c>
      <c r="H23" s="581"/>
    </row>
    <row r="24" spans="1:8">
      <c r="A24" s="2282" t="s">
        <v>951</v>
      </c>
      <c r="B24" s="2282"/>
      <c r="C24" s="548" t="s">
        <v>913</v>
      </c>
      <c r="D24" s="1027">
        <v>3497.9964822999978</v>
      </c>
      <c r="E24" s="1027">
        <v>3070.6776464699988</v>
      </c>
      <c r="F24" s="1027">
        <v>1996.7303895619975</v>
      </c>
      <c r="G24" s="1027">
        <v>1065.7006232543472</v>
      </c>
      <c r="H24" s="581"/>
    </row>
    <row r="25" spans="1:8">
      <c r="A25" s="2282"/>
      <c r="B25" s="2282"/>
      <c r="C25" s="548" t="s">
        <v>914</v>
      </c>
      <c r="D25" s="1027">
        <v>4745.5022789900022</v>
      </c>
      <c r="E25" s="1027">
        <v>4186.8482650600017</v>
      </c>
      <c r="F25" s="1027">
        <v>2157.6981319644665</v>
      </c>
      <c r="G25" s="1027">
        <v>1014.1260915383262</v>
      </c>
      <c r="H25" s="581"/>
    </row>
    <row r="26" spans="1:8">
      <c r="A26" s="2282" t="s">
        <v>952</v>
      </c>
      <c r="B26" s="2282"/>
      <c r="C26" s="548" t="s">
        <v>913</v>
      </c>
      <c r="D26" s="1027">
        <v>9399.8616508700034</v>
      </c>
      <c r="E26" s="1027">
        <v>8762.4326607100065</v>
      </c>
      <c r="F26" s="1027">
        <v>25882.220472606528</v>
      </c>
      <c r="G26" s="1027">
        <v>22087.551109982032</v>
      </c>
      <c r="H26" s="581"/>
    </row>
    <row r="27" spans="1:8">
      <c r="A27" s="2282"/>
      <c r="B27" s="2282"/>
      <c r="C27" s="548" t="s">
        <v>914</v>
      </c>
      <c r="D27" s="1027">
        <v>4014.0279910800004</v>
      </c>
      <c r="E27" s="1027">
        <v>3687.8792305899988</v>
      </c>
      <c r="F27" s="1027">
        <v>3368.074436324534</v>
      </c>
      <c r="G27" s="1027">
        <v>1207.5981295857025</v>
      </c>
      <c r="H27" s="581"/>
    </row>
    <row r="28" spans="1:8">
      <c r="A28" s="2282" t="s">
        <v>953</v>
      </c>
      <c r="B28" s="2282"/>
      <c r="C28" s="548" t="s">
        <v>913</v>
      </c>
      <c r="D28" s="1027">
        <v>5625.4642613300039</v>
      </c>
      <c r="E28" s="1027">
        <v>5362.8995953300009</v>
      </c>
      <c r="F28" s="1027">
        <v>17036.296138515394</v>
      </c>
      <c r="G28" s="1027">
        <v>15394.568526636047</v>
      </c>
      <c r="H28" s="581"/>
    </row>
    <row r="29" spans="1:8">
      <c r="A29" s="2282"/>
      <c r="B29" s="2282"/>
      <c r="C29" s="548" t="s">
        <v>914</v>
      </c>
      <c r="D29" s="1027">
        <v>5311.6140673499985</v>
      </c>
      <c r="E29" s="1027">
        <v>4737.1596198499974</v>
      </c>
      <c r="F29" s="1027">
        <v>5820.627673920395</v>
      </c>
      <c r="G29" s="1027">
        <v>4924.2036252530197</v>
      </c>
      <c r="H29" s="581"/>
    </row>
    <row r="30" spans="1:8">
      <c r="A30" s="2282" t="s">
        <v>954</v>
      </c>
      <c r="B30" s="2282"/>
      <c r="C30" s="548" t="s">
        <v>913</v>
      </c>
      <c r="D30" s="1027">
        <v>372149.84808823065</v>
      </c>
      <c r="E30" s="1027">
        <v>354702.16969212942</v>
      </c>
      <c r="F30" s="1027">
        <v>1472046.7694386884</v>
      </c>
      <c r="G30" s="1027">
        <v>1408548.1986937379</v>
      </c>
      <c r="H30" s="581"/>
    </row>
    <row r="31" spans="1:8">
      <c r="A31" s="2282"/>
      <c r="B31" s="2282"/>
      <c r="C31" s="548" t="s">
        <v>914</v>
      </c>
      <c r="D31" s="1027">
        <v>27796.028256959999</v>
      </c>
      <c r="E31" s="1027">
        <v>26364.256388199996</v>
      </c>
      <c r="F31" s="1027">
        <v>64461.258007166121</v>
      </c>
      <c r="G31" s="1027">
        <v>57918.367034757968</v>
      </c>
      <c r="H31" s="581"/>
    </row>
    <row r="32" spans="1:8">
      <c r="A32" s="2282" t="s">
        <v>955</v>
      </c>
      <c r="B32" s="2282"/>
      <c r="C32" s="548" t="s">
        <v>913</v>
      </c>
      <c r="D32" s="1027">
        <v>23747.605179689923</v>
      </c>
      <c r="E32" s="1027">
        <v>21637.094289939992</v>
      </c>
      <c r="F32" s="1027">
        <v>56450.825696814609</v>
      </c>
      <c r="G32" s="1027">
        <v>49468.816096749011</v>
      </c>
      <c r="H32" s="581"/>
    </row>
    <row r="33" spans="1:11">
      <c r="A33" s="2282"/>
      <c r="B33" s="2282"/>
      <c r="C33" s="548" t="s">
        <v>914</v>
      </c>
      <c r="D33" s="1027">
        <v>19670.305370330025</v>
      </c>
      <c r="E33" s="1027">
        <v>18160.271035940019</v>
      </c>
      <c r="F33" s="1027">
        <v>19371.855394592087</v>
      </c>
      <c r="G33" s="1027">
        <v>9179.3399536098477</v>
      </c>
      <c r="H33" s="581"/>
    </row>
    <row r="34" spans="1:11">
      <c r="A34" s="2282" t="s">
        <v>956</v>
      </c>
      <c r="B34" s="2282"/>
      <c r="C34" s="548" t="s">
        <v>913</v>
      </c>
      <c r="D34" s="1027">
        <v>36456.331987919992</v>
      </c>
      <c r="E34" s="1027">
        <v>33478.853645189978</v>
      </c>
      <c r="F34" s="1027">
        <v>23396.552023843346</v>
      </c>
      <c r="G34" s="1027">
        <v>12699.016402950294</v>
      </c>
      <c r="H34" s="581"/>
    </row>
    <row r="35" spans="1:11" ht="15" customHeight="1">
      <c r="A35" s="2282"/>
      <c r="B35" s="2282"/>
      <c r="C35" s="548" t="s">
        <v>914</v>
      </c>
      <c r="D35" s="1027">
        <v>27635.330280409973</v>
      </c>
      <c r="E35" s="1027">
        <v>26204.628942699976</v>
      </c>
      <c r="F35" s="1027">
        <v>14474.069121221293</v>
      </c>
      <c r="G35" s="1027">
        <v>4873.6298697603443</v>
      </c>
      <c r="H35" s="584"/>
    </row>
    <row r="36" spans="1:11">
      <c r="A36" s="2282" t="s">
        <v>957</v>
      </c>
      <c r="B36" s="2282"/>
      <c r="C36" s="548" t="s">
        <v>913</v>
      </c>
      <c r="D36" s="1027">
        <v>34826.007235140052</v>
      </c>
      <c r="E36" s="1027">
        <v>34065.221960170093</v>
      </c>
      <c r="F36" s="1027">
        <v>439653.86421854998</v>
      </c>
      <c r="G36" s="1027">
        <v>390391.22837594902</v>
      </c>
      <c r="H36" s="581"/>
    </row>
    <row r="37" spans="1:11">
      <c r="A37" s="2282"/>
      <c r="B37" s="2282"/>
      <c r="C37" s="548" t="s">
        <v>914</v>
      </c>
      <c r="D37" s="1027">
        <v>634.16729966000025</v>
      </c>
      <c r="E37" s="1027">
        <v>612.06501166000021</v>
      </c>
      <c r="F37" s="1027">
        <v>3703.5948856303271</v>
      </c>
      <c r="G37" s="1027">
        <v>1653.9628126320301</v>
      </c>
      <c r="H37" s="581"/>
    </row>
    <row r="38" spans="1:11">
      <c r="A38" s="2282" t="s">
        <v>2375</v>
      </c>
      <c r="B38" s="2282"/>
      <c r="C38" s="548" t="s">
        <v>913</v>
      </c>
      <c r="D38" s="1027">
        <v>28290.797925940002</v>
      </c>
      <c r="E38" s="1027">
        <v>26519.845055609992</v>
      </c>
      <c r="F38" s="1027">
        <v>32684.125275426144</v>
      </c>
      <c r="G38" s="1027">
        <v>32381.538422826485</v>
      </c>
      <c r="H38" s="581"/>
    </row>
    <row r="39" spans="1:11">
      <c r="A39" s="2282"/>
      <c r="B39" s="2282"/>
      <c r="C39" s="548" t="s">
        <v>914</v>
      </c>
      <c r="D39" s="1027" t="s">
        <v>4</v>
      </c>
      <c r="E39" s="1027" t="s">
        <v>4</v>
      </c>
      <c r="F39" s="1027" t="s">
        <v>4</v>
      </c>
      <c r="G39" s="1027" t="s">
        <v>4</v>
      </c>
      <c r="H39" s="581"/>
    </row>
    <row r="40" spans="1:11">
      <c r="A40" s="2282" t="s">
        <v>958</v>
      </c>
      <c r="B40" s="2282"/>
      <c r="C40" s="548" t="s">
        <v>913</v>
      </c>
      <c r="D40" s="1027">
        <v>2689.9702330400019</v>
      </c>
      <c r="E40" s="1027">
        <v>2519.8949779599998</v>
      </c>
      <c r="F40" s="1027">
        <v>67821.69853706444</v>
      </c>
      <c r="G40" s="1027">
        <v>66784.586980243243</v>
      </c>
      <c r="H40" s="581"/>
    </row>
    <row r="41" spans="1:11">
      <c r="A41" s="2282"/>
      <c r="B41" s="2282"/>
      <c r="C41" s="548" t="s">
        <v>914</v>
      </c>
      <c r="D41" s="1027">
        <v>282.12224005000002</v>
      </c>
      <c r="E41" s="1027">
        <v>282.12224005000002</v>
      </c>
      <c r="F41" s="1027">
        <v>4113.0609236490209</v>
      </c>
      <c r="G41" s="1027">
        <v>3836.9733232827739</v>
      </c>
      <c r="H41" s="581"/>
    </row>
    <row r="42" spans="1:11" ht="12.75" customHeight="1">
      <c r="A42" s="2282" t="s">
        <v>959</v>
      </c>
      <c r="B42" s="2282"/>
      <c r="C42" s="1543" t="s">
        <v>913</v>
      </c>
      <c r="D42" s="1027">
        <v>5973.9411537800033</v>
      </c>
      <c r="E42" s="1027">
        <v>5889.1445990000011</v>
      </c>
      <c r="F42" s="1027">
        <v>6584.011939562005</v>
      </c>
      <c r="G42" s="1027">
        <v>3637.9879716120463</v>
      </c>
      <c r="H42" s="581"/>
    </row>
    <row r="43" spans="1:11" s="583" customFormat="1">
      <c r="A43" s="2282"/>
      <c r="B43" s="2282"/>
      <c r="C43" s="548" t="s">
        <v>914</v>
      </c>
      <c r="D43" s="1027" t="s">
        <v>4</v>
      </c>
      <c r="E43" s="1027" t="s">
        <v>4</v>
      </c>
      <c r="F43" s="1027" t="s">
        <v>4</v>
      </c>
      <c r="G43" s="1027" t="s">
        <v>4</v>
      </c>
      <c r="H43" s="582"/>
    </row>
    <row r="44" spans="1:11">
      <c r="A44" s="2282" t="s">
        <v>960</v>
      </c>
      <c r="B44" s="2282"/>
      <c r="C44" s="548" t="s">
        <v>913</v>
      </c>
      <c r="D44" s="1027">
        <v>14673.728986370004</v>
      </c>
      <c r="E44" s="1027">
        <v>14191.528077470017</v>
      </c>
      <c r="F44" s="1027">
        <v>92027.157277431674</v>
      </c>
      <c r="G44" s="1027">
        <v>70362.117934604175</v>
      </c>
      <c r="H44" s="581"/>
    </row>
    <row r="45" spans="1:11">
      <c r="A45" s="2282"/>
      <c r="B45" s="2282"/>
      <c r="C45" s="548" t="s">
        <v>914</v>
      </c>
      <c r="D45" s="1027">
        <v>4647.5199547800021</v>
      </c>
      <c r="E45" s="1027">
        <v>4609.3508861400014</v>
      </c>
      <c r="F45" s="1027">
        <v>19716.03843895024</v>
      </c>
      <c r="G45" s="1027">
        <v>14284.88584386211</v>
      </c>
      <c r="H45" s="581"/>
    </row>
    <row r="46" spans="1:11">
      <c r="A46" s="2282" t="s">
        <v>961</v>
      </c>
      <c r="B46" s="2282"/>
      <c r="C46" s="548" t="s">
        <v>913</v>
      </c>
      <c r="D46" s="1027">
        <v>68879.257708779667</v>
      </c>
      <c r="E46" s="1027">
        <v>61693.76779466006</v>
      </c>
      <c r="F46" s="1027">
        <v>206691.96479729973</v>
      </c>
      <c r="G46" s="1027">
        <v>187745.67038997466</v>
      </c>
      <c r="H46" s="581"/>
    </row>
    <row r="47" spans="1:11" ht="15.75" customHeight="1">
      <c r="A47" s="2282"/>
      <c r="B47" s="2282"/>
      <c r="C47" s="548" t="s">
        <v>914</v>
      </c>
      <c r="D47" s="1027">
        <v>6417.7922379500023</v>
      </c>
      <c r="E47" s="1027">
        <v>6218.7004020699997</v>
      </c>
      <c r="F47" s="1027">
        <v>14257.690223614398</v>
      </c>
      <c r="G47" s="1027">
        <v>8397.9130870702793</v>
      </c>
      <c r="H47" s="581"/>
    </row>
    <row r="48" spans="1:11" ht="12.75" customHeight="1">
      <c r="A48" s="411" t="s">
        <v>2366</v>
      </c>
      <c r="B48" s="365"/>
      <c r="C48" s="541"/>
      <c r="D48" s="540"/>
      <c r="E48" s="541"/>
      <c r="F48" s="541"/>
      <c r="G48" s="541"/>
      <c r="H48" s="541"/>
      <c r="I48" s="11"/>
      <c r="J48" s="11"/>
      <c r="K48" s="11"/>
    </row>
    <row r="49" spans="1:11">
      <c r="A49" s="414"/>
      <c r="B49" s="1123"/>
      <c r="C49" s="1123"/>
      <c r="D49" s="1123"/>
      <c r="E49" s="1123"/>
      <c r="F49" s="1123"/>
      <c r="G49" s="1123"/>
      <c r="H49" s="1123"/>
      <c r="I49" s="1123"/>
      <c r="J49" s="1123"/>
      <c r="K49" s="1123"/>
    </row>
    <row r="50" spans="1:11">
      <c r="B50" s="2283"/>
      <c r="C50" s="2283"/>
      <c r="D50" s="2283"/>
      <c r="E50" s="2283"/>
      <c r="F50" s="2283"/>
      <c r="G50" s="2283"/>
      <c r="H50" s="552"/>
    </row>
    <row r="51" spans="1:11">
      <c r="B51" s="551"/>
      <c r="C51" s="585"/>
      <c r="D51" s="585"/>
      <c r="E51" s="585"/>
      <c r="F51" s="585"/>
      <c r="G51" s="585"/>
      <c r="H51" s="552"/>
    </row>
    <row r="52" spans="1:11" hidden="1"/>
    <row r="53" spans="1:11" hidden="1"/>
    <row r="54" spans="1:11" hidden="1"/>
    <row r="55" spans="1:11" hidden="1"/>
    <row r="56" spans="1:11" hidden="1"/>
    <row r="57" spans="1:11" hidden="1"/>
    <row r="58" spans="1:11" hidden="1"/>
    <row r="59" spans="1:11" hidden="1"/>
    <row r="60" spans="1:11" hidden="1"/>
    <row r="61" spans="1:11" hidden="1"/>
    <row r="62" spans="1:11" hidden="1"/>
    <row r="63" spans="1:11" hidden="1"/>
    <row r="64" spans="1:11" hidden="1"/>
    <row r="65" hidden="1"/>
    <row r="66" hidden="1"/>
    <row r="67"/>
    <row r="68"/>
    <row r="69"/>
    <row r="70"/>
    <row r="71"/>
    <row r="72"/>
    <row r="73"/>
    <row r="74"/>
    <row r="75"/>
    <row r="76"/>
    <row r="77"/>
    <row r="78"/>
    <row r="79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</sheetData>
  <mergeCells count="27">
    <mergeCell ref="A46:B47"/>
    <mergeCell ref="B50:G50"/>
    <mergeCell ref="A4:G4"/>
    <mergeCell ref="A34:B35"/>
    <mergeCell ref="A36:B37"/>
    <mergeCell ref="A38:B39"/>
    <mergeCell ref="A40:B41"/>
    <mergeCell ref="A42:B43"/>
    <mergeCell ref="A44:B45"/>
    <mergeCell ref="A22:B23"/>
    <mergeCell ref="A24:B25"/>
    <mergeCell ref="A26:B27"/>
    <mergeCell ref="A28:B29"/>
    <mergeCell ref="A30:B31"/>
    <mergeCell ref="A32:B33"/>
    <mergeCell ref="A10:B11"/>
    <mergeCell ref="A12:B13"/>
    <mergeCell ref="A14:B15"/>
    <mergeCell ref="A16:B17"/>
    <mergeCell ref="A18:B19"/>
    <mergeCell ref="A20:B21"/>
    <mergeCell ref="A8:B9"/>
    <mergeCell ref="A3:G3"/>
    <mergeCell ref="A6:C7"/>
    <mergeCell ref="D6:E6"/>
    <mergeCell ref="F6:F7"/>
    <mergeCell ref="G6:G7"/>
  </mergeCells>
  <hyperlinks>
    <hyperlink ref="XFD6" location="ÍNDICE!A203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1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8.140625" style="322" customWidth="1"/>
    <col min="2" max="2" width="17" style="322" customWidth="1"/>
    <col min="3" max="3" width="12.5703125" style="322" customWidth="1"/>
    <col min="4" max="6" width="16.7109375" style="322" customWidth="1"/>
    <col min="7" max="7" width="16.7109375" style="583" customWidth="1"/>
    <col min="8" max="8" width="18.85546875" style="583" customWidth="1"/>
    <col min="9" max="9" width="16.7109375" style="322" customWidth="1"/>
    <col min="10" max="10" width="17.7109375" style="322" customWidth="1"/>
    <col min="11" max="11" width="19.28515625" style="322" customWidth="1"/>
    <col min="12" max="12" width="11.5703125" style="322" customWidth="1"/>
    <col min="13" max="13" width="0" style="322" hidden="1" customWidth="1"/>
    <col min="14" max="16383" width="11.42578125" style="322" hidden="1"/>
    <col min="16384" max="16384" width="13.42578125" style="322" customWidth="1"/>
  </cols>
  <sheetData>
    <row r="1" spans="1:11 16384:16384" ht="6" customHeight="1"/>
    <row r="2" spans="1:11 16384:16384">
      <c r="A2" s="1398" t="s">
        <v>2404</v>
      </c>
      <c r="C2" s="586"/>
      <c r="D2" s="587"/>
      <c r="E2" s="587"/>
      <c r="F2" s="587"/>
      <c r="G2" s="588"/>
      <c r="H2" s="588"/>
      <c r="I2" s="587"/>
      <c r="J2" s="378"/>
    </row>
    <row r="3" spans="1:11 16384:16384" ht="15">
      <c r="A3" s="1994" t="s">
        <v>1556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</row>
    <row r="4" spans="1:11 16384:16384" ht="15" customHeight="1">
      <c r="A4" s="2243" t="s">
        <v>1625</v>
      </c>
      <c r="B4" s="2243"/>
      <c r="C4" s="2243"/>
      <c r="D4" s="2243"/>
      <c r="E4" s="2243"/>
      <c r="F4" s="2243"/>
      <c r="G4" s="2243"/>
      <c r="H4" s="2243"/>
      <c r="I4" s="2243"/>
      <c r="J4" s="2243"/>
      <c r="K4" s="2243"/>
    </row>
    <row r="5" spans="1:11 16384:16384">
      <c r="A5" s="5"/>
    </row>
    <row r="6" spans="1:11 16384:16384" ht="15.75" customHeight="1">
      <c r="A6" s="2015" t="s">
        <v>943</v>
      </c>
      <c r="B6" s="2015"/>
      <c r="C6" s="2015"/>
      <c r="D6" s="2015" t="s">
        <v>962</v>
      </c>
      <c r="E6" s="2015"/>
      <c r="F6" s="2015"/>
      <c r="G6" s="2015"/>
      <c r="H6" s="2015"/>
      <c r="I6" s="2015" t="s">
        <v>963</v>
      </c>
      <c r="J6" s="2015"/>
      <c r="K6" s="2015"/>
      <c r="XFD6" s="1113" t="s">
        <v>675</v>
      </c>
    </row>
    <row r="7" spans="1:11 16384:16384" ht="30">
      <c r="A7" s="2015"/>
      <c r="B7" s="2015"/>
      <c r="C7" s="2015"/>
      <c r="D7" s="1545" t="s">
        <v>933</v>
      </c>
      <c r="E7" s="1545" t="s">
        <v>934</v>
      </c>
      <c r="F7" s="1545" t="s">
        <v>964</v>
      </c>
      <c r="G7" s="1545" t="s">
        <v>935</v>
      </c>
      <c r="H7" s="1545" t="s">
        <v>936</v>
      </c>
      <c r="I7" s="1545" t="s">
        <v>937</v>
      </c>
      <c r="J7" s="1545" t="s">
        <v>938</v>
      </c>
      <c r="K7" s="1545" t="s">
        <v>939</v>
      </c>
    </row>
    <row r="8" spans="1:11 16384:16384" s="39" customFormat="1" ht="15">
      <c r="A8" s="2257" t="s">
        <v>2365</v>
      </c>
      <c r="B8" s="2258"/>
      <c r="C8" s="549" t="s">
        <v>913</v>
      </c>
      <c r="D8" s="1026">
        <v>456344.0623421988</v>
      </c>
      <c r="E8" s="1026">
        <v>233297.85350634993</v>
      </c>
      <c r="F8" s="1026">
        <v>345269.26292577112</v>
      </c>
      <c r="G8" s="1026">
        <v>12419.51743172</v>
      </c>
      <c r="H8" s="1026">
        <v>8425.7640385599989</v>
      </c>
      <c r="I8" s="1026">
        <v>388944.89793213113</v>
      </c>
      <c r="J8" s="1026">
        <v>902222.30569409812</v>
      </c>
      <c r="K8" s="1026">
        <v>882954.52322069474</v>
      </c>
    </row>
    <row r="9" spans="1:11 16384:16384" s="39" customFormat="1" ht="15.75" thickBot="1">
      <c r="A9" s="2279"/>
      <c r="B9" s="2280"/>
      <c r="C9" s="1028" t="s">
        <v>914</v>
      </c>
      <c r="D9" s="1036">
        <v>114496.10421692011</v>
      </c>
      <c r="E9" s="1036">
        <v>8464.3644208699989</v>
      </c>
      <c r="F9" s="1036">
        <v>10365.533622130002</v>
      </c>
      <c r="G9" s="1036">
        <v>459.19904048999996</v>
      </c>
      <c r="H9" s="1036">
        <v>142.43879952999998</v>
      </c>
      <c r="I9" s="1036">
        <v>19023.22165450998</v>
      </c>
      <c r="J9" s="1036">
        <v>65441.986977100081</v>
      </c>
      <c r="K9" s="1036">
        <v>43868.492215950064</v>
      </c>
    </row>
    <row r="10" spans="1:11 16384:16384" ht="15" customHeight="1" thickTop="1">
      <c r="A10" s="2284" t="s">
        <v>965</v>
      </c>
      <c r="B10" s="2284"/>
      <c r="C10" s="1029" t="s">
        <v>913</v>
      </c>
      <c r="D10" s="1035">
        <v>168316.83315070986</v>
      </c>
      <c r="E10" s="1035">
        <v>106158.40777911007</v>
      </c>
      <c r="F10" s="1035">
        <v>120483.19747170019</v>
      </c>
      <c r="G10" s="1035">
        <v>2938.8373441799999</v>
      </c>
      <c r="H10" s="1035">
        <v>61.14096</v>
      </c>
      <c r="I10" s="1035">
        <v>252344.68698304013</v>
      </c>
      <c r="J10" s="1035">
        <v>388061.19279939041</v>
      </c>
      <c r="K10" s="1035">
        <v>381204.29839919985</v>
      </c>
    </row>
    <row r="11" spans="1:11 16384:16384" s="583" customFormat="1">
      <c r="A11" s="2282"/>
      <c r="B11" s="2282"/>
      <c r="C11" s="548" t="s">
        <v>914</v>
      </c>
      <c r="D11" s="1027" t="s">
        <v>4</v>
      </c>
      <c r="E11" s="1027" t="s">
        <v>4</v>
      </c>
      <c r="F11" s="1027" t="s">
        <v>4</v>
      </c>
      <c r="G11" s="1027" t="s">
        <v>4</v>
      </c>
      <c r="H11" s="1027" t="s">
        <v>4</v>
      </c>
      <c r="I11" s="1027" t="s">
        <v>4</v>
      </c>
      <c r="J11" s="1027" t="s">
        <v>4</v>
      </c>
      <c r="K11" s="1027" t="s">
        <v>4</v>
      </c>
    </row>
    <row r="12" spans="1:11 16384:16384" s="583" customFormat="1" ht="15" customHeight="1">
      <c r="A12" s="2282" t="s">
        <v>946</v>
      </c>
      <c r="B12" s="2282"/>
      <c r="C12" s="548" t="s">
        <v>913</v>
      </c>
      <c r="D12" s="1027">
        <v>2189.68278925</v>
      </c>
      <c r="E12" s="1027" t="s">
        <v>4</v>
      </c>
      <c r="F12" s="1027">
        <v>146.72057996999999</v>
      </c>
      <c r="G12" s="1027" t="s">
        <v>4</v>
      </c>
      <c r="H12" s="1027" t="s">
        <v>4</v>
      </c>
      <c r="I12" s="1027">
        <v>972.2966210200002</v>
      </c>
      <c r="J12" s="1027">
        <v>1065.3884601299999</v>
      </c>
      <c r="K12" s="1027">
        <v>1137.8126683400001</v>
      </c>
    </row>
    <row r="13" spans="1:11 16384:16384" s="583" customFormat="1">
      <c r="A13" s="2282"/>
      <c r="B13" s="2282"/>
      <c r="C13" s="548" t="s">
        <v>914</v>
      </c>
      <c r="D13" s="1027">
        <v>487.99102639999995</v>
      </c>
      <c r="E13" s="1027" t="s">
        <v>4</v>
      </c>
      <c r="F13" s="1027">
        <v>2.6342399999999997</v>
      </c>
      <c r="G13" s="1027" t="s">
        <v>4</v>
      </c>
      <c r="H13" s="1027" t="s">
        <v>4</v>
      </c>
      <c r="I13" s="1027">
        <v>59.304200100000003</v>
      </c>
      <c r="J13" s="1027">
        <v>141.50120624000002</v>
      </c>
      <c r="K13" s="1027">
        <v>112.79600626999999</v>
      </c>
    </row>
    <row r="14" spans="1:11 16384:16384" ht="15" customHeight="1">
      <c r="A14" s="2282" t="s">
        <v>947</v>
      </c>
      <c r="B14" s="2282"/>
      <c r="C14" s="548" t="s">
        <v>913</v>
      </c>
      <c r="D14" s="1027">
        <v>3810.7976239200016</v>
      </c>
      <c r="E14" s="1027">
        <v>2609.0688127899989</v>
      </c>
      <c r="F14" s="1027">
        <v>629.95353526000008</v>
      </c>
      <c r="G14" s="1027" t="s">
        <v>4</v>
      </c>
      <c r="H14" s="1027" t="s">
        <v>4</v>
      </c>
      <c r="I14" s="1027">
        <v>3758.3639498399971</v>
      </c>
      <c r="J14" s="1027">
        <v>3645.2557803</v>
      </c>
      <c r="K14" s="1027">
        <v>4240.8246869800005</v>
      </c>
    </row>
    <row r="15" spans="1:11 16384:16384" s="583" customFormat="1">
      <c r="A15" s="2282"/>
      <c r="B15" s="2282"/>
      <c r="C15" s="548" t="s">
        <v>914</v>
      </c>
      <c r="D15" s="1027">
        <v>877.69816036999987</v>
      </c>
      <c r="E15" s="1027">
        <v>260.09775969999998</v>
      </c>
      <c r="F15" s="1027">
        <v>7.63896</v>
      </c>
      <c r="G15" s="1027" t="s">
        <v>4</v>
      </c>
      <c r="H15" s="1027" t="s">
        <v>4</v>
      </c>
      <c r="I15" s="1027">
        <v>234.47581973999996</v>
      </c>
      <c r="J15" s="1027">
        <v>589.08278013000017</v>
      </c>
      <c r="K15" s="1027">
        <v>300.02429968000007</v>
      </c>
    </row>
    <row r="16" spans="1:11 16384:16384" s="583" customFormat="1">
      <c r="A16" s="2282" t="s">
        <v>2374</v>
      </c>
      <c r="B16" s="2282"/>
      <c r="C16" s="548" t="s">
        <v>913</v>
      </c>
      <c r="D16" s="1027">
        <v>90.780839980000067</v>
      </c>
      <c r="E16" s="1027">
        <v>1292.3684309800003</v>
      </c>
      <c r="F16" s="1027">
        <v>4942.0564400000021</v>
      </c>
      <c r="G16" s="1027">
        <v>189</v>
      </c>
      <c r="H16" s="1027">
        <v>354.20679999999999</v>
      </c>
      <c r="I16" s="1027">
        <v>6848.6691509299944</v>
      </c>
      <c r="J16" s="1027">
        <v>6864.0162869599944</v>
      </c>
      <c r="K16" s="1027">
        <v>6765.5052309599951</v>
      </c>
    </row>
    <row r="17" spans="1:12" s="583" customFormat="1">
      <c r="A17" s="2282"/>
      <c r="B17" s="2282"/>
      <c r="C17" s="548" t="s">
        <v>914</v>
      </c>
      <c r="D17" s="1027">
        <v>3.3340799999999993</v>
      </c>
      <c r="E17" s="1027" t="s">
        <v>4</v>
      </c>
      <c r="F17" s="1027" t="s">
        <v>4</v>
      </c>
      <c r="G17" s="1027" t="s">
        <v>4</v>
      </c>
      <c r="H17" s="1027" t="s">
        <v>4</v>
      </c>
      <c r="I17" s="1027">
        <v>2.6947199999999998</v>
      </c>
      <c r="J17" s="1027">
        <v>2.6947199999999998</v>
      </c>
      <c r="K17" s="1027">
        <v>2.6947199999999998</v>
      </c>
    </row>
    <row r="18" spans="1:12" ht="15" customHeight="1">
      <c r="A18" s="2282" t="s">
        <v>948</v>
      </c>
      <c r="B18" s="2282"/>
      <c r="C18" s="548" t="s">
        <v>913</v>
      </c>
      <c r="D18" s="1027">
        <v>14372.091698580009</v>
      </c>
      <c r="E18" s="1027">
        <v>2163.318482650001</v>
      </c>
      <c r="F18" s="1027">
        <v>786.06332096999995</v>
      </c>
      <c r="G18" s="1027">
        <v>4</v>
      </c>
      <c r="H18" s="1027" t="s">
        <v>4</v>
      </c>
      <c r="I18" s="1027">
        <v>4056.7568774599995</v>
      </c>
      <c r="J18" s="1027">
        <v>8489.2108406000025</v>
      </c>
      <c r="K18" s="1027">
        <v>4360.6519410500023</v>
      </c>
    </row>
    <row r="19" spans="1:12" s="583" customFormat="1">
      <c r="A19" s="2282"/>
      <c r="B19" s="2282"/>
      <c r="C19" s="548" t="s">
        <v>914</v>
      </c>
      <c r="D19" s="1027" t="s">
        <v>4</v>
      </c>
      <c r="E19" s="1027" t="s">
        <v>4</v>
      </c>
      <c r="F19" s="1027" t="s">
        <v>4</v>
      </c>
      <c r="G19" s="1027" t="s">
        <v>4</v>
      </c>
      <c r="H19" s="1027" t="s">
        <v>4</v>
      </c>
      <c r="I19" s="1027" t="s">
        <v>4</v>
      </c>
      <c r="J19" s="1027" t="s">
        <v>4</v>
      </c>
      <c r="K19" s="1027" t="s">
        <v>4</v>
      </c>
      <c r="L19" s="581"/>
    </row>
    <row r="20" spans="1:12" s="583" customFormat="1" ht="15" customHeight="1">
      <c r="A20" s="2282" t="s">
        <v>949</v>
      </c>
      <c r="B20" s="2282"/>
      <c r="C20" s="548" t="s">
        <v>913</v>
      </c>
      <c r="D20" s="1027">
        <v>7620.2871834900061</v>
      </c>
      <c r="E20" s="1027">
        <v>672.65740082000002</v>
      </c>
      <c r="F20" s="1027">
        <v>227.19839935000002</v>
      </c>
      <c r="G20" s="1027" t="s">
        <v>4</v>
      </c>
      <c r="H20" s="1027" t="s">
        <v>4</v>
      </c>
      <c r="I20" s="1027">
        <v>1613.9686616400002</v>
      </c>
      <c r="J20" s="1027">
        <v>3552.4093287500023</v>
      </c>
      <c r="K20" s="1027">
        <v>3726.4532027499999</v>
      </c>
    </row>
    <row r="21" spans="1:12" s="583" customFormat="1">
      <c r="A21" s="2282"/>
      <c r="B21" s="2282"/>
      <c r="C21" s="548" t="s">
        <v>914</v>
      </c>
      <c r="D21" s="1027">
        <v>19808.263751159975</v>
      </c>
      <c r="E21" s="1027">
        <v>1171.9216813</v>
      </c>
      <c r="F21" s="1027">
        <v>151.10813959999999</v>
      </c>
      <c r="G21" s="1027">
        <v>7.0596000000000005</v>
      </c>
      <c r="H21" s="1027" t="s">
        <v>4</v>
      </c>
      <c r="I21" s="1027">
        <v>1986.5626395499996</v>
      </c>
      <c r="J21" s="1027">
        <v>9387.3057383599989</v>
      </c>
      <c r="K21" s="1027">
        <v>4902.9612350499992</v>
      </c>
    </row>
    <row r="22" spans="1:12" s="583" customFormat="1" ht="15" customHeight="1">
      <c r="A22" s="2282" t="s">
        <v>950</v>
      </c>
      <c r="B22" s="2282"/>
      <c r="C22" s="548" t="s">
        <v>913</v>
      </c>
      <c r="D22" s="1027">
        <v>8103.154607729999</v>
      </c>
      <c r="E22" s="1027">
        <v>1006.24371999</v>
      </c>
      <c r="F22" s="1027">
        <v>376.08197978000004</v>
      </c>
      <c r="G22" s="1027">
        <v>1.5</v>
      </c>
      <c r="H22" s="1027" t="s">
        <v>4</v>
      </c>
      <c r="I22" s="1027">
        <v>4329.9625505499989</v>
      </c>
      <c r="J22" s="1027">
        <v>6395.3931385600017</v>
      </c>
      <c r="K22" s="1027">
        <v>7270.630902070001</v>
      </c>
    </row>
    <row r="23" spans="1:12" s="583" customFormat="1">
      <c r="A23" s="2282"/>
      <c r="B23" s="2282"/>
      <c r="C23" s="548" t="s">
        <v>914</v>
      </c>
      <c r="D23" s="1027">
        <v>9301.204822929998</v>
      </c>
      <c r="E23" s="1027">
        <v>667.45946080000022</v>
      </c>
      <c r="F23" s="1027">
        <v>26.818440120000002</v>
      </c>
      <c r="G23" s="1027" t="s">
        <v>4</v>
      </c>
      <c r="H23" s="1027" t="s">
        <v>4</v>
      </c>
      <c r="I23" s="1027">
        <v>1615.1405876499998</v>
      </c>
      <c r="J23" s="1027">
        <v>5447.1719406999982</v>
      </c>
      <c r="K23" s="1027">
        <v>3367.5633207700002</v>
      </c>
    </row>
    <row r="24" spans="1:12" s="583" customFormat="1" ht="15" customHeight="1">
      <c r="A24" s="2282" t="s">
        <v>951</v>
      </c>
      <c r="B24" s="2282"/>
      <c r="C24" s="548" t="s">
        <v>913</v>
      </c>
      <c r="D24" s="1027">
        <v>3288.3419222699981</v>
      </c>
      <c r="E24" s="1027">
        <v>184.46536003000003</v>
      </c>
      <c r="F24" s="1027">
        <v>25.189200000000003</v>
      </c>
      <c r="G24" s="1027" t="s">
        <v>4</v>
      </c>
      <c r="H24" s="1027" t="s">
        <v>4</v>
      </c>
      <c r="I24" s="1027">
        <v>908.44252015999984</v>
      </c>
      <c r="J24" s="1027">
        <v>2489.9404489900003</v>
      </c>
      <c r="K24" s="1027">
        <v>1798.8851294400001</v>
      </c>
    </row>
    <row r="25" spans="1:12" s="583" customFormat="1">
      <c r="A25" s="2282"/>
      <c r="B25" s="2282"/>
      <c r="C25" s="548" t="s">
        <v>914</v>
      </c>
      <c r="D25" s="1027">
        <v>4465.6139394900019</v>
      </c>
      <c r="E25" s="1027">
        <v>231.27033949999998</v>
      </c>
      <c r="F25" s="1027">
        <v>48.617999999999995</v>
      </c>
      <c r="G25" s="1027" t="s">
        <v>4</v>
      </c>
      <c r="H25" s="1027" t="s">
        <v>4</v>
      </c>
      <c r="I25" s="1027">
        <v>506.51324029000006</v>
      </c>
      <c r="J25" s="1027">
        <v>1807.3544177000006</v>
      </c>
      <c r="K25" s="1027">
        <v>525.77499826999997</v>
      </c>
    </row>
    <row r="26" spans="1:12" s="583" customFormat="1" ht="15" customHeight="1">
      <c r="A26" s="2282" t="s">
        <v>952</v>
      </c>
      <c r="B26" s="2282"/>
      <c r="C26" s="548" t="s">
        <v>913</v>
      </c>
      <c r="D26" s="1027">
        <v>8264.9127695700081</v>
      </c>
      <c r="E26" s="1027">
        <v>967.15456189999952</v>
      </c>
      <c r="F26" s="1027">
        <v>69.380279969999989</v>
      </c>
      <c r="G26" s="1027">
        <v>98.414039430000003</v>
      </c>
      <c r="H26" s="1027" t="s">
        <v>4</v>
      </c>
      <c r="I26" s="1027">
        <v>3392.1746805199991</v>
      </c>
      <c r="J26" s="1027">
        <v>5557.443680360002</v>
      </c>
      <c r="K26" s="1027">
        <v>5512.147905089997</v>
      </c>
    </row>
    <row r="27" spans="1:12" s="583" customFormat="1">
      <c r="A27" s="2282"/>
      <c r="B27" s="2282"/>
      <c r="C27" s="548" t="s">
        <v>914</v>
      </c>
      <c r="D27" s="1027">
        <v>3868.0908909100017</v>
      </c>
      <c r="E27" s="1027">
        <v>122.18837993000001</v>
      </c>
      <c r="F27" s="1027">
        <v>23.748720239999997</v>
      </c>
      <c r="G27" s="1027" t="s">
        <v>4</v>
      </c>
      <c r="H27" s="1027" t="s">
        <v>4</v>
      </c>
      <c r="I27" s="1027">
        <v>783.46543116000009</v>
      </c>
      <c r="J27" s="1027">
        <v>1637.3755902199998</v>
      </c>
      <c r="K27" s="1027">
        <v>627.97751073999984</v>
      </c>
    </row>
    <row r="28" spans="1:12" ht="15" customHeight="1">
      <c r="A28" s="2282" t="s">
        <v>953</v>
      </c>
      <c r="B28" s="2282"/>
      <c r="C28" s="548" t="s">
        <v>913</v>
      </c>
      <c r="D28" s="1027">
        <v>2372.3897216700002</v>
      </c>
      <c r="E28" s="1027">
        <v>2407.3771209199999</v>
      </c>
      <c r="F28" s="1027">
        <v>795.52421874000015</v>
      </c>
      <c r="G28" s="1027">
        <v>50.173199999999994</v>
      </c>
      <c r="H28" s="1027" t="s">
        <v>4</v>
      </c>
      <c r="I28" s="1027">
        <v>2695.8623811900006</v>
      </c>
      <c r="J28" s="1027">
        <v>3968.8768995300011</v>
      </c>
      <c r="K28" s="1027">
        <v>3868.9310195400017</v>
      </c>
    </row>
    <row r="29" spans="1:12">
      <c r="A29" s="2282"/>
      <c r="B29" s="2282"/>
      <c r="C29" s="548" t="s">
        <v>914</v>
      </c>
      <c r="D29" s="1027">
        <v>3541.8211014899975</v>
      </c>
      <c r="E29" s="1027">
        <v>1046.0204082</v>
      </c>
      <c r="F29" s="1027">
        <v>703.77255765999996</v>
      </c>
      <c r="G29" s="1027" t="s">
        <v>4</v>
      </c>
      <c r="H29" s="1027">
        <v>20</v>
      </c>
      <c r="I29" s="1027">
        <v>786.21767952999994</v>
      </c>
      <c r="J29" s="1027">
        <v>2516.5492857899994</v>
      </c>
      <c r="K29" s="1027">
        <v>2918.5701272899992</v>
      </c>
    </row>
    <row r="30" spans="1:12" ht="15" customHeight="1">
      <c r="A30" s="2282" t="s">
        <v>954</v>
      </c>
      <c r="B30" s="2282"/>
      <c r="C30" s="548" t="s">
        <v>913</v>
      </c>
      <c r="D30" s="1027">
        <v>71894.158372129852</v>
      </c>
      <c r="E30" s="1027">
        <v>90887.334812160116</v>
      </c>
      <c r="F30" s="1027">
        <v>195511.63364862982</v>
      </c>
      <c r="G30" s="1027">
        <v>7297.3616177999993</v>
      </c>
      <c r="H30" s="1027">
        <v>6559.3596375099996</v>
      </c>
      <c r="I30" s="1027">
        <v>40638.619945660037</v>
      </c>
      <c r="J30" s="1027">
        <v>325778.61209343036</v>
      </c>
      <c r="K30" s="1027">
        <v>332515.34967642097</v>
      </c>
    </row>
    <row r="31" spans="1:12">
      <c r="A31" s="2282"/>
      <c r="B31" s="2282"/>
      <c r="C31" s="548" t="s">
        <v>914</v>
      </c>
      <c r="D31" s="1027">
        <v>15003.936782200017</v>
      </c>
      <c r="E31" s="1027">
        <v>3779.4042908200004</v>
      </c>
      <c r="F31" s="1027">
        <v>8663.6701240099974</v>
      </c>
      <c r="G31" s="1027">
        <v>229.25558040000001</v>
      </c>
      <c r="H31" s="1027">
        <v>119.76147953</v>
      </c>
      <c r="I31" s="1027">
        <v>4213.849297830001</v>
      </c>
      <c r="J31" s="1027">
        <v>17240.972181689991</v>
      </c>
      <c r="K31" s="1027">
        <v>18280.704084299985</v>
      </c>
    </row>
    <row r="32" spans="1:12" s="583" customFormat="1" ht="15" customHeight="1">
      <c r="A32" s="2282" t="s">
        <v>955</v>
      </c>
      <c r="B32" s="2282"/>
      <c r="C32" s="548" t="s">
        <v>913</v>
      </c>
      <c r="D32" s="1027">
        <v>21120.601907729979</v>
      </c>
      <c r="E32" s="1027">
        <v>1810.023481859999</v>
      </c>
      <c r="F32" s="1027">
        <v>596.98727512000005</v>
      </c>
      <c r="G32" s="1027">
        <v>111.37989997999999</v>
      </c>
      <c r="H32" s="1027">
        <v>108.61261500000001</v>
      </c>
      <c r="I32" s="1027">
        <v>8606.1383893299953</v>
      </c>
      <c r="J32" s="1027">
        <v>19341.172303080017</v>
      </c>
      <c r="K32" s="1027">
        <v>16473.712451290008</v>
      </c>
    </row>
    <row r="33" spans="1:11" s="583" customFormat="1">
      <c r="A33" s="2282"/>
      <c r="B33" s="2282"/>
      <c r="C33" s="548" t="s">
        <v>914</v>
      </c>
      <c r="D33" s="1027">
        <v>19143.122210050016</v>
      </c>
      <c r="E33" s="1027">
        <v>490.4642399199999</v>
      </c>
      <c r="F33" s="1027">
        <v>36.718920359999998</v>
      </c>
      <c r="G33" s="1027" t="s">
        <v>4</v>
      </c>
      <c r="H33" s="1027" t="s">
        <v>4</v>
      </c>
      <c r="I33" s="1027">
        <v>3447.2934904599997</v>
      </c>
      <c r="J33" s="1027">
        <v>10068.906648390008</v>
      </c>
      <c r="K33" s="1027">
        <v>4278.3723676999989</v>
      </c>
    </row>
    <row r="34" spans="1:11" ht="15" customHeight="1">
      <c r="A34" s="2282" t="s">
        <v>956</v>
      </c>
      <c r="B34" s="2282"/>
      <c r="C34" s="548" t="s">
        <v>913</v>
      </c>
      <c r="D34" s="1027">
        <v>34851.024068959974</v>
      </c>
      <c r="E34" s="1027">
        <v>627.98217898999985</v>
      </c>
      <c r="F34" s="1027">
        <v>899.69303996999997</v>
      </c>
      <c r="G34" s="1027">
        <v>76.922700000000006</v>
      </c>
      <c r="H34" s="1027">
        <v>0.71</v>
      </c>
      <c r="I34" s="1027">
        <v>5746.0042466199966</v>
      </c>
      <c r="J34" s="1027">
        <v>20118.852758740035</v>
      </c>
      <c r="K34" s="1027">
        <v>13942.495840689986</v>
      </c>
    </row>
    <row r="35" spans="1:11" s="583" customFormat="1" ht="15" customHeight="1">
      <c r="A35" s="2282"/>
      <c r="B35" s="2282"/>
      <c r="C35" s="548" t="s">
        <v>914</v>
      </c>
      <c r="D35" s="1027">
        <v>27187.986160159951</v>
      </c>
      <c r="E35" s="1027">
        <v>375.76028025000011</v>
      </c>
      <c r="F35" s="1027">
        <v>64.524239999999992</v>
      </c>
      <c r="G35" s="1027">
        <v>7.0596000000000005</v>
      </c>
      <c r="H35" s="1027" t="s">
        <v>4</v>
      </c>
      <c r="I35" s="1027">
        <v>4393.931828159999</v>
      </c>
      <c r="J35" s="1027">
        <v>13277.632134479989</v>
      </c>
      <c r="K35" s="1027">
        <v>5162.8268416799992</v>
      </c>
    </row>
    <row r="36" spans="1:11" ht="15" customHeight="1">
      <c r="A36" s="2282" t="s">
        <v>957</v>
      </c>
      <c r="B36" s="2282"/>
      <c r="C36" s="548" t="s">
        <v>913</v>
      </c>
      <c r="D36" s="1027">
        <v>29830.613964910051</v>
      </c>
      <c r="E36" s="1027">
        <v>3658.9091194299981</v>
      </c>
      <c r="F36" s="1027">
        <v>1286.6526507999999</v>
      </c>
      <c r="G36" s="1027">
        <v>49.831499999999998</v>
      </c>
      <c r="H36" s="1027" t="s">
        <v>4</v>
      </c>
      <c r="I36" s="1027">
        <v>11939.153414619994</v>
      </c>
      <c r="J36" s="1027">
        <v>26405.202763550031</v>
      </c>
      <c r="K36" s="1027">
        <v>23633.753866099971</v>
      </c>
    </row>
    <row r="37" spans="1:11" s="583" customFormat="1">
      <c r="A37" s="2282"/>
      <c r="B37" s="2282"/>
      <c r="C37" s="548" t="s">
        <v>914</v>
      </c>
      <c r="D37" s="1027">
        <v>555.6666598500002</v>
      </c>
      <c r="E37" s="1027">
        <v>78.50063981000001</v>
      </c>
      <c r="F37" s="1027" t="s">
        <v>4</v>
      </c>
      <c r="G37" s="1027" t="s">
        <v>4</v>
      </c>
      <c r="H37" s="1027" t="s">
        <v>4</v>
      </c>
      <c r="I37" s="1027">
        <v>199.36703973000002</v>
      </c>
      <c r="J37" s="1027">
        <v>519.70359966000012</v>
      </c>
      <c r="K37" s="1027">
        <v>308.98345966000005</v>
      </c>
    </row>
    <row r="38" spans="1:11" s="583" customFormat="1">
      <c r="A38" s="2282" t="s">
        <v>2375</v>
      </c>
      <c r="B38" s="2282"/>
      <c r="C38" s="548" t="s">
        <v>913</v>
      </c>
      <c r="D38" s="1027">
        <v>17546.159947259992</v>
      </c>
      <c r="E38" s="1027">
        <v>4891.7963543200012</v>
      </c>
      <c r="F38" s="1027">
        <v>5852.8416243599977</v>
      </c>
      <c r="G38" s="1027" t="s">
        <v>4</v>
      </c>
      <c r="H38" s="1027" t="s">
        <v>4</v>
      </c>
      <c r="I38" s="1027">
        <v>8258.7162356300014</v>
      </c>
      <c r="J38" s="1027">
        <v>24999.968727419979</v>
      </c>
      <c r="K38" s="1027">
        <v>27653.093099589998</v>
      </c>
    </row>
    <row r="39" spans="1:11" s="583" customFormat="1">
      <c r="A39" s="2282"/>
      <c r="B39" s="2282"/>
      <c r="C39" s="548" t="s">
        <v>914</v>
      </c>
      <c r="D39" s="1027" t="s">
        <v>4</v>
      </c>
      <c r="E39" s="1027" t="s">
        <v>4</v>
      </c>
      <c r="F39" s="1027" t="s">
        <v>4</v>
      </c>
      <c r="G39" s="1027" t="s">
        <v>4</v>
      </c>
      <c r="H39" s="1027" t="s">
        <v>4</v>
      </c>
      <c r="I39" s="1027" t="s">
        <v>4</v>
      </c>
      <c r="J39" s="1027" t="s">
        <v>4</v>
      </c>
      <c r="K39" s="1027" t="s">
        <v>4</v>
      </c>
    </row>
    <row r="40" spans="1:11" ht="15" customHeight="1">
      <c r="A40" s="2282" t="s">
        <v>958</v>
      </c>
      <c r="B40" s="2282"/>
      <c r="C40" s="548" t="s">
        <v>913</v>
      </c>
      <c r="D40" s="1027">
        <v>697.95805949999999</v>
      </c>
      <c r="E40" s="1027">
        <v>553.05661959999986</v>
      </c>
      <c r="F40" s="1027">
        <v>503.89051895999972</v>
      </c>
      <c r="G40" s="1027">
        <v>285.03378893000001</v>
      </c>
      <c r="H40" s="1027">
        <v>650.03124605000028</v>
      </c>
      <c r="I40" s="1027">
        <v>2609.2812930400014</v>
      </c>
      <c r="J40" s="1027">
        <v>2502.535434340004</v>
      </c>
      <c r="K40" s="1027">
        <v>2517.9159943400018</v>
      </c>
    </row>
    <row r="41" spans="1:11" s="583" customFormat="1">
      <c r="A41" s="2282"/>
      <c r="B41" s="2282"/>
      <c r="C41" s="548" t="s">
        <v>914</v>
      </c>
      <c r="D41" s="1027">
        <v>223.87857999999997</v>
      </c>
      <c r="E41" s="1027">
        <v>37.875420050000002</v>
      </c>
      <c r="F41" s="1027">
        <v>20.36824</v>
      </c>
      <c r="G41" s="1027" t="s">
        <v>4</v>
      </c>
      <c r="H41" s="1027" t="s">
        <v>4</v>
      </c>
      <c r="I41" s="1027">
        <v>148.05376005000002</v>
      </c>
      <c r="J41" s="1027">
        <v>282.12224005000002</v>
      </c>
      <c r="K41" s="1027">
        <v>282.12224005000002</v>
      </c>
    </row>
    <row r="42" spans="1:11" ht="15" customHeight="1">
      <c r="A42" s="2282" t="s">
        <v>959</v>
      </c>
      <c r="B42" s="2282"/>
      <c r="C42" s="548" t="s">
        <v>913</v>
      </c>
      <c r="D42" s="1027">
        <v>5109.0748344400017</v>
      </c>
      <c r="E42" s="1027">
        <v>74.599279839999994</v>
      </c>
      <c r="F42" s="1027">
        <v>790.2670394999999</v>
      </c>
      <c r="G42" s="1027" t="s">
        <v>4</v>
      </c>
      <c r="H42" s="1027" t="s">
        <v>4</v>
      </c>
      <c r="I42" s="1027">
        <v>619.36265975000015</v>
      </c>
      <c r="J42" s="1027">
        <v>4434.8763386299988</v>
      </c>
      <c r="K42" s="1027">
        <v>2891.7389602400003</v>
      </c>
    </row>
    <row r="43" spans="1:11" s="583" customFormat="1">
      <c r="A43" s="2282"/>
      <c r="B43" s="2282"/>
      <c r="C43" s="548" t="s">
        <v>914</v>
      </c>
      <c r="D43" s="1027" t="s">
        <v>4</v>
      </c>
      <c r="E43" s="1027" t="s">
        <v>4</v>
      </c>
      <c r="F43" s="1027" t="s">
        <v>4</v>
      </c>
      <c r="G43" s="1027" t="s">
        <v>4</v>
      </c>
      <c r="H43" s="1027" t="s">
        <v>4</v>
      </c>
      <c r="I43" s="1027" t="s">
        <v>4</v>
      </c>
      <c r="J43" s="1027" t="s">
        <v>4</v>
      </c>
      <c r="K43" s="1027" t="s">
        <v>4</v>
      </c>
    </row>
    <row r="44" spans="1:11" ht="15" customHeight="1">
      <c r="A44" s="2282" t="s">
        <v>960</v>
      </c>
      <c r="B44" s="2282"/>
      <c r="C44" s="548" t="s">
        <v>913</v>
      </c>
      <c r="D44" s="1027">
        <v>12883.18968281</v>
      </c>
      <c r="E44" s="1027">
        <v>466.33397999999994</v>
      </c>
      <c r="F44" s="1027">
        <v>1216.3487235600001</v>
      </c>
      <c r="G44" s="1027">
        <v>107.8566</v>
      </c>
      <c r="H44" s="1027" t="s">
        <v>4</v>
      </c>
      <c r="I44" s="1027">
        <v>2068.3135573700001</v>
      </c>
      <c r="J44" s="1027">
        <v>4321.5405436400006</v>
      </c>
      <c r="K44" s="1027">
        <v>4959.4133444300014</v>
      </c>
    </row>
    <row r="45" spans="1:11" s="583" customFormat="1">
      <c r="A45" s="2282"/>
      <c r="B45" s="2282"/>
      <c r="C45" s="548" t="s">
        <v>914</v>
      </c>
      <c r="D45" s="1027">
        <v>4333.5836947799999</v>
      </c>
      <c r="E45" s="1027">
        <v>12.952160000000001</v>
      </c>
      <c r="F45" s="1027">
        <v>300.98410000000001</v>
      </c>
      <c r="G45" s="1027" t="s">
        <v>4</v>
      </c>
      <c r="H45" s="1027" t="s">
        <v>4</v>
      </c>
      <c r="I45" s="1027">
        <v>97.844620160000005</v>
      </c>
      <c r="J45" s="1027">
        <v>961.49819628</v>
      </c>
      <c r="K45" s="1027">
        <v>1462.7769552800003</v>
      </c>
    </row>
    <row r="46" spans="1:11" ht="15" customHeight="1">
      <c r="A46" s="2282" t="s">
        <v>961</v>
      </c>
      <c r="B46" s="2282"/>
      <c r="C46" s="548" t="s">
        <v>913</v>
      </c>
      <c r="D46" s="1027">
        <v>43982.009197290143</v>
      </c>
      <c r="E46" s="1027">
        <v>12866.756010959991</v>
      </c>
      <c r="F46" s="1027">
        <v>10129.58297913</v>
      </c>
      <c r="G46" s="1027">
        <v>1209.2067413999996</v>
      </c>
      <c r="H46" s="1027">
        <v>691.70278000000019</v>
      </c>
      <c r="I46" s="1027">
        <v>27538.12381376003</v>
      </c>
      <c r="J46" s="1027">
        <v>44230.417067699898</v>
      </c>
      <c r="K46" s="1027">
        <v>38480.908902170137</v>
      </c>
    </row>
    <row r="47" spans="1:11">
      <c r="A47" s="2282"/>
      <c r="B47" s="2282"/>
      <c r="C47" s="548" t="s">
        <v>914</v>
      </c>
      <c r="D47" s="1027">
        <v>5693.9123571300024</v>
      </c>
      <c r="E47" s="1027">
        <v>190.44936059000003</v>
      </c>
      <c r="F47" s="1027">
        <v>314.92894014000001</v>
      </c>
      <c r="G47" s="1027">
        <v>215.82426008999997</v>
      </c>
      <c r="H47" s="1027">
        <v>2.6773199999999999</v>
      </c>
      <c r="I47" s="1027">
        <v>548.50730009999995</v>
      </c>
      <c r="J47" s="1027">
        <v>1562.1162974099998</v>
      </c>
      <c r="K47" s="1027">
        <v>1334.3440492099996</v>
      </c>
    </row>
    <row r="48" spans="1:11" s="11" customFormat="1" ht="11.25">
      <c r="A48" s="411" t="s">
        <v>2376</v>
      </c>
      <c r="B48" s="365"/>
      <c r="C48" s="589"/>
      <c r="D48" s="589"/>
      <c r="E48" s="589"/>
      <c r="F48" s="589"/>
      <c r="G48" s="590"/>
      <c r="H48" s="590"/>
      <c r="I48" s="589"/>
      <c r="J48" s="540"/>
      <c r="K48" s="540"/>
    </row>
    <row r="49" spans="1:11" s="11" customFormat="1" ht="11.25">
      <c r="A49" s="384"/>
      <c r="B49" s="1123"/>
      <c r="C49" s="1123"/>
      <c r="D49" s="1123"/>
      <c r="E49" s="1123"/>
      <c r="F49" s="1123"/>
      <c r="G49" s="1123"/>
      <c r="H49" s="1123"/>
      <c r="I49" s="1123"/>
      <c r="J49" s="1123"/>
      <c r="K49" s="1123"/>
    </row>
    <row r="50" spans="1:11" ht="12.75" customHeight="1">
      <c r="A50" s="591"/>
      <c r="B50" s="551"/>
      <c r="C50" s="592"/>
      <c r="D50" s="592"/>
      <c r="E50" s="591"/>
      <c r="F50" s="591"/>
      <c r="G50" s="593"/>
      <c r="H50" s="593"/>
      <c r="I50" s="591"/>
    </row>
    <row r="51" spans="1:11" ht="12.75" customHeight="1">
      <c r="B51" s="551"/>
      <c r="C51" s="592"/>
      <c r="D51" s="592"/>
    </row>
    <row r="52" spans="1:11" hidden="1"/>
    <row r="53" spans="1:11" hidden="1"/>
    <row r="54" spans="1:11" hidden="1"/>
    <row r="55" spans="1:11" hidden="1"/>
    <row r="56" spans="1:11" hidden="1"/>
    <row r="57" spans="1:11" hidden="1"/>
    <row r="58" spans="1:11" hidden="1"/>
    <row r="59" spans="1:11" hidden="1"/>
    <row r="60" spans="1:11" hidden="1"/>
    <row r="61" spans="1:11" hidden="1"/>
    <row r="62" spans="1:11" hidden="1"/>
    <row r="63" spans="1:11" hidden="1"/>
    <row r="64" spans="1:11" hidden="1"/>
    <row r="65" spans="2:2">
      <c r="B65" s="551"/>
    </row>
    <row r="66" spans="2:2">
      <c r="B66" s="551"/>
    </row>
    <row r="67" spans="2:2"/>
    <row r="68" spans="2:2"/>
    <row r="69" spans="2:2"/>
    <row r="70" spans="2:2"/>
    <row r="71" spans="2:2"/>
    <row r="72" spans="2:2"/>
    <row r="73" spans="2:2"/>
    <row r="74" spans="2:2"/>
    <row r="75" spans="2:2"/>
    <row r="76" spans="2:2"/>
    <row r="77" spans="2:2"/>
    <row r="78" spans="2:2" ht="14.25" customHeight="1"/>
    <row r="79" spans="2:2" ht="14.25" customHeight="1"/>
    <row r="80" spans="2: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</sheetData>
  <mergeCells count="25">
    <mergeCell ref="A46:B47"/>
    <mergeCell ref="A24:B25"/>
    <mergeCell ref="A26:B27"/>
    <mergeCell ref="A28:B29"/>
    <mergeCell ref="A30:B31"/>
    <mergeCell ref="A32:B33"/>
    <mergeCell ref="A34:B35"/>
    <mergeCell ref="A36:B37"/>
    <mergeCell ref="A38:B39"/>
    <mergeCell ref="A40:B41"/>
    <mergeCell ref="A42:B43"/>
    <mergeCell ref="A44:B45"/>
    <mergeCell ref="A22:B23"/>
    <mergeCell ref="A3:K3"/>
    <mergeCell ref="A6:C7"/>
    <mergeCell ref="D6:H6"/>
    <mergeCell ref="I6:K6"/>
    <mergeCell ref="A8:B9"/>
    <mergeCell ref="A10:B11"/>
    <mergeCell ref="A4:K4"/>
    <mergeCell ref="A12:B13"/>
    <mergeCell ref="A14:B15"/>
    <mergeCell ref="A16:B17"/>
    <mergeCell ref="A18:B19"/>
    <mergeCell ref="A20:B21"/>
  </mergeCells>
  <hyperlinks>
    <hyperlink ref="XFD6" location="ÍNDICE!A204" display="ÍNDICE"/>
  </hyperlinks>
  <printOptions horizontalCentered="1"/>
  <pageMargins left="0.70866141732283472" right="0.70866141732283472" top="0.86614173228346458" bottom="0.74803149606299213" header="0.19685039370078741" footer="0"/>
  <pageSetup scale="60" orientation="landscape" r:id="rId1"/>
  <headerFooter scaleWithDoc="0" alignWithMargins="0">
    <oddHeader>&amp;R&amp;"Arial,Negrita"&amp;10Compendio estadístico 2013 - Sector agropecuario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8" style="322" customWidth="1"/>
    <col min="2" max="2" width="22.42578125" style="322" customWidth="1"/>
    <col min="3" max="3" width="12.7109375" style="322" customWidth="1"/>
    <col min="4" max="4" width="14.42578125" style="322" customWidth="1"/>
    <col min="5" max="7" width="16" style="322" customWidth="1"/>
    <col min="8" max="8" width="12.7109375" style="322" customWidth="1"/>
    <col min="9" max="11" width="16" style="322" customWidth="1"/>
    <col min="12" max="12" width="22.85546875" style="322" bestFit="1" customWidth="1"/>
    <col min="13" max="13" width="10" style="322" customWidth="1"/>
    <col min="14" max="14" width="0" style="322" hidden="1" customWidth="1"/>
    <col min="15" max="16383" width="11.42578125" style="322" hidden="1"/>
    <col min="16384" max="16384" width="15.5703125" style="322" customWidth="1"/>
  </cols>
  <sheetData>
    <row r="1" spans="1:12 16384:16384" ht="6" customHeight="1"/>
    <row r="2" spans="1:12 16384:16384">
      <c r="A2" s="1398" t="s">
        <v>2405</v>
      </c>
    </row>
    <row r="3" spans="1:12 16384:16384" ht="15" customHeight="1">
      <c r="A3" s="2286" t="s">
        <v>2527</v>
      </c>
      <c r="B3" s="2286"/>
      <c r="C3" s="2286"/>
      <c r="D3" s="2286"/>
      <c r="E3" s="2286"/>
      <c r="F3" s="2286"/>
      <c r="G3" s="2286"/>
      <c r="H3" s="2286"/>
      <c r="I3" s="2286"/>
      <c r="J3" s="2286"/>
      <c r="K3" s="2286"/>
      <c r="L3" s="2286"/>
    </row>
    <row r="4" spans="1:12 16384:16384" ht="15" customHeight="1">
      <c r="A4" s="2243" t="s">
        <v>1625</v>
      </c>
      <c r="B4" s="2243"/>
      <c r="C4" s="2243"/>
      <c r="D4" s="2243"/>
      <c r="E4" s="2243"/>
      <c r="F4" s="2243"/>
      <c r="G4" s="2243"/>
      <c r="H4" s="2243"/>
      <c r="I4" s="2243"/>
      <c r="J4" s="2243"/>
      <c r="K4" s="2243"/>
      <c r="L4" s="2243"/>
    </row>
    <row r="5" spans="1:12 16384:16384" ht="15" customHeight="1">
      <c r="A5" s="1546"/>
      <c r="B5" s="1546"/>
      <c r="C5" s="1546"/>
      <c r="D5" s="1546"/>
      <c r="E5" s="1546"/>
      <c r="F5" s="1546"/>
      <c r="G5" s="1546"/>
      <c r="H5" s="1546"/>
      <c r="I5" s="1546"/>
      <c r="J5" s="1546"/>
      <c r="K5" s="1546"/>
      <c r="L5" s="1546"/>
    </row>
    <row r="6" spans="1:12 16384:16384" ht="15.75" customHeight="1">
      <c r="A6" s="2015" t="s">
        <v>890</v>
      </c>
      <c r="B6" s="2015"/>
      <c r="C6" s="2281" t="s">
        <v>45</v>
      </c>
      <c r="D6" s="2288" t="s">
        <v>967</v>
      </c>
      <c r="E6" s="2288"/>
      <c r="F6" s="2288"/>
      <c r="G6" s="2288"/>
      <c r="H6" s="2288"/>
      <c r="I6" s="2288"/>
      <c r="J6" s="2288"/>
      <c r="K6" s="2288"/>
      <c r="L6" s="2288"/>
      <c r="XFD6" s="1113" t="s">
        <v>675</v>
      </c>
    </row>
    <row r="7" spans="1:12 16384:16384" ht="15.75" customHeight="1">
      <c r="A7" s="2015"/>
      <c r="B7" s="2015"/>
      <c r="C7" s="2287"/>
      <c r="D7" s="2288" t="s">
        <v>968</v>
      </c>
      <c r="E7" s="2288"/>
      <c r="F7" s="2288"/>
      <c r="G7" s="2288"/>
      <c r="H7" s="2288" t="s">
        <v>969</v>
      </c>
      <c r="I7" s="2288"/>
      <c r="J7" s="2288"/>
      <c r="K7" s="2288"/>
      <c r="L7" s="2281" t="s">
        <v>970</v>
      </c>
    </row>
    <row r="8" spans="1:12 16384:16384" ht="15" customHeight="1">
      <c r="A8" s="2015"/>
      <c r="B8" s="2015"/>
      <c r="C8" s="2287"/>
      <c r="D8" s="2281" t="s">
        <v>971</v>
      </c>
      <c r="E8" s="2245" t="s">
        <v>972</v>
      </c>
      <c r="F8" s="2245" t="s">
        <v>973</v>
      </c>
      <c r="G8" s="2245" t="s">
        <v>974</v>
      </c>
      <c r="H8" s="2281" t="s">
        <v>971</v>
      </c>
      <c r="I8" s="2245" t="s">
        <v>975</v>
      </c>
      <c r="J8" s="2245" t="s">
        <v>976</v>
      </c>
      <c r="K8" s="2245" t="s">
        <v>977</v>
      </c>
      <c r="L8" s="2281"/>
    </row>
    <row r="9" spans="1:12 16384:16384" ht="66" customHeight="1">
      <c r="A9" s="2015"/>
      <c r="B9" s="2015"/>
      <c r="C9" s="2287"/>
      <c r="D9" s="2289"/>
      <c r="E9" s="2245"/>
      <c r="F9" s="2245"/>
      <c r="G9" s="2245"/>
      <c r="H9" s="2289"/>
      <c r="I9" s="2245"/>
      <c r="J9" s="2245"/>
      <c r="K9" s="2245"/>
      <c r="L9" s="1545" t="s">
        <v>978</v>
      </c>
    </row>
    <row r="10" spans="1:12 16384:16384" ht="15.75" thickBot="1">
      <c r="A10" s="2285" t="s">
        <v>2365</v>
      </c>
      <c r="B10" s="2285"/>
      <c r="C10" s="1038">
        <v>4604623.7715070294</v>
      </c>
      <c r="D10" s="1038">
        <v>1420356.1988920111</v>
      </c>
      <c r="E10" s="1038">
        <v>571625.77611900121</v>
      </c>
      <c r="F10" s="1038">
        <v>548420.96614299994</v>
      </c>
      <c r="G10" s="1038">
        <v>300309.45663000055</v>
      </c>
      <c r="H10" s="1038">
        <v>3184267.572615006</v>
      </c>
      <c r="I10" s="1038">
        <v>562429.34311099909</v>
      </c>
      <c r="J10" s="1038">
        <v>838163.31992900476</v>
      </c>
      <c r="K10" s="1038">
        <v>1783674.9095750062</v>
      </c>
      <c r="L10" s="1038">
        <v>939350.18576099642</v>
      </c>
    </row>
    <row r="11" spans="1:12 16384:16384" ht="15" customHeight="1" thickTop="1">
      <c r="A11" s="2249" t="s">
        <v>9</v>
      </c>
      <c r="B11" s="2249"/>
      <c r="C11" s="1039">
        <v>2351154.4473879929</v>
      </c>
      <c r="D11" s="1039">
        <v>751330.84444499796</v>
      </c>
      <c r="E11" s="1039">
        <v>313602.3304760012</v>
      </c>
      <c r="F11" s="1039">
        <v>262503.17802099942</v>
      </c>
      <c r="G11" s="1039">
        <v>175225.33594800011</v>
      </c>
      <c r="H11" s="1039">
        <v>1599823.6029430041</v>
      </c>
      <c r="I11" s="1039">
        <v>292832.92270200024</v>
      </c>
      <c r="J11" s="1039">
        <v>343884.76300699933</v>
      </c>
      <c r="K11" s="1039">
        <v>963105.91723399726</v>
      </c>
      <c r="L11" s="1039">
        <v>515493.93314699823</v>
      </c>
    </row>
    <row r="12" spans="1:12 16384:16384" ht="15" customHeight="1">
      <c r="A12" s="2242" t="s">
        <v>10</v>
      </c>
      <c r="B12" s="2242"/>
      <c r="C12" s="1027">
        <v>562228.22066400014</v>
      </c>
      <c r="D12" s="1027">
        <v>177289.08085999984</v>
      </c>
      <c r="E12" s="1027">
        <v>108481.72407400017</v>
      </c>
      <c r="F12" s="1027">
        <v>32286.946970999983</v>
      </c>
      <c r="G12" s="1027">
        <v>36520.409814999977</v>
      </c>
      <c r="H12" s="1027">
        <v>384939.13980400009</v>
      </c>
      <c r="I12" s="1027">
        <v>43112.638783000009</v>
      </c>
      <c r="J12" s="1027">
        <v>60766.122245999977</v>
      </c>
      <c r="K12" s="1027">
        <v>281060.37877499935</v>
      </c>
      <c r="L12" s="1027">
        <v>74611.25912599999</v>
      </c>
    </row>
    <row r="13" spans="1:12 16384:16384" ht="15" customHeight="1">
      <c r="A13" s="2242" t="s">
        <v>58</v>
      </c>
      <c r="B13" s="2242"/>
      <c r="C13" s="1027">
        <v>137549.89367600004</v>
      </c>
      <c r="D13" s="1027">
        <v>46761.245204000079</v>
      </c>
      <c r="E13" s="1027">
        <v>17458.091711999994</v>
      </c>
      <c r="F13" s="1027">
        <v>21084.40152799998</v>
      </c>
      <c r="G13" s="1027">
        <v>8218.7519640000028</v>
      </c>
      <c r="H13" s="1027">
        <v>90788.64847200019</v>
      </c>
      <c r="I13" s="1027">
        <v>19550.776497999981</v>
      </c>
      <c r="J13" s="1027">
        <v>23889.459120000003</v>
      </c>
      <c r="K13" s="1027">
        <v>47348.412854000046</v>
      </c>
      <c r="L13" s="1027">
        <v>34708.691744000047</v>
      </c>
    </row>
    <row r="14" spans="1:12 16384:16384" ht="15" customHeight="1">
      <c r="A14" s="2242" t="s">
        <v>12</v>
      </c>
      <c r="B14" s="2242"/>
      <c r="C14" s="1027">
        <v>252734.17314999996</v>
      </c>
      <c r="D14" s="1027">
        <v>76834.685928000064</v>
      </c>
      <c r="E14" s="1027">
        <v>31352.564773999988</v>
      </c>
      <c r="F14" s="1027">
        <v>15880.36520199999</v>
      </c>
      <c r="G14" s="1027">
        <v>29601.755951999992</v>
      </c>
      <c r="H14" s="1027">
        <v>175899.48722199968</v>
      </c>
      <c r="I14" s="1027">
        <v>39654.44501299999</v>
      </c>
      <c r="J14" s="1027">
        <v>32069.357626000026</v>
      </c>
      <c r="K14" s="1027">
        <v>104175.68458299986</v>
      </c>
      <c r="L14" s="1027">
        <v>72914.411628999995</v>
      </c>
    </row>
    <row r="15" spans="1:12 16384:16384" ht="15" customHeight="1">
      <c r="A15" s="2242" t="s">
        <v>13</v>
      </c>
      <c r="B15" s="2242"/>
      <c r="C15" s="1027">
        <v>101286.39646299994</v>
      </c>
      <c r="D15" s="1027">
        <v>25004.631553999981</v>
      </c>
      <c r="E15" s="1027">
        <v>10074.970137999995</v>
      </c>
      <c r="F15" s="1027">
        <v>9183.7152109999988</v>
      </c>
      <c r="G15" s="1027">
        <v>5745.9462049999984</v>
      </c>
      <c r="H15" s="1027">
        <v>76281.76490899999</v>
      </c>
      <c r="I15" s="1027">
        <v>16247.566108999992</v>
      </c>
      <c r="J15" s="1027">
        <v>16391.490531000003</v>
      </c>
      <c r="K15" s="1027">
        <v>43642.708269000017</v>
      </c>
      <c r="L15" s="1027">
        <v>28819.205066999999</v>
      </c>
    </row>
    <row r="16" spans="1:12 16384:16384" ht="15" customHeight="1">
      <c r="A16" s="2242" t="s">
        <v>15</v>
      </c>
      <c r="B16" s="2242"/>
      <c r="C16" s="1027">
        <v>244852.15582999997</v>
      </c>
      <c r="D16" s="1027">
        <v>81073.604361000063</v>
      </c>
      <c r="E16" s="1027">
        <v>32845.048367999952</v>
      </c>
      <c r="F16" s="1027">
        <v>32811.288153999965</v>
      </c>
      <c r="G16" s="1027">
        <v>15417.267839</v>
      </c>
      <c r="H16" s="1027">
        <v>163778.5514690002</v>
      </c>
      <c r="I16" s="1027">
        <v>36977.316722999953</v>
      </c>
      <c r="J16" s="1027">
        <v>38888.287570999993</v>
      </c>
      <c r="K16" s="1027">
        <v>87912.947174999965</v>
      </c>
      <c r="L16" s="1027">
        <v>64695.89812800011</v>
      </c>
    </row>
    <row r="17" spans="1:12" ht="15" customHeight="1">
      <c r="A17" s="2242" t="s">
        <v>14</v>
      </c>
      <c r="B17" s="2242"/>
      <c r="C17" s="1027">
        <v>242793.58062900082</v>
      </c>
      <c r="D17" s="1027">
        <v>95512.517483999953</v>
      </c>
      <c r="E17" s="1027">
        <v>34074.711508999972</v>
      </c>
      <c r="F17" s="1027">
        <v>38535.716657000019</v>
      </c>
      <c r="G17" s="1027">
        <v>22902.089317999984</v>
      </c>
      <c r="H17" s="1027">
        <v>147281.06314500008</v>
      </c>
      <c r="I17" s="1027">
        <v>30960.108612999997</v>
      </c>
      <c r="J17" s="1027">
        <v>32451.826068000002</v>
      </c>
      <c r="K17" s="1027">
        <v>83869.128463999921</v>
      </c>
      <c r="L17" s="1027">
        <v>49166.926970000044</v>
      </c>
    </row>
    <row r="18" spans="1:12" ht="15" customHeight="1">
      <c r="A18" s="2242" t="s">
        <v>16</v>
      </c>
      <c r="B18" s="2242"/>
      <c r="C18" s="1027">
        <v>126520.31381499988</v>
      </c>
      <c r="D18" s="1027">
        <v>52493.161062999956</v>
      </c>
      <c r="E18" s="1027">
        <v>13346.975342999998</v>
      </c>
      <c r="F18" s="1027">
        <v>29319.721054000045</v>
      </c>
      <c r="G18" s="1027">
        <v>9826.4646659999962</v>
      </c>
      <c r="H18" s="1027">
        <v>74027.152751999995</v>
      </c>
      <c r="I18" s="1027">
        <v>14954.457728999974</v>
      </c>
      <c r="J18" s="1027">
        <v>17170.284008999992</v>
      </c>
      <c r="K18" s="1027">
        <v>41902.411014000019</v>
      </c>
      <c r="L18" s="1027">
        <v>25323.63466</v>
      </c>
    </row>
    <row r="19" spans="1:12" ht="15" customHeight="1">
      <c r="A19" s="2242" t="s">
        <v>17</v>
      </c>
      <c r="B19" s="2242"/>
      <c r="C19" s="1027">
        <v>155886.96231000006</v>
      </c>
      <c r="D19" s="1027">
        <v>55169.336334000072</v>
      </c>
      <c r="E19" s="1027">
        <v>18172.252148999993</v>
      </c>
      <c r="F19" s="1027">
        <v>19645.562597999964</v>
      </c>
      <c r="G19" s="1027">
        <v>17351.521586999988</v>
      </c>
      <c r="H19" s="1027">
        <v>100717.62597599998</v>
      </c>
      <c r="I19" s="1027">
        <v>16032.790202999993</v>
      </c>
      <c r="J19" s="1027">
        <v>31708.854574000052</v>
      </c>
      <c r="K19" s="1027">
        <v>52975.981199000023</v>
      </c>
      <c r="L19" s="1027">
        <v>32504.469252999977</v>
      </c>
    </row>
    <row r="20" spans="1:12" ht="15" customHeight="1">
      <c r="A20" s="2242" t="s">
        <v>18</v>
      </c>
      <c r="B20" s="2242"/>
      <c r="C20" s="1027">
        <v>254043.70337600008</v>
      </c>
      <c r="D20" s="1027">
        <v>56768.109381000017</v>
      </c>
      <c r="E20" s="1027">
        <v>18658.787979000001</v>
      </c>
      <c r="F20" s="1027">
        <v>26346.652948000014</v>
      </c>
      <c r="G20" s="1027">
        <v>11762.668453999999</v>
      </c>
      <c r="H20" s="1027">
        <v>197275.59399499997</v>
      </c>
      <c r="I20" s="1027">
        <v>40172.117067000007</v>
      </c>
      <c r="J20" s="1027">
        <v>44941.27426800003</v>
      </c>
      <c r="K20" s="1027">
        <v>112162.20266</v>
      </c>
      <c r="L20" s="1027">
        <v>69478.647764000008</v>
      </c>
    </row>
    <row r="21" spans="1:12" ht="15" customHeight="1">
      <c r="A21" s="2290" t="s">
        <v>900</v>
      </c>
      <c r="B21" s="2290"/>
      <c r="C21" s="1027">
        <v>145006.17165899999</v>
      </c>
      <c r="D21" s="1027">
        <v>43416.573129000033</v>
      </c>
      <c r="E21" s="1027">
        <v>13548.219644000008</v>
      </c>
      <c r="F21" s="1027">
        <v>23785.861049999992</v>
      </c>
      <c r="G21" s="1027">
        <v>6082.4924349999974</v>
      </c>
      <c r="H21" s="1027">
        <v>101589.59853000005</v>
      </c>
      <c r="I21" s="1027">
        <v>17232.331499000033</v>
      </c>
      <c r="J21" s="1027">
        <v>28934.603509000004</v>
      </c>
      <c r="K21" s="1027">
        <v>55422.663522000032</v>
      </c>
      <c r="L21" s="1027">
        <v>27021.650169000022</v>
      </c>
    </row>
    <row r="22" spans="1:12" ht="15" customHeight="1">
      <c r="A22" s="2242" t="s">
        <v>19</v>
      </c>
      <c r="B22" s="2242"/>
      <c r="C22" s="1027">
        <v>128252.87581600019</v>
      </c>
      <c r="D22" s="1027">
        <v>41007.899147000047</v>
      </c>
      <c r="E22" s="1027">
        <v>15588.98478600001</v>
      </c>
      <c r="F22" s="1027">
        <v>13622.946647999997</v>
      </c>
      <c r="G22" s="1027">
        <v>11795.967713</v>
      </c>
      <c r="H22" s="1027">
        <v>87244.976668999967</v>
      </c>
      <c r="I22" s="1027">
        <v>17938.374465000019</v>
      </c>
      <c r="J22" s="1027">
        <v>16673.203485000013</v>
      </c>
      <c r="K22" s="1027">
        <v>52633.398719000026</v>
      </c>
      <c r="L22" s="1027">
        <v>36249.13863699996</v>
      </c>
    </row>
    <row r="23" spans="1:12" ht="15" customHeight="1">
      <c r="A23" s="2252" t="s">
        <v>21</v>
      </c>
      <c r="B23" s="2252"/>
      <c r="C23" s="1026">
        <v>1816122.8037330026</v>
      </c>
      <c r="D23" s="1026">
        <v>510676.76614900061</v>
      </c>
      <c r="E23" s="1026">
        <v>204326.0748379998</v>
      </c>
      <c r="F23" s="1026">
        <v>221281.24701399985</v>
      </c>
      <c r="G23" s="1026">
        <v>85069.444297000038</v>
      </c>
      <c r="H23" s="1026">
        <v>1305446.0375840017</v>
      </c>
      <c r="I23" s="1026">
        <v>218939.97667299974</v>
      </c>
      <c r="J23" s="1026">
        <v>412121.13395399967</v>
      </c>
      <c r="K23" s="1026">
        <v>674384.92695699981</v>
      </c>
      <c r="L23" s="1026">
        <v>331831.51633599988</v>
      </c>
    </row>
    <row r="24" spans="1:12" ht="15" customHeight="1">
      <c r="A24" s="2242" t="s">
        <v>22</v>
      </c>
      <c r="B24" s="2242"/>
      <c r="C24" s="1027">
        <v>137588.55739699994</v>
      </c>
      <c r="D24" s="1027">
        <v>40960.190006000004</v>
      </c>
      <c r="E24" s="1027">
        <v>11304.414716000008</v>
      </c>
      <c r="F24" s="1027">
        <v>19524.495816000002</v>
      </c>
      <c r="G24" s="1027">
        <v>10131.27947400001</v>
      </c>
      <c r="H24" s="1027">
        <v>96628.367390999963</v>
      </c>
      <c r="I24" s="1027">
        <v>12593.103188999996</v>
      </c>
      <c r="J24" s="1027">
        <v>30813.395385000025</v>
      </c>
      <c r="K24" s="1027">
        <v>53221.86881699998</v>
      </c>
      <c r="L24" s="1027">
        <v>23017.85092499997</v>
      </c>
    </row>
    <row r="25" spans="1:12" ht="15" customHeight="1">
      <c r="A25" s="2242" t="s">
        <v>23</v>
      </c>
      <c r="B25" s="2242"/>
      <c r="C25" s="1027">
        <v>235899.18160000004</v>
      </c>
      <c r="D25" s="1027">
        <v>93477.116554000022</v>
      </c>
      <c r="E25" s="1027">
        <v>29269.092334000004</v>
      </c>
      <c r="F25" s="1027">
        <v>42449.135936000013</v>
      </c>
      <c r="G25" s="1027">
        <v>21758.888284000008</v>
      </c>
      <c r="H25" s="1027">
        <v>142422.06504599997</v>
      </c>
      <c r="I25" s="1027">
        <v>26928.669690000013</v>
      </c>
      <c r="J25" s="1027">
        <v>43386.424831999997</v>
      </c>
      <c r="K25" s="1027">
        <v>72106.970523999946</v>
      </c>
      <c r="L25" s="1027">
        <v>47222.78549300001</v>
      </c>
    </row>
    <row r="26" spans="1:12" ht="15" customHeight="1">
      <c r="A26" s="2242" t="s">
        <v>24</v>
      </c>
      <c r="B26" s="2242"/>
      <c r="C26" s="1027">
        <v>248576.22123600001</v>
      </c>
      <c r="D26" s="1027">
        <v>71143.667263000039</v>
      </c>
      <c r="E26" s="1027">
        <v>22202.687749000015</v>
      </c>
      <c r="F26" s="1027">
        <v>39793.579102999996</v>
      </c>
      <c r="G26" s="1027">
        <v>9147.4004110000133</v>
      </c>
      <c r="H26" s="1027">
        <v>177432.55397300021</v>
      </c>
      <c r="I26" s="1027">
        <v>27926.697799999984</v>
      </c>
      <c r="J26" s="1027">
        <v>57137.434416000026</v>
      </c>
      <c r="K26" s="1027">
        <v>92368.421757000047</v>
      </c>
      <c r="L26" s="1027">
        <v>45709.878132999991</v>
      </c>
    </row>
    <row r="27" spans="1:12" ht="15" customHeight="1">
      <c r="A27" s="2242" t="s">
        <v>25</v>
      </c>
      <c r="B27" s="2242"/>
      <c r="C27" s="1027">
        <v>114355.64508200002</v>
      </c>
      <c r="D27" s="1027">
        <v>28530.355508000019</v>
      </c>
      <c r="E27" s="1027">
        <v>11752.507755999997</v>
      </c>
      <c r="F27" s="1027">
        <v>12457.809255000002</v>
      </c>
      <c r="G27" s="1027">
        <v>4320.0384969999986</v>
      </c>
      <c r="H27" s="1027">
        <v>85825.289574000039</v>
      </c>
      <c r="I27" s="1027">
        <v>13366.140603</v>
      </c>
      <c r="J27" s="1027">
        <v>25604.846136000004</v>
      </c>
      <c r="K27" s="1027">
        <v>46854.302835000039</v>
      </c>
      <c r="L27" s="1027">
        <v>23519.740118000012</v>
      </c>
    </row>
    <row r="28" spans="1:12" ht="15" customHeight="1">
      <c r="A28" s="2242" t="s">
        <v>26</v>
      </c>
      <c r="B28" s="2242"/>
      <c r="C28" s="1027">
        <v>1069248.8524159994</v>
      </c>
      <c r="D28" s="1027">
        <v>273275.98679800011</v>
      </c>
      <c r="E28" s="1027">
        <v>128671.0436709999</v>
      </c>
      <c r="F28" s="1027">
        <v>105411.03375599999</v>
      </c>
      <c r="G28" s="1027">
        <v>39193.909371000023</v>
      </c>
      <c r="H28" s="1027">
        <v>795972.86561800004</v>
      </c>
      <c r="I28" s="1027">
        <v>136702.93947799981</v>
      </c>
      <c r="J28" s="1027">
        <v>253181.44571899986</v>
      </c>
      <c r="K28" s="1027">
        <v>406088.4804210001</v>
      </c>
      <c r="L28" s="1027">
        <v>189980.6417240001</v>
      </c>
    </row>
    <row r="29" spans="1:12" ht="15" customHeight="1">
      <c r="A29" s="2242" t="s">
        <v>27</v>
      </c>
      <c r="B29" s="2242"/>
      <c r="C29" s="1027">
        <v>10454.346002000002</v>
      </c>
      <c r="D29" s="1027">
        <v>3289.4500200000011</v>
      </c>
      <c r="E29" s="1027">
        <v>1126.3286120000002</v>
      </c>
      <c r="F29" s="1027">
        <v>1645.1931480000001</v>
      </c>
      <c r="G29" s="1027">
        <v>517.92825999999991</v>
      </c>
      <c r="H29" s="1027">
        <v>7164.895982</v>
      </c>
      <c r="I29" s="1027">
        <v>1422.425913</v>
      </c>
      <c r="J29" s="1027">
        <v>1997.5874660000002</v>
      </c>
      <c r="K29" s="1027">
        <v>3744.8826029999996</v>
      </c>
      <c r="L29" s="1027">
        <v>2380.6199430000006</v>
      </c>
    </row>
    <row r="30" spans="1:12" ht="15" customHeight="1">
      <c r="A30" s="2252" t="s">
        <v>901</v>
      </c>
      <c r="B30" s="2252"/>
      <c r="C30" s="1026">
        <v>417617.00710100017</v>
      </c>
      <c r="D30" s="1026">
        <v>152400.75986099991</v>
      </c>
      <c r="E30" s="1026">
        <v>50634.378357999944</v>
      </c>
      <c r="F30" s="1026">
        <v>62882.273090999995</v>
      </c>
      <c r="G30" s="1026">
        <v>38884.108411999958</v>
      </c>
      <c r="H30" s="1026">
        <v>265216.24724000029</v>
      </c>
      <c r="I30" s="1026">
        <v>48577.978172999901</v>
      </c>
      <c r="J30" s="1026">
        <v>77781.453018000044</v>
      </c>
      <c r="K30" s="1026">
        <v>138856.8160489999</v>
      </c>
      <c r="L30" s="1026">
        <v>88225.839162999851</v>
      </c>
    </row>
    <row r="31" spans="1:12" ht="15" customHeight="1">
      <c r="A31" s="2242" t="s">
        <v>29</v>
      </c>
      <c r="B31" s="2242"/>
      <c r="C31" s="1027">
        <v>170611.9642069999</v>
      </c>
      <c r="D31" s="1027">
        <v>61037.459639000001</v>
      </c>
      <c r="E31" s="1027">
        <v>23433.422655000013</v>
      </c>
      <c r="F31" s="1027">
        <v>20819.878367000027</v>
      </c>
      <c r="G31" s="1027">
        <v>16784.158617000019</v>
      </c>
      <c r="H31" s="1027">
        <v>109574.50456799993</v>
      </c>
      <c r="I31" s="1027">
        <v>20037.402532000004</v>
      </c>
      <c r="J31" s="1027">
        <v>27945.541471000011</v>
      </c>
      <c r="K31" s="1027">
        <v>61591.560564999963</v>
      </c>
      <c r="L31" s="1027">
        <v>42319.74169100001</v>
      </c>
    </row>
    <row r="32" spans="1:12" ht="15" customHeight="1">
      <c r="A32" s="2242" t="s">
        <v>30</v>
      </c>
      <c r="B32" s="2242"/>
      <c r="C32" s="1027">
        <v>50419.151850999988</v>
      </c>
      <c r="D32" s="1027">
        <v>17383.394269999997</v>
      </c>
      <c r="E32" s="1027">
        <v>3964.5035850000004</v>
      </c>
      <c r="F32" s="1027">
        <v>7946.8756300000041</v>
      </c>
      <c r="G32" s="1027">
        <v>5472.0150549999989</v>
      </c>
      <c r="H32" s="1027">
        <v>33035.757580999998</v>
      </c>
      <c r="I32" s="1027">
        <v>5042.5052029999997</v>
      </c>
      <c r="J32" s="1027">
        <v>13307.701595</v>
      </c>
      <c r="K32" s="1027">
        <v>14685.550783000001</v>
      </c>
      <c r="L32" s="1027">
        <v>7371.365297999997</v>
      </c>
    </row>
    <row r="33" spans="1:12" ht="15" customHeight="1">
      <c r="A33" s="2242" t="s">
        <v>34</v>
      </c>
      <c r="B33" s="2242"/>
      <c r="C33" s="1027">
        <v>43517.585069000001</v>
      </c>
      <c r="D33" s="1027">
        <v>17050.466432999994</v>
      </c>
      <c r="E33" s="1027">
        <v>4277.1611969999994</v>
      </c>
      <c r="F33" s="1027">
        <v>8872.0135870000049</v>
      </c>
      <c r="G33" s="1027">
        <v>3901.291648999998</v>
      </c>
      <c r="H33" s="1027">
        <v>26467.118635999992</v>
      </c>
      <c r="I33" s="1027">
        <v>5643.109507000001</v>
      </c>
      <c r="J33" s="1027">
        <v>7399.5141810000005</v>
      </c>
      <c r="K33" s="1027">
        <v>13424.494947999996</v>
      </c>
      <c r="L33" s="1027">
        <v>8366.2692430000025</v>
      </c>
    </row>
    <row r="34" spans="1:12" ht="15" customHeight="1">
      <c r="A34" s="2242" t="s">
        <v>31</v>
      </c>
      <c r="B34" s="2242"/>
      <c r="C34" s="1027">
        <v>15764.605547999994</v>
      </c>
      <c r="D34" s="1027">
        <v>6747.0596070000011</v>
      </c>
      <c r="E34" s="1027">
        <v>1374.0916510000009</v>
      </c>
      <c r="F34" s="1027">
        <v>3978.0432380000007</v>
      </c>
      <c r="G34" s="1027">
        <v>1394.9247180000004</v>
      </c>
      <c r="H34" s="1027">
        <v>9017.5459410000021</v>
      </c>
      <c r="I34" s="1027">
        <v>1420.0130080000001</v>
      </c>
      <c r="J34" s="1027">
        <v>3168.5103500000005</v>
      </c>
      <c r="K34" s="1027">
        <v>4429.0225829999999</v>
      </c>
      <c r="L34" s="1027">
        <v>2642.7321370000009</v>
      </c>
    </row>
    <row r="35" spans="1:12" ht="15" customHeight="1">
      <c r="A35" s="2242" t="s">
        <v>33</v>
      </c>
      <c r="B35" s="2242"/>
      <c r="C35" s="1027">
        <v>70661.699528000041</v>
      </c>
      <c r="D35" s="1027">
        <v>25701.549507000018</v>
      </c>
      <c r="E35" s="1027">
        <v>10199.763176000006</v>
      </c>
      <c r="F35" s="1027">
        <v>10179.639512000003</v>
      </c>
      <c r="G35" s="1027">
        <v>5322.1468189999987</v>
      </c>
      <c r="H35" s="1027">
        <v>44960.150021000001</v>
      </c>
      <c r="I35" s="1027">
        <v>8789.2202600000037</v>
      </c>
      <c r="J35" s="1027">
        <v>13411.47078</v>
      </c>
      <c r="K35" s="1027">
        <v>22759.458980999996</v>
      </c>
      <c r="L35" s="1027">
        <v>13459.71271</v>
      </c>
    </row>
    <row r="36" spans="1:12" ht="15" customHeight="1">
      <c r="A36" s="2242" t="s">
        <v>32</v>
      </c>
      <c r="B36" s="2242"/>
      <c r="C36" s="1027">
        <v>66642.000898000028</v>
      </c>
      <c r="D36" s="1027">
        <v>24480.830405000004</v>
      </c>
      <c r="E36" s="1027">
        <v>7385.4360939999924</v>
      </c>
      <c r="F36" s="1027">
        <v>11085.822756999994</v>
      </c>
      <c r="G36" s="1027">
        <v>6009.571554000001</v>
      </c>
      <c r="H36" s="1027">
        <v>42161.170493000012</v>
      </c>
      <c r="I36" s="1027">
        <v>7645.7276629999978</v>
      </c>
      <c r="J36" s="1027">
        <v>12548.714640999999</v>
      </c>
      <c r="K36" s="1027">
        <v>21966.728189000001</v>
      </c>
      <c r="L36" s="1027">
        <v>14066.018083999998</v>
      </c>
    </row>
    <row r="37" spans="1:12" ht="15" customHeight="1">
      <c r="A37" s="2252" t="s">
        <v>37</v>
      </c>
      <c r="B37" s="2252"/>
      <c r="C37" s="1026">
        <v>19729.513285000015</v>
      </c>
      <c r="D37" s="1026">
        <v>5947.8284370000001</v>
      </c>
      <c r="E37" s="1026">
        <v>3062.9924470000001</v>
      </c>
      <c r="F37" s="1026">
        <v>1754.2680170000001</v>
      </c>
      <c r="G37" s="1026">
        <v>1130.5679730000006</v>
      </c>
      <c r="H37" s="1026">
        <v>13781.684848000003</v>
      </c>
      <c r="I37" s="1026">
        <v>2078.4655630000011</v>
      </c>
      <c r="J37" s="1026">
        <v>4375.9699500000024</v>
      </c>
      <c r="K37" s="1026">
        <v>7327.2493349999995</v>
      </c>
      <c r="L37" s="1026">
        <v>3798.8971149999993</v>
      </c>
    </row>
    <row r="38" spans="1:12" s="11" customFormat="1" ht="11.25">
      <c r="A38" s="411" t="s">
        <v>2377</v>
      </c>
      <c r="B38" s="365"/>
      <c r="C38" s="589"/>
      <c r="D38" s="594"/>
      <c r="E38" s="595"/>
      <c r="F38" s="596"/>
      <c r="G38" s="596"/>
      <c r="H38" s="596"/>
      <c r="I38" s="596"/>
      <c r="J38" s="596"/>
      <c r="K38" s="596"/>
      <c r="L38" s="596"/>
    </row>
    <row r="39" spans="1:12" s="11" customFormat="1" ht="12.75" customHeight="1">
      <c r="A39" s="384"/>
      <c r="B39" s="1123"/>
      <c r="C39" s="1123"/>
      <c r="D39" s="1123"/>
      <c r="E39" s="1123"/>
      <c r="F39" s="1123"/>
      <c r="G39" s="1123"/>
      <c r="H39" s="1123"/>
      <c r="I39" s="1123"/>
      <c r="J39" s="1123"/>
      <c r="K39" s="1123"/>
      <c r="L39" s="596"/>
    </row>
    <row r="40" spans="1:12">
      <c r="B40" s="592"/>
      <c r="C40" s="597"/>
      <c r="D40" s="597"/>
      <c r="E40" s="493"/>
      <c r="F40" s="598"/>
      <c r="G40" s="598"/>
      <c r="H40" s="598"/>
      <c r="I40" s="598"/>
      <c r="J40" s="598"/>
      <c r="K40" s="598"/>
      <c r="L40" s="598"/>
    </row>
    <row r="41" spans="1:12">
      <c r="B41" s="2291"/>
      <c r="C41" s="2291"/>
      <c r="D41" s="2291"/>
      <c r="E41" s="2291"/>
      <c r="F41" s="2291"/>
      <c r="G41" s="2291"/>
      <c r="H41" s="2291"/>
    </row>
    <row r="42" spans="1:12" hidden="1"/>
    <row r="43" spans="1:12" hidden="1">
      <c r="B43" s="322" t="s">
        <v>902</v>
      </c>
    </row>
    <row r="44" spans="1:12" hidden="1"/>
    <row r="45" spans="1:12" hidden="1"/>
    <row r="46" spans="1:12" hidden="1"/>
    <row r="47" spans="1:12" hidden="1"/>
    <row r="48" spans="1:12" hidden="1"/>
    <row r="49"/>
    <row r="50"/>
    <row r="51"/>
    <row r="52"/>
    <row r="53"/>
    <row r="54"/>
    <row r="55"/>
    <row r="56"/>
    <row r="57"/>
    <row r="58"/>
    <row r="59"/>
    <row r="60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</sheetData>
  <mergeCells count="45">
    <mergeCell ref="A35:B35"/>
    <mergeCell ref="A36:B36"/>
    <mergeCell ref="A37:B37"/>
    <mergeCell ref="B41:H41"/>
    <mergeCell ref="A4:L4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6:B16"/>
    <mergeCell ref="G8:G9"/>
    <mergeCell ref="H8:H9"/>
    <mergeCell ref="I8:I9"/>
    <mergeCell ref="J8:J9"/>
    <mergeCell ref="A11:B11"/>
    <mergeCell ref="A12:B12"/>
    <mergeCell ref="A13:B13"/>
    <mergeCell ref="A14:B14"/>
    <mergeCell ref="A15:B15"/>
    <mergeCell ref="K8:K9"/>
    <mergeCell ref="A10:B10"/>
    <mergeCell ref="A3:L3"/>
    <mergeCell ref="A6:B9"/>
    <mergeCell ref="C6:C9"/>
    <mergeCell ref="D6:L6"/>
    <mergeCell ref="D7:G7"/>
    <mergeCell ref="H7:K7"/>
    <mergeCell ref="L7:L8"/>
    <mergeCell ref="D8:D9"/>
    <mergeCell ref="E8:E9"/>
    <mergeCell ref="F8:F9"/>
  </mergeCells>
  <hyperlinks>
    <hyperlink ref="XFD6" location="ÍNDICE!A208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7.85546875" style="322" customWidth="1"/>
    <col min="2" max="2" width="19.5703125" style="322" customWidth="1"/>
    <col min="3" max="3" width="14.85546875" style="322" customWidth="1"/>
    <col min="4" max="5" width="17.28515625" style="322" customWidth="1"/>
    <col min="6" max="6" width="14.85546875" style="322" customWidth="1"/>
    <col min="7" max="8" width="17.28515625" style="322" customWidth="1"/>
    <col min="9" max="9" width="10.85546875" style="322" customWidth="1"/>
    <col min="10" max="16383" width="11.42578125" style="322" hidden="1"/>
    <col min="16384" max="16384" width="16.5703125" style="322" customWidth="1"/>
  </cols>
  <sheetData>
    <row r="1" spans="1:12 16384:16384" ht="6" customHeight="1"/>
    <row r="2" spans="1:12 16384:16384">
      <c r="A2" s="1398" t="s">
        <v>2406</v>
      </c>
    </row>
    <row r="3" spans="1:12 16384:16384" ht="32.25" customHeight="1">
      <c r="A3" s="2271" t="s">
        <v>2528</v>
      </c>
      <c r="B3" s="2271"/>
      <c r="C3" s="2271"/>
      <c r="D3" s="2271"/>
      <c r="E3" s="2271"/>
      <c r="F3" s="2271"/>
      <c r="G3" s="2271"/>
      <c r="H3" s="2271"/>
      <c r="I3" s="578"/>
    </row>
    <row r="4" spans="1:12 16384:16384" ht="15" customHeight="1">
      <c r="A4" s="2243" t="s">
        <v>1625</v>
      </c>
      <c r="B4" s="2243"/>
      <c r="C4" s="2243"/>
      <c r="D4" s="2243"/>
      <c r="E4" s="2243"/>
      <c r="F4" s="2243"/>
      <c r="G4" s="2243"/>
      <c r="H4" s="2243"/>
      <c r="I4" s="1144"/>
      <c r="J4" s="1144"/>
      <c r="K4" s="1144"/>
      <c r="L4" s="1144"/>
    </row>
    <row r="5" spans="1:12 16384:16384" ht="15">
      <c r="A5" s="1544"/>
      <c r="B5" s="1544"/>
      <c r="C5" s="1544"/>
      <c r="D5" s="1544"/>
      <c r="E5" s="1544"/>
      <c r="F5" s="1544"/>
      <c r="G5" s="1544"/>
      <c r="H5" s="1544"/>
      <c r="I5" s="1544"/>
    </row>
    <row r="6" spans="1:12 16384:16384" ht="15.75" customHeight="1">
      <c r="A6" s="2015" t="s">
        <v>890</v>
      </c>
      <c r="B6" s="2015"/>
      <c r="C6" s="2015" t="s">
        <v>979</v>
      </c>
      <c r="D6" s="2015"/>
      <c r="E6" s="2015"/>
      <c r="F6" s="2245" t="s">
        <v>980</v>
      </c>
      <c r="G6" s="2245"/>
      <c r="H6" s="2245"/>
      <c r="XFD6" s="1113" t="s">
        <v>675</v>
      </c>
    </row>
    <row r="7" spans="1:12 16384:16384" ht="37.5" customHeight="1">
      <c r="A7" s="2015"/>
      <c r="B7" s="2015"/>
      <c r="C7" s="2015" t="s">
        <v>45</v>
      </c>
      <c r="D7" s="2281" t="s">
        <v>981</v>
      </c>
      <c r="E7" s="2281"/>
      <c r="F7" s="2245" t="s">
        <v>45</v>
      </c>
      <c r="G7" s="2281" t="s">
        <v>981</v>
      </c>
      <c r="H7" s="2281"/>
    </row>
    <row r="8" spans="1:12 16384:16384" ht="45">
      <c r="A8" s="2015"/>
      <c r="B8" s="2015"/>
      <c r="C8" s="2015"/>
      <c r="D8" s="1545" t="s">
        <v>982</v>
      </c>
      <c r="E8" s="1545" t="s">
        <v>983</v>
      </c>
      <c r="F8" s="2245"/>
      <c r="G8" s="1540" t="s">
        <v>984</v>
      </c>
      <c r="H8" s="1540" t="s">
        <v>985</v>
      </c>
    </row>
    <row r="9" spans="1:12 16384:16384" ht="15.75" thickBot="1">
      <c r="A9" s="2295" t="s">
        <v>2365</v>
      </c>
      <c r="B9" s="2295"/>
      <c r="C9" s="1036">
        <v>1934161.9360749994</v>
      </c>
      <c r="D9" s="1036">
        <v>636764.70573700033</v>
      </c>
      <c r="E9" s="1036">
        <v>1297397.2303380023</v>
      </c>
      <c r="F9" s="1036">
        <v>674394.97396300174</v>
      </c>
      <c r="G9" s="1036">
        <v>159592.11248700033</v>
      </c>
      <c r="H9" s="1036">
        <v>514802.86147599906</v>
      </c>
    </row>
    <row r="10" spans="1:12 16384:16384" ht="15" customHeight="1" thickTop="1">
      <c r="A10" s="2296" t="s">
        <v>9</v>
      </c>
      <c r="B10" s="2296"/>
      <c r="C10" s="1037">
        <v>1147605.3024760068</v>
      </c>
      <c r="D10" s="1037">
        <v>380749.24591000041</v>
      </c>
      <c r="E10" s="1037">
        <v>766856.0565660008</v>
      </c>
      <c r="F10" s="1037">
        <v>643901.00544600061</v>
      </c>
      <c r="G10" s="1037">
        <v>150072.61704100054</v>
      </c>
      <c r="H10" s="1037">
        <v>493828.38840499893</v>
      </c>
    </row>
    <row r="11" spans="1:12 16384:16384" ht="15" customHeight="1">
      <c r="A11" s="2292" t="s">
        <v>10</v>
      </c>
      <c r="B11" s="2292"/>
      <c r="C11" s="1027">
        <v>198626.42644199982</v>
      </c>
      <c r="D11" s="1027">
        <v>25794.779597000022</v>
      </c>
      <c r="E11" s="1027">
        <v>172831.6468450001</v>
      </c>
      <c r="F11" s="1027">
        <v>81008.070961999969</v>
      </c>
      <c r="G11" s="1027">
        <v>20545.432566999985</v>
      </c>
      <c r="H11" s="1027">
        <v>60462.638394999958</v>
      </c>
    </row>
    <row r="12" spans="1:12 16384:16384" ht="15" customHeight="1">
      <c r="A12" s="2292" t="s">
        <v>58</v>
      </c>
      <c r="B12" s="2292"/>
      <c r="C12" s="1027">
        <v>38693.135441000064</v>
      </c>
      <c r="D12" s="1027">
        <v>10244.032025000002</v>
      </c>
      <c r="E12" s="1027">
        <v>28449.103416000038</v>
      </c>
      <c r="F12" s="1027">
        <v>28497.576291999991</v>
      </c>
      <c r="G12" s="1027">
        <v>6938.7906240000002</v>
      </c>
      <c r="H12" s="1027">
        <v>21558.785667999997</v>
      </c>
    </row>
    <row r="13" spans="1:12 16384:16384" ht="15" customHeight="1">
      <c r="A13" s="2292" t="s">
        <v>12</v>
      </c>
      <c r="B13" s="2292"/>
      <c r="C13" s="1027">
        <v>80136.678818999921</v>
      </c>
      <c r="D13" s="1027">
        <v>28169.775642999997</v>
      </c>
      <c r="E13" s="1027">
        <v>51966.903175999927</v>
      </c>
      <c r="F13" s="1027">
        <v>118703.21085900004</v>
      </c>
      <c r="G13" s="1027">
        <v>24092.691062000013</v>
      </c>
      <c r="H13" s="1027">
        <v>94610.519797000074</v>
      </c>
    </row>
    <row r="14" spans="1:12 16384:16384" ht="15" customHeight="1">
      <c r="A14" s="2292" t="s">
        <v>13</v>
      </c>
      <c r="B14" s="2292"/>
      <c r="C14" s="1027">
        <v>31788.537564000006</v>
      </c>
      <c r="D14" s="1027">
        <v>9013.4095859999998</v>
      </c>
      <c r="E14" s="1027">
        <v>22775.127977999993</v>
      </c>
      <c r="F14" s="1027">
        <v>2198.6522440000008</v>
      </c>
      <c r="G14" s="1027">
        <v>499.59336300000012</v>
      </c>
      <c r="H14" s="1027">
        <v>1699.0588810000002</v>
      </c>
    </row>
    <row r="15" spans="1:12 16384:16384" ht="15" customHeight="1">
      <c r="A15" s="2292" t="s">
        <v>15</v>
      </c>
      <c r="B15" s="2292"/>
      <c r="C15" s="1027">
        <v>73973.075086000041</v>
      </c>
      <c r="D15" s="1027">
        <v>17774.868894000003</v>
      </c>
      <c r="E15" s="1027">
        <v>56198.206192000034</v>
      </c>
      <c r="F15" s="1027">
        <v>130610.86070600002</v>
      </c>
      <c r="G15" s="1027">
        <v>29233.564942999987</v>
      </c>
      <c r="H15" s="1027">
        <v>101377.29576300006</v>
      </c>
    </row>
    <row r="16" spans="1:12 16384:16384" ht="15" customHeight="1">
      <c r="A16" s="2292" t="s">
        <v>14</v>
      </c>
      <c r="B16" s="2292"/>
      <c r="C16" s="1027">
        <v>91647.720177999974</v>
      </c>
      <c r="D16" s="1027">
        <v>20266.849428999991</v>
      </c>
      <c r="E16" s="1027">
        <v>71380.870749000067</v>
      </c>
      <c r="F16" s="1027">
        <v>193521.87151599998</v>
      </c>
      <c r="G16" s="1027">
        <v>43312.393331999956</v>
      </c>
      <c r="H16" s="1027">
        <v>150209.47818399995</v>
      </c>
    </row>
    <row r="17" spans="1:8" ht="15" customHeight="1">
      <c r="A17" s="2292" t="s">
        <v>16</v>
      </c>
      <c r="B17" s="2292"/>
      <c r="C17" s="1027">
        <v>70707.616891000012</v>
      </c>
      <c r="D17" s="1027">
        <v>27319.374157999995</v>
      </c>
      <c r="E17" s="1027">
        <v>43388.242733000006</v>
      </c>
      <c r="F17" s="1027">
        <v>37416.001167000017</v>
      </c>
      <c r="G17" s="1027">
        <v>12927.790226000001</v>
      </c>
      <c r="H17" s="1027">
        <v>24488.210940999998</v>
      </c>
    </row>
    <row r="18" spans="1:8" ht="15" customHeight="1">
      <c r="A18" s="2292" t="s">
        <v>17</v>
      </c>
      <c r="B18" s="2292"/>
      <c r="C18" s="1027">
        <v>31824.059821999974</v>
      </c>
      <c r="D18" s="1027">
        <v>11019.192414000005</v>
      </c>
      <c r="E18" s="1027">
        <v>20804.867408000006</v>
      </c>
      <c r="F18" s="1027">
        <v>8851.5228310000002</v>
      </c>
      <c r="G18" s="1027">
        <v>3302.2262469999996</v>
      </c>
      <c r="H18" s="1027">
        <v>5549.2965840000024</v>
      </c>
    </row>
    <row r="19" spans="1:8" ht="15" customHeight="1">
      <c r="A19" s="2292" t="s">
        <v>18</v>
      </c>
      <c r="B19" s="2292"/>
      <c r="C19" s="1027">
        <v>379257.98709400004</v>
      </c>
      <c r="D19" s="1027">
        <v>192706.42250900005</v>
      </c>
      <c r="E19" s="1027">
        <v>186551.5645850001</v>
      </c>
      <c r="F19" s="1027">
        <v>14336.411308999996</v>
      </c>
      <c r="G19" s="1027">
        <v>3520.1955190000003</v>
      </c>
      <c r="H19" s="1027">
        <v>10816.215789999997</v>
      </c>
    </row>
    <row r="20" spans="1:8" ht="15" customHeight="1">
      <c r="A20" s="2294" t="s">
        <v>900</v>
      </c>
      <c r="B20" s="2294"/>
      <c r="C20" s="1027">
        <v>379257.98709400004</v>
      </c>
      <c r="D20" s="1027">
        <v>192706.42250900005</v>
      </c>
      <c r="E20" s="1027">
        <v>186551.5645850001</v>
      </c>
      <c r="F20" s="1027">
        <v>522.02712999999994</v>
      </c>
      <c r="G20" s="1027">
        <v>258.51356499999997</v>
      </c>
      <c r="H20" s="1027">
        <v>263.51356499999997</v>
      </c>
    </row>
    <row r="21" spans="1:8" ht="15" customHeight="1">
      <c r="A21" s="2292" t="s">
        <v>19</v>
      </c>
      <c r="B21" s="2292"/>
      <c r="C21" s="1027">
        <v>68012.706195000079</v>
      </c>
      <c r="D21" s="1027">
        <v>19896.548349000012</v>
      </c>
      <c r="E21" s="1027">
        <v>48116.157845999966</v>
      </c>
      <c r="F21" s="1027">
        <v>28234.800429999988</v>
      </c>
      <c r="G21" s="1027">
        <v>5441.4255929999972</v>
      </c>
      <c r="H21" s="1027">
        <v>22793.37483700001</v>
      </c>
    </row>
    <row r="22" spans="1:8" ht="15" customHeight="1">
      <c r="A22" s="2293" t="s">
        <v>21</v>
      </c>
      <c r="B22" s="2293"/>
      <c r="C22" s="1026">
        <v>483978.7756379997</v>
      </c>
      <c r="D22" s="1026">
        <v>119151.06367500001</v>
      </c>
      <c r="E22" s="1026">
        <v>364827.7119629996</v>
      </c>
      <c r="F22" s="1026">
        <v>28688.149152999995</v>
      </c>
      <c r="G22" s="1026">
        <v>9355.989198999996</v>
      </c>
      <c r="H22" s="1026">
        <v>19332.159953999995</v>
      </c>
    </row>
    <row r="23" spans="1:8" ht="15" customHeight="1">
      <c r="A23" s="2292" t="s">
        <v>22</v>
      </c>
      <c r="B23" s="2292"/>
      <c r="C23" s="1027">
        <v>152972.74841600019</v>
      </c>
      <c r="D23" s="1027">
        <v>7991.8166850000016</v>
      </c>
      <c r="E23" s="1027">
        <v>144980.93173099996</v>
      </c>
      <c r="F23" s="1027">
        <v>4555.027148000001</v>
      </c>
      <c r="G23" s="1027">
        <v>523.86988199999985</v>
      </c>
      <c r="H23" s="1027">
        <v>4031.1572660000006</v>
      </c>
    </row>
    <row r="24" spans="1:8" ht="15" customHeight="1">
      <c r="A24" s="2292" t="s">
        <v>23</v>
      </c>
      <c r="B24" s="2292"/>
      <c r="C24" s="1027">
        <v>32434.018940000002</v>
      </c>
      <c r="D24" s="1027">
        <v>10545.998284000001</v>
      </c>
      <c r="E24" s="1027">
        <v>21888.020656000004</v>
      </c>
      <c r="F24" s="1027">
        <v>767.69596499999989</v>
      </c>
      <c r="G24" s="1027">
        <v>218.10449</v>
      </c>
      <c r="H24" s="1027">
        <v>549.59147500000017</v>
      </c>
    </row>
    <row r="25" spans="1:8" ht="15" customHeight="1">
      <c r="A25" s="2292" t="s">
        <v>24</v>
      </c>
      <c r="B25" s="2292"/>
      <c r="C25" s="1027">
        <v>116952.26355500001</v>
      </c>
      <c r="D25" s="1027">
        <v>42533.148906000017</v>
      </c>
      <c r="E25" s="1027">
        <v>74419.11464900001</v>
      </c>
      <c r="F25" s="1027">
        <v>8058.2323489999981</v>
      </c>
      <c r="G25" s="1027">
        <v>2809.7470789999998</v>
      </c>
      <c r="H25" s="1027">
        <v>5248.4852699999992</v>
      </c>
    </row>
    <row r="26" spans="1:8" ht="15" customHeight="1">
      <c r="A26" s="2292" t="s">
        <v>25</v>
      </c>
      <c r="B26" s="2292"/>
      <c r="C26" s="1027">
        <v>43188.289504999986</v>
      </c>
      <c r="D26" s="1027">
        <v>10702.520486999998</v>
      </c>
      <c r="E26" s="1027">
        <v>32485.769018000006</v>
      </c>
      <c r="F26" s="1027">
        <v>2611.8677680000001</v>
      </c>
      <c r="G26" s="1027">
        <v>906.15153199999986</v>
      </c>
      <c r="H26" s="1027">
        <v>1705.7162359999998</v>
      </c>
    </row>
    <row r="27" spans="1:8" ht="15" customHeight="1">
      <c r="A27" s="2292" t="s">
        <v>26</v>
      </c>
      <c r="B27" s="2292"/>
      <c r="C27" s="1027">
        <v>130459.90101599996</v>
      </c>
      <c r="D27" s="1027">
        <v>46947.39575499999</v>
      </c>
      <c r="E27" s="1027">
        <v>83512.505261000042</v>
      </c>
      <c r="F27" s="1027">
        <v>1243.806826</v>
      </c>
      <c r="G27" s="1027">
        <v>302.78354300000001</v>
      </c>
      <c r="H27" s="1027">
        <v>941.02328300000022</v>
      </c>
    </row>
    <row r="28" spans="1:8" ht="15" customHeight="1">
      <c r="A28" s="2292" t="s">
        <v>27</v>
      </c>
      <c r="B28" s="2292"/>
      <c r="C28" s="1027">
        <v>7971.5542059999998</v>
      </c>
      <c r="D28" s="1027">
        <v>430.18355799999995</v>
      </c>
      <c r="E28" s="1027">
        <v>7541.3706480000001</v>
      </c>
      <c r="F28" s="1027">
        <v>11451.519097</v>
      </c>
      <c r="G28" s="1027">
        <v>4595.3326729999999</v>
      </c>
      <c r="H28" s="1027">
        <v>6856.1864239999986</v>
      </c>
    </row>
    <row r="29" spans="1:8" ht="15" customHeight="1">
      <c r="A29" s="2252" t="s">
        <v>901</v>
      </c>
      <c r="B29" s="2252"/>
      <c r="C29" s="1026">
        <v>296712.00053500012</v>
      </c>
      <c r="D29" s="1026">
        <v>135532.83806100002</v>
      </c>
      <c r="E29" s="1026">
        <v>161179.16247400001</v>
      </c>
      <c r="F29" s="1026">
        <v>1804.8652439999996</v>
      </c>
      <c r="G29" s="1026">
        <v>163.506247</v>
      </c>
      <c r="H29" s="1026">
        <v>1641.3589969999996</v>
      </c>
    </row>
    <row r="30" spans="1:8" ht="15" customHeight="1">
      <c r="A30" s="2242" t="s">
        <v>29</v>
      </c>
      <c r="B30" s="2242"/>
      <c r="C30" s="1027">
        <v>258286.85827800009</v>
      </c>
      <c r="D30" s="1027">
        <v>124712.18738000008</v>
      </c>
      <c r="E30" s="1027">
        <v>133574.67089800001</v>
      </c>
      <c r="F30" s="1027">
        <v>1262.131858</v>
      </c>
      <c r="G30" s="1027">
        <v>55.142097000000007</v>
      </c>
      <c r="H30" s="1027">
        <v>1206.989761</v>
      </c>
    </row>
    <row r="31" spans="1:8" ht="15" customHeight="1">
      <c r="A31" s="2242" t="s">
        <v>30</v>
      </c>
      <c r="B31" s="2242"/>
      <c r="C31" s="1027">
        <v>1032.3576350000001</v>
      </c>
      <c r="D31" s="1027">
        <v>223.58800399999998</v>
      </c>
      <c r="E31" s="1027">
        <v>808.76963100000012</v>
      </c>
      <c r="F31" s="1027" t="s">
        <v>4</v>
      </c>
      <c r="G31" s="1027" t="s">
        <v>4</v>
      </c>
      <c r="H31" s="1027" t="s">
        <v>4</v>
      </c>
    </row>
    <row r="32" spans="1:8" ht="15" customHeight="1">
      <c r="A32" s="2242" t="s">
        <v>34</v>
      </c>
      <c r="B32" s="2242"/>
      <c r="C32" s="1027">
        <v>12550.737101999999</v>
      </c>
      <c r="D32" s="1027">
        <v>2359.6873690000002</v>
      </c>
      <c r="E32" s="1027">
        <v>10191.049733</v>
      </c>
      <c r="F32" s="1027">
        <v>74.565799999999996</v>
      </c>
      <c r="G32" s="1027">
        <v>1</v>
      </c>
      <c r="H32" s="1027">
        <v>73.565799999999996</v>
      </c>
    </row>
    <row r="33" spans="1:11" ht="15" customHeight="1">
      <c r="A33" s="2242" t="s">
        <v>31</v>
      </c>
      <c r="B33" s="2242"/>
      <c r="C33" s="1027">
        <v>5189.1286949999994</v>
      </c>
      <c r="D33" s="1027">
        <v>2309.0694539999995</v>
      </c>
      <c r="E33" s="1027">
        <v>2880.0592409999995</v>
      </c>
      <c r="F33" s="1027">
        <v>75.799999999999983</v>
      </c>
      <c r="G33" s="1027">
        <v>66.8</v>
      </c>
      <c r="H33" s="1027">
        <v>9</v>
      </c>
    </row>
    <row r="34" spans="1:11" ht="15" customHeight="1">
      <c r="A34" s="2242" t="s">
        <v>33</v>
      </c>
      <c r="B34" s="2242"/>
      <c r="C34" s="1027">
        <v>12098.050779999998</v>
      </c>
      <c r="D34" s="1027">
        <v>2722.7169039999999</v>
      </c>
      <c r="E34" s="1027">
        <v>9375.333875999997</v>
      </c>
      <c r="F34" s="1027">
        <v>72.476724000000004</v>
      </c>
      <c r="G34" s="1027">
        <v>19.476724000000001</v>
      </c>
      <c r="H34" s="1027">
        <v>53</v>
      </c>
    </row>
    <row r="35" spans="1:11" ht="15" customHeight="1">
      <c r="A35" s="2242" t="s">
        <v>32</v>
      </c>
      <c r="B35" s="2242"/>
      <c r="C35" s="1027">
        <v>7554.868045000002</v>
      </c>
      <c r="D35" s="1027">
        <v>3205.5889500000008</v>
      </c>
      <c r="E35" s="1027">
        <v>4349.2790950000017</v>
      </c>
      <c r="F35" s="1027">
        <v>319.89086200000003</v>
      </c>
      <c r="G35" s="1027">
        <v>21.087426000000001</v>
      </c>
      <c r="H35" s="1027">
        <v>298.80343600000009</v>
      </c>
    </row>
    <row r="36" spans="1:11" ht="15" customHeight="1">
      <c r="A36" s="2252" t="s">
        <v>37</v>
      </c>
      <c r="B36" s="2252"/>
      <c r="C36" s="1026">
        <v>5865.8574259999996</v>
      </c>
      <c r="D36" s="1026">
        <v>1331.5580910000003</v>
      </c>
      <c r="E36" s="1026">
        <v>4534.2993350000015</v>
      </c>
      <c r="F36" s="1026">
        <v>0.95411999999999997</v>
      </c>
      <c r="G36" s="1026" t="s">
        <v>4</v>
      </c>
      <c r="H36" s="1026">
        <v>0.95411999999999997</v>
      </c>
    </row>
    <row r="37" spans="1:11" s="11" customFormat="1" ht="11.25">
      <c r="A37" s="411" t="s">
        <v>2376</v>
      </c>
      <c r="B37" s="365"/>
      <c r="C37" s="599"/>
      <c r="D37" s="599"/>
      <c r="E37" s="599"/>
      <c r="F37" s="600"/>
      <c r="G37" s="600"/>
    </row>
    <row r="38" spans="1:11" s="11" customFormat="1" ht="12.75" customHeight="1">
      <c r="A38" s="414"/>
      <c r="B38" s="1123"/>
      <c r="C38" s="1123"/>
      <c r="D38" s="1123"/>
      <c r="E38" s="1123"/>
      <c r="F38" s="1123"/>
      <c r="G38" s="1123"/>
      <c r="H38" s="1123"/>
      <c r="I38" s="1123"/>
      <c r="J38" s="1123"/>
      <c r="K38" s="1123"/>
    </row>
    <row r="39" spans="1:11" s="11" customFormat="1" ht="11.25">
      <c r="B39" s="601"/>
      <c r="C39" s="599"/>
      <c r="D39" s="599"/>
      <c r="E39" s="599"/>
      <c r="F39" s="600"/>
      <c r="G39" s="600"/>
    </row>
    <row r="40" spans="1:11"/>
    <row r="41" spans="1:11" ht="12.75" hidden="1" customHeight="1">
      <c r="B41" s="2291"/>
      <c r="C41" s="2291"/>
      <c r="D41" s="2291"/>
      <c r="E41" s="2291"/>
      <c r="F41" s="2291"/>
      <c r="G41" s="2291"/>
      <c r="H41" s="2291"/>
    </row>
    <row r="42" spans="1:11" ht="12.75" hidden="1" customHeight="1"/>
    <row r="43" spans="1:11" ht="12.75" hidden="1" customHeight="1">
      <c r="B43" s="322" t="s">
        <v>902</v>
      </c>
    </row>
    <row r="44" spans="1:11" ht="12.75" hidden="1" customHeight="1"/>
    <row r="45" spans="1:11" ht="12.75" hidden="1" customHeight="1"/>
    <row r="46" spans="1:11" ht="12.75" hidden="1" customHeight="1"/>
    <row r="47" spans="1:11" ht="12.75" hidden="1" customHeight="1"/>
    <row r="48" spans="1:11" ht="12.75" hidden="1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</sheetData>
  <mergeCells count="38">
    <mergeCell ref="A33:B33"/>
    <mergeCell ref="A34:B34"/>
    <mergeCell ref="A35:B35"/>
    <mergeCell ref="A36:B36"/>
    <mergeCell ref="B41:H41"/>
    <mergeCell ref="A20:B20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14:B14"/>
    <mergeCell ref="A31:B31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:H3"/>
    <mergeCell ref="A6:B8"/>
    <mergeCell ref="C6:E6"/>
    <mergeCell ref="F6:H6"/>
    <mergeCell ref="C7:C8"/>
    <mergeCell ref="D7:E7"/>
    <mergeCell ref="F7:F8"/>
    <mergeCell ref="G7:H7"/>
    <mergeCell ref="A4:H4"/>
  </mergeCells>
  <hyperlinks>
    <hyperlink ref="XFD6" location="ÍNDICE!A209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showGridLines="0" topLeftCell="I1" zoomScale="85" zoomScaleNormal="85" zoomScaleSheetLayoutView="100" workbookViewId="0">
      <selection activeCell="XFD5" sqref="XFD5"/>
    </sheetView>
  </sheetViews>
  <sheetFormatPr baseColWidth="10" defaultColWidth="0" defaultRowHeight="0" customHeight="1" zeroHeight="1"/>
  <cols>
    <col min="1" max="1" width="8.7109375" style="602" customWidth="1"/>
    <col min="2" max="2" width="20.42578125" style="602" customWidth="1"/>
    <col min="3" max="9" width="13.42578125" style="602" customWidth="1"/>
    <col min="10" max="10" width="21" style="602" customWidth="1"/>
    <col min="11" max="11" width="15.42578125" style="602" customWidth="1"/>
    <col min="12" max="12" width="13.42578125" style="602" customWidth="1"/>
    <col min="13" max="13" width="17.42578125" style="602" customWidth="1"/>
    <col min="14" max="14" width="13.42578125" style="602" customWidth="1"/>
    <col min="15" max="15" width="8" style="602" customWidth="1"/>
    <col min="16" max="16" width="0" style="602" hidden="1" customWidth="1"/>
    <col min="17" max="16383" width="11.42578125" style="602" hidden="1"/>
    <col min="16384" max="16384" width="14.85546875" style="602" customWidth="1"/>
  </cols>
  <sheetData>
    <row r="1" spans="1:14 16384:16384" ht="6" customHeight="1"/>
    <row r="2" spans="1:14 16384:16384" ht="14.25">
      <c r="A2" s="1398" t="s">
        <v>2407</v>
      </c>
    </row>
    <row r="3" spans="1:14 16384:16384" ht="15">
      <c r="A3" s="2297" t="s">
        <v>2529</v>
      </c>
      <c r="B3" s="2297"/>
      <c r="C3" s="2297"/>
      <c r="D3" s="2297"/>
      <c r="E3" s="2297"/>
      <c r="F3" s="2297"/>
      <c r="G3" s="2297"/>
      <c r="H3" s="2297"/>
      <c r="I3" s="2297"/>
      <c r="J3" s="2297"/>
      <c r="K3" s="2297"/>
      <c r="L3" s="2297"/>
      <c r="M3" s="2297"/>
      <c r="N3" s="2297"/>
    </row>
    <row r="4" spans="1:14 16384:16384" ht="15">
      <c r="A4" s="2243" t="s">
        <v>1625</v>
      </c>
      <c r="B4" s="2243"/>
      <c r="C4" s="2243"/>
      <c r="D4" s="2243"/>
      <c r="E4" s="2243"/>
      <c r="F4" s="2243"/>
      <c r="G4" s="2243"/>
      <c r="H4" s="2243"/>
      <c r="I4" s="2243"/>
      <c r="J4" s="2243"/>
      <c r="K4" s="2243"/>
      <c r="L4" s="2243"/>
      <c r="M4" s="2243"/>
      <c r="N4" s="2243"/>
    </row>
    <row r="5" spans="1:14 16384:16384" ht="21" customHeight="1">
      <c r="A5" s="1548"/>
      <c r="B5" s="1548"/>
      <c r="C5" s="1548"/>
      <c r="D5" s="1548"/>
      <c r="E5" s="1548"/>
      <c r="F5" s="1548"/>
      <c r="G5" s="1548"/>
      <c r="H5" s="1548"/>
      <c r="I5" s="1548"/>
      <c r="J5" s="1548"/>
      <c r="K5" s="1548"/>
      <c r="L5" s="1548"/>
      <c r="M5" s="1548"/>
      <c r="N5" s="1548"/>
      <c r="XFD5" s="1113" t="s">
        <v>675</v>
      </c>
    </row>
    <row r="6" spans="1:14 16384:16384" ht="15">
      <c r="A6" s="2298" t="s">
        <v>890</v>
      </c>
      <c r="B6" s="2298"/>
      <c r="C6" s="2298" t="s">
        <v>987</v>
      </c>
      <c r="D6" s="2298"/>
      <c r="E6" s="2298"/>
      <c r="F6" s="2298"/>
      <c r="G6" s="2298"/>
      <c r="H6" s="2299" t="s">
        <v>988</v>
      </c>
      <c r="I6" s="2299"/>
      <c r="J6" s="2299"/>
      <c r="K6" s="2299"/>
      <c r="L6" s="2299"/>
      <c r="M6" s="2299"/>
      <c r="N6" s="2299" t="s">
        <v>45</v>
      </c>
    </row>
    <row r="7" spans="1:14 16384:16384" s="603" customFormat="1" ht="60">
      <c r="A7" s="2298"/>
      <c r="B7" s="2298"/>
      <c r="C7" s="547" t="s">
        <v>45</v>
      </c>
      <c r="D7" s="1541" t="s">
        <v>989</v>
      </c>
      <c r="E7" s="1541" t="s">
        <v>990</v>
      </c>
      <c r="F7" s="1541" t="s">
        <v>991</v>
      </c>
      <c r="G7" s="1541" t="s">
        <v>992</v>
      </c>
      <c r="H7" s="1541" t="s">
        <v>45</v>
      </c>
      <c r="I7" s="1541" t="s">
        <v>993</v>
      </c>
      <c r="J7" s="1538" t="s">
        <v>994</v>
      </c>
      <c r="K7" s="1541" t="s">
        <v>995</v>
      </c>
      <c r="L7" s="1541" t="s">
        <v>992</v>
      </c>
      <c r="M7" s="1541" t="s">
        <v>996</v>
      </c>
      <c r="N7" s="2300"/>
    </row>
    <row r="8" spans="1:14 16384:16384" ht="15" customHeight="1" thickBot="1">
      <c r="A8" s="2295" t="s">
        <v>2365</v>
      </c>
      <c r="B8" s="2295"/>
      <c r="C8" s="1036">
        <v>12332580.516515987</v>
      </c>
      <c r="D8" s="1036">
        <v>5742914.0805729898</v>
      </c>
      <c r="E8" s="1036">
        <v>5848067.2508269893</v>
      </c>
      <c r="F8" s="1036">
        <v>660988.45415299782</v>
      </c>
      <c r="G8" s="1036">
        <v>80610.730962999936</v>
      </c>
      <c r="H8" s="1036">
        <v>66763565.640695915</v>
      </c>
      <c r="I8" s="1036">
        <v>55345740.440311961</v>
      </c>
      <c r="J8" s="1036">
        <v>10487004.527824001</v>
      </c>
      <c r="K8" s="1036">
        <v>5077.7685600000004</v>
      </c>
      <c r="L8" s="1036">
        <v>440331.78399999999</v>
      </c>
      <c r="M8" s="1036">
        <v>485411.12</v>
      </c>
      <c r="N8" s="1036">
        <f>H8+C8</f>
        <v>79096146.1572119</v>
      </c>
    </row>
    <row r="9" spans="1:14 16384:16384" ht="15" customHeight="1" thickTop="1">
      <c r="A9" s="2296" t="s">
        <v>9</v>
      </c>
      <c r="B9" s="2296"/>
      <c r="C9" s="1037">
        <v>5999856.3648389941</v>
      </c>
      <c r="D9" s="1037">
        <v>3186754.0252509993</v>
      </c>
      <c r="E9" s="1037">
        <v>2641864.8052309984</v>
      </c>
      <c r="F9" s="1037">
        <v>136713.92683200008</v>
      </c>
      <c r="G9" s="1037">
        <v>34523.607524999999</v>
      </c>
      <c r="H9" s="1037">
        <v>40038283.798028946</v>
      </c>
      <c r="I9" s="1037">
        <v>30898184.258104976</v>
      </c>
      <c r="J9" s="1037">
        <v>8689640.1519239917</v>
      </c>
      <c r="K9" s="1037">
        <v>5000</v>
      </c>
      <c r="L9" s="1037">
        <v>414128.78399999999</v>
      </c>
      <c r="M9" s="1037">
        <v>31330.603999999996</v>
      </c>
      <c r="N9" s="1037">
        <f t="shared" ref="N9:N35" si="0">H9+C9</f>
        <v>46038140.162867941</v>
      </c>
    </row>
    <row r="10" spans="1:14 16384:16384" ht="15" customHeight="1">
      <c r="A10" s="2292" t="s">
        <v>10</v>
      </c>
      <c r="B10" s="2292"/>
      <c r="C10" s="1027">
        <v>917512.46421399887</v>
      </c>
      <c r="D10" s="1027">
        <v>542330.0236040001</v>
      </c>
      <c r="E10" s="1027">
        <v>357932.3157839998</v>
      </c>
      <c r="F10" s="1027">
        <v>14076.880348000006</v>
      </c>
      <c r="G10" s="1027">
        <v>3173.2444779999996</v>
      </c>
      <c r="H10" s="1027">
        <v>1171727.0241000005</v>
      </c>
      <c r="I10" s="1027">
        <v>1111196.4201000002</v>
      </c>
      <c r="J10" s="1027">
        <v>36000</v>
      </c>
      <c r="K10" s="1027" t="s">
        <v>4</v>
      </c>
      <c r="L10" s="1027" t="s">
        <v>4</v>
      </c>
      <c r="M10" s="1027">
        <v>24530.603999999999</v>
      </c>
      <c r="N10" s="1027">
        <f t="shared" si="0"/>
        <v>2089239.4883139995</v>
      </c>
    </row>
    <row r="11" spans="1:14 16384:16384" ht="15" customHeight="1">
      <c r="A11" s="2292" t="s">
        <v>58</v>
      </c>
      <c r="B11" s="2292"/>
      <c r="C11" s="1027">
        <v>424193.30183999968</v>
      </c>
      <c r="D11" s="1027">
        <v>181787.78833499987</v>
      </c>
      <c r="E11" s="1027">
        <v>226256.38810700021</v>
      </c>
      <c r="F11" s="1027">
        <v>15060.976397999995</v>
      </c>
      <c r="G11" s="1027">
        <v>1088.1489999999999</v>
      </c>
      <c r="H11" s="1027">
        <v>44046.991999999998</v>
      </c>
      <c r="I11" s="1027">
        <v>44046.991999999998</v>
      </c>
      <c r="J11" s="1027" t="s">
        <v>4</v>
      </c>
      <c r="K11" s="1027" t="s">
        <v>4</v>
      </c>
      <c r="L11" s="1027" t="s">
        <v>4</v>
      </c>
      <c r="M11" s="1027" t="s">
        <v>4</v>
      </c>
      <c r="N11" s="1027">
        <f t="shared" si="0"/>
        <v>468240.29383999971</v>
      </c>
    </row>
    <row r="12" spans="1:14 16384:16384" ht="15" customHeight="1">
      <c r="A12" s="2292" t="s">
        <v>12</v>
      </c>
      <c r="B12" s="2292"/>
      <c r="C12" s="1027">
        <v>1451497.6281709997</v>
      </c>
      <c r="D12" s="1027">
        <v>829480.95658500039</v>
      </c>
      <c r="E12" s="1027">
        <v>601478.89807000046</v>
      </c>
      <c r="F12" s="1027">
        <v>17883.213865999991</v>
      </c>
      <c r="G12" s="1027">
        <v>2654.5596500000011</v>
      </c>
      <c r="H12" s="1027">
        <v>277300.00000000006</v>
      </c>
      <c r="I12" s="1027">
        <v>277300.00000000006</v>
      </c>
      <c r="J12" s="1027" t="s">
        <v>4</v>
      </c>
      <c r="K12" s="1027" t="s">
        <v>4</v>
      </c>
      <c r="L12" s="1027" t="s">
        <v>4</v>
      </c>
      <c r="M12" s="1027" t="s">
        <v>4</v>
      </c>
      <c r="N12" s="1027">
        <f t="shared" si="0"/>
        <v>1728797.6281709997</v>
      </c>
    </row>
    <row r="13" spans="1:14 16384:16384" ht="15" customHeight="1">
      <c r="A13" s="2292" t="s">
        <v>13</v>
      </c>
      <c r="B13" s="2292"/>
      <c r="C13" s="1027">
        <v>229790.82224699995</v>
      </c>
      <c r="D13" s="1027">
        <v>126270.41858699988</v>
      </c>
      <c r="E13" s="1027">
        <v>91561.129633999939</v>
      </c>
      <c r="F13" s="1027">
        <v>7582.0320020000054</v>
      </c>
      <c r="G13" s="1027">
        <v>4377.2420239999992</v>
      </c>
      <c r="H13" s="1027">
        <v>3447180.94</v>
      </c>
      <c r="I13" s="1027">
        <v>3282111.18</v>
      </c>
      <c r="J13" s="1027">
        <v>46069.760000000002</v>
      </c>
      <c r="K13" s="1027" t="s">
        <v>4</v>
      </c>
      <c r="L13" s="1027">
        <v>119000</v>
      </c>
      <c r="M13" s="1027" t="s">
        <v>4</v>
      </c>
      <c r="N13" s="1027">
        <f t="shared" si="0"/>
        <v>3676971.7622469999</v>
      </c>
    </row>
    <row r="14" spans="1:14 16384:16384" ht="15" customHeight="1">
      <c r="A14" s="2292" t="s">
        <v>15</v>
      </c>
      <c r="B14" s="2292"/>
      <c r="C14" s="1027">
        <v>594462.4043609997</v>
      </c>
      <c r="D14" s="1027">
        <v>293280.8080069999</v>
      </c>
      <c r="E14" s="1027">
        <v>277562.30149599985</v>
      </c>
      <c r="F14" s="1027">
        <v>14631.431552999986</v>
      </c>
      <c r="G14" s="1027">
        <v>8987.8633049999989</v>
      </c>
      <c r="H14" s="1027">
        <v>2356605.2159999995</v>
      </c>
      <c r="I14" s="1027">
        <v>1899869.2160000002</v>
      </c>
      <c r="J14" s="1027">
        <v>456736</v>
      </c>
      <c r="K14" s="1027" t="s">
        <v>4</v>
      </c>
      <c r="L14" s="1027" t="s">
        <v>4</v>
      </c>
      <c r="M14" s="1027" t="s">
        <v>4</v>
      </c>
      <c r="N14" s="1027">
        <f t="shared" si="0"/>
        <v>2951067.6203609994</v>
      </c>
    </row>
    <row r="15" spans="1:14 16384:16384" ht="15" customHeight="1">
      <c r="A15" s="2292" t="s">
        <v>14</v>
      </c>
      <c r="B15" s="2292"/>
      <c r="C15" s="1027">
        <v>620969.96409999882</v>
      </c>
      <c r="D15" s="1027">
        <v>313047.66743500048</v>
      </c>
      <c r="E15" s="1027">
        <v>278406.19040699973</v>
      </c>
      <c r="F15" s="1027">
        <v>22954.405894000007</v>
      </c>
      <c r="G15" s="1027">
        <v>6561.7003640000012</v>
      </c>
      <c r="H15" s="1027">
        <v>3502967.9550919994</v>
      </c>
      <c r="I15" s="1027">
        <v>1753032.3079999997</v>
      </c>
      <c r="J15" s="1027">
        <v>1743324.8630920008</v>
      </c>
      <c r="K15" s="1027">
        <v>5000</v>
      </c>
      <c r="L15" s="1027">
        <v>1610.7840000000001</v>
      </c>
      <c r="M15" s="1027" t="s">
        <v>4</v>
      </c>
      <c r="N15" s="1027">
        <f t="shared" si="0"/>
        <v>4123937.9191919984</v>
      </c>
    </row>
    <row r="16" spans="1:14 16384:16384" ht="15" customHeight="1">
      <c r="A16" s="2292" t="s">
        <v>16</v>
      </c>
      <c r="B16" s="2292"/>
      <c r="C16" s="1027">
        <v>291025.34059900005</v>
      </c>
      <c r="D16" s="1027">
        <v>145769.33953999999</v>
      </c>
      <c r="E16" s="1027">
        <v>137867.37683299993</v>
      </c>
      <c r="F16" s="1027">
        <v>6504.1253909999978</v>
      </c>
      <c r="G16" s="1027">
        <v>884.49883500000021</v>
      </c>
      <c r="H16" s="1027">
        <v>8503264.0439999998</v>
      </c>
      <c r="I16" s="1027">
        <v>8305949.0440000007</v>
      </c>
      <c r="J16" s="1027">
        <v>127315</v>
      </c>
      <c r="K16" s="1027" t="s">
        <v>4</v>
      </c>
      <c r="L16" s="1027">
        <v>70000</v>
      </c>
      <c r="M16" s="1027" t="s">
        <v>4</v>
      </c>
      <c r="N16" s="1027">
        <f t="shared" si="0"/>
        <v>8794289.3845990002</v>
      </c>
    </row>
    <row r="17" spans="1:14" ht="15" customHeight="1">
      <c r="A17" s="2292" t="s">
        <v>17</v>
      </c>
      <c r="B17" s="2292"/>
      <c r="C17" s="1027">
        <v>594713.12145000033</v>
      </c>
      <c r="D17" s="1027">
        <v>318498.95799100015</v>
      </c>
      <c r="E17" s="1027">
        <v>263327.92127599992</v>
      </c>
      <c r="F17" s="1027">
        <v>10773.114440000001</v>
      </c>
      <c r="G17" s="1027">
        <v>2113.127743</v>
      </c>
      <c r="H17" s="1027">
        <v>248462.76232500002</v>
      </c>
      <c r="I17" s="1027">
        <v>242462.76232499996</v>
      </c>
      <c r="J17" s="1027">
        <v>6000</v>
      </c>
      <c r="K17" s="1027" t="s">
        <v>4</v>
      </c>
      <c r="L17" s="1027" t="s">
        <v>4</v>
      </c>
      <c r="M17" s="1027" t="s">
        <v>4</v>
      </c>
      <c r="N17" s="1027">
        <f t="shared" si="0"/>
        <v>843175.88377500034</v>
      </c>
    </row>
    <row r="18" spans="1:14" ht="15" customHeight="1">
      <c r="A18" s="2292" t="s">
        <v>18</v>
      </c>
      <c r="B18" s="2292"/>
      <c r="C18" s="1027">
        <v>270995.32976499962</v>
      </c>
      <c r="D18" s="1027">
        <v>139492.83823399988</v>
      </c>
      <c r="E18" s="1027">
        <v>123137.29489499998</v>
      </c>
      <c r="F18" s="1027">
        <v>7102.766478999999</v>
      </c>
      <c r="G18" s="1027">
        <v>1262.430157</v>
      </c>
      <c r="H18" s="1027">
        <v>9168564.7618320007</v>
      </c>
      <c r="I18" s="1027">
        <v>7606223.9540000018</v>
      </c>
      <c r="J18" s="1027">
        <v>1383840.8078319998</v>
      </c>
      <c r="K18" s="1027" t="s">
        <v>4</v>
      </c>
      <c r="L18" s="1027">
        <v>178500</v>
      </c>
      <c r="M18" s="1027" t="s">
        <v>4</v>
      </c>
      <c r="N18" s="1027">
        <f t="shared" si="0"/>
        <v>9439560.0915970001</v>
      </c>
    </row>
    <row r="19" spans="1:14" ht="15" customHeight="1">
      <c r="A19" s="2294" t="s">
        <v>900</v>
      </c>
      <c r="B19" s="2294"/>
      <c r="C19" s="1027">
        <v>206399.41048200009</v>
      </c>
      <c r="D19" s="1027">
        <v>79483.362706000087</v>
      </c>
      <c r="E19" s="1027">
        <v>113876.75184000033</v>
      </c>
      <c r="F19" s="1027">
        <v>10946.916899</v>
      </c>
      <c r="G19" s="1027">
        <v>2092.3790369999997</v>
      </c>
      <c r="H19" s="1027">
        <v>4096507.5820000018</v>
      </c>
      <c r="I19" s="1027">
        <v>4005587.5819999999</v>
      </c>
      <c r="J19" s="1027">
        <v>39120</v>
      </c>
      <c r="K19" s="1027" t="s">
        <v>4</v>
      </c>
      <c r="L19" s="1027">
        <v>45000</v>
      </c>
      <c r="M19" s="1027">
        <v>6800</v>
      </c>
      <c r="N19" s="1027">
        <f t="shared" si="0"/>
        <v>4302906.9924820019</v>
      </c>
    </row>
    <row r="20" spans="1:14" ht="15" customHeight="1">
      <c r="A20" s="2292" t="s">
        <v>19</v>
      </c>
      <c r="B20" s="2292"/>
      <c r="C20" s="1027">
        <v>398296.5776099994</v>
      </c>
      <c r="D20" s="1027">
        <v>217311.8642269999</v>
      </c>
      <c r="E20" s="1027">
        <v>170458.23688899985</v>
      </c>
      <c r="F20" s="1027">
        <v>9198.0635619999994</v>
      </c>
      <c r="G20" s="1027">
        <v>1328.4129320000004</v>
      </c>
      <c r="H20" s="1027">
        <v>7221656.5206800001</v>
      </c>
      <c r="I20" s="1027">
        <v>2370404.7996800002</v>
      </c>
      <c r="J20" s="1027">
        <v>4851233.7209999952</v>
      </c>
      <c r="K20" s="1027" t="s">
        <v>4</v>
      </c>
      <c r="L20" s="1027">
        <v>18</v>
      </c>
      <c r="M20" s="1027" t="s">
        <v>4</v>
      </c>
      <c r="N20" s="1027">
        <f t="shared" si="0"/>
        <v>7619953.0982899992</v>
      </c>
    </row>
    <row r="21" spans="1:14" ht="15" customHeight="1">
      <c r="A21" s="2293" t="s">
        <v>21</v>
      </c>
      <c r="B21" s="2293"/>
      <c r="C21" s="1026">
        <v>4933069.3151069805</v>
      </c>
      <c r="D21" s="1026">
        <v>1966897.8648439967</v>
      </c>
      <c r="E21" s="1026">
        <v>2532474.8558269958</v>
      </c>
      <c r="F21" s="1026">
        <v>393298.27010499989</v>
      </c>
      <c r="G21" s="1026">
        <v>40398.324331000047</v>
      </c>
      <c r="H21" s="1026">
        <v>19045744.988847017</v>
      </c>
      <c r="I21" s="1026">
        <v>17027732.828307003</v>
      </c>
      <c r="J21" s="1026">
        <v>1537650.8759799998</v>
      </c>
      <c r="K21" s="1026">
        <v>77.768559999999994</v>
      </c>
      <c r="L21" s="1026">
        <v>26203</v>
      </c>
      <c r="M21" s="1026">
        <v>454080.516</v>
      </c>
      <c r="N21" s="1026">
        <f t="shared" si="0"/>
        <v>23978814.303953998</v>
      </c>
    </row>
    <row r="22" spans="1:14" ht="15" customHeight="1">
      <c r="A22" s="2292" t="s">
        <v>22</v>
      </c>
      <c r="B22" s="2292"/>
      <c r="C22" s="1027">
        <v>200911.98112099984</v>
      </c>
      <c r="D22" s="1027">
        <v>101064.03242899993</v>
      </c>
      <c r="E22" s="1027">
        <v>86504.650220999974</v>
      </c>
      <c r="F22" s="1027">
        <v>12968.960572999998</v>
      </c>
      <c r="G22" s="1027">
        <v>374.33789800000005</v>
      </c>
      <c r="H22" s="1027">
        <v>6966424.3262000009</v>
      </c>
      <c r="I22" s="1027">
        <v>6411383.8102000011</v>
      </c>
      <c r="J22" s="1027">
        <v>101000</v>
      </c>
      <c r="K22" s="1027" t="s">
        <v>4</v>
      </c>
      <c r="L22" s="1027" t="s">
        <v>4</v>
      </c>
      <c r="M22" s="1027">
        <v>454040.51599999995</v>
      </c>
      <c r="N22" s="1027">
        <f t="shared" si="0"/>
        <v>7167336.3073210008</v>
      </c>
    </row>
    <row r="23" spans="1:14" ht="15" customHeight="1">
      <c r="A23" s="2292" t="s">
        <v>23</v>
      </c>
      <c r="B23" s="2292"/>
      <c r="C23" s="1027">
        <v>559553.21817999915</v>
      </c>
      <c r="D23" s="1027">
        <v>228985.85871199984</v>
      </c>
      <c r="E23" s="1027">
        <v>297951.53070300032</v>
      </c>
      <c r="F23" s="1027">
        <v>30082.090737000002</v>
      </c>
      <c r="G23" s="1027">
        <v>2533.7380279999998</v>
      </c>
      <c r="H23" s="1027">
        <v>52375.103800000004</v>
      </c>
      <c r="I23" s="1027">
        <v>52375.103800000004</v>
      </c>
      <c r="J23" s="1027" t="s">
        <v>4</v>
      </c>
      <c r="K23" s="1027" t="s">
        <v>4</v>
      </c>
      <c r="L23" s="1027" t="s">
        <v>4</v>
      </c>
      <c r="M23" s="1027" t="s">
        <v>4</v>
      </c>
      <c r="N23" s="1027">
        <f t="shared" si="0"/>
        <v>611928.32197999919</v>
      </c>
    </row>
    <row r="24" spans="1:14" ht="15" customHeight="1">
      <c r="A24" s="2292" t="s">
        <v>24</v>
      </c>
      <c r="B24" s="2292"/>
      <c r="C24" s="1027">
        <v>1056238.8542250001</v>
      </c>
      <c r="D24" s="1027">
        <v>424158.60921999998</v>
      </c>
      <c r="E24" s="1027">
        <v>513110.12978099997</v>
      </c>
      <c r="F24" s="1027">
        <v>101024.81070300002</v>
      </c>
      <c r="G24" s="1027">
        <v>17945.304520999998</v>
      </c>
      <c r="H24" s="1027">
        <v>8984001.8025899995</v>
      </c>
      <c r="I24" s="1027">
        <v>8588811.0340300016</v>
      </c>
      <c r="J24" s="1027">
        <v>395113</v>
      </c>
      <c r="K24" s="1027">
        <v>77.768559999999994</v>
      </c>
      <c r="L24" s="1027" t="s">
        <v>4</v>
      </c>
      <c r="M24" s="1027">
        <v>0</v>
      </c>
      <c r="N24" s="1027">
        <f t="shared" si="0"/>
        <v>10040240.656815</v>
      </c>
    </row>
    <row r="25" spans="1:14" ht="15" customHeight="1">
      <c r="A25" s="2292" t="s">
        <v>25</v>
      </c>
      <c r="B25" s="2292"/>
      <c r="C25" s="1027">
        <v>1057359.3083109988</v>
      </c>
      <c r="D25" s="1027">
        <v>439123.29184499971</v>
      </c>
      <c r="E25" s="1027">
        <v>509168.83263400063</v>
      </c>
      <c r="F25" s="1027">
        <v>101561.55960499993</v>
      </c>
      <c r="G25" s="1027">
        <v>7505.6242269999984</v>
      </c>
      <c r="H25" s="1027">
        <v>447847.00000000006</v>
      </c>
      <c r="I25" s="1027">
        <v>357550</v>
      </c>
      <c r="J25" s="1027">
        <v>90054</v>
      </c>
      <c r="K25" s="1027" t="s">
        <v>4</v>
      </c>
      <c r="L25" s="1027">
        <v>203</v>
      </c>
      <c r="M25" s="1027">
        <v>40</v>
      </c>
      <c r="N25" s="1027">
        <f t="shared" si="0"/>
        <v>1505206.3083109988</v>
      </c>
    </row>
    <row r="26" spans="1:14" ht="15" customHeight="1">
      <c r="A26" s="2292" t="s">
        <v>26</v>
      </c>
      <c r="B26" s="2292"/>
      <c r="C26" s="1027">
        <v>2052460.7283199956</v>
      </c>
      <c r="D26" s="1027">
        <v>770303.98191699898</v>
      </c>
      <c r="E26" s="1027">
        <v>1122895.2190659984</v>
      </c>
      <c r="F26" s="1027">
        <v>147339.89671999976</v>
      </c>
      <c r="G26" s="1027">
        <v>11921.630616999997</v>
      </c>
      <c r="H26" s="1027">
        <v>2345096.7562569999</v>
      </c>
      <c r="I26" s="1027">
        <v>1393612.8802770001</v>
      </c>
      <c r="J26" s="1027">
        <v>951483.87598000001</v>
      </c>
      <c r="K26" s="1027" t="s">
        <v>4</v>
      </c>
      <c r="L26" s="1027" t="s">
        <v>4</v>
      </c>
      <c r="M26" s="1027" t="s">
        <v>4</v>
      </c>
      <c r="N26" s="1027">
        <f t="shared" si="0"/>
        <v>4397557.4845769955</v>
      </c>
    </row>
    <row r="27" spans="1:14" ht="15" customHeight="1">
      <c r="A27" s="2292" t="s">
        <v>27</v>
      </c>
      <c r="B27" s="2292"/>
      <c r="C27" s="1027">
        <v>6545.2249499999971</v>
      </c>
      <c r="D27" s="1027">
        <v>3262.0907209999987</v>
      </c>
      <c r="E27" s="1027">
        <v>2844.4934219999991</v>
      </c>
      <c r="F27" s="1027">
        <v>320.95176700000002</v>
      </c>
      <c r="G27" s="1027">
        <v>117.68903999999999</v>
      </c>
      <c r="H27" s="1027">
        <v>250000</v>
      </c>
      <c r="I27" s="1027">
        <v>224000</v>
      </c>
      <c r="J27" s="1027" t="s">
        <v>4</v>
      </c>
      <c r="K27" s="1027" t="s">
        <v>4</v>
      </c>
      <c r="L27" s="1027">
        <v>26000</v>
      </c>
      <c r="M27" s="1027" t="s">
        <v>4</v>
      </c>
      <c r="N27" s="1027">
        <f t="shared" si="0"/>
        <v>256545.22495</v>
      </c>
    </row>
    <row r="28" spans="1:14" ht="15" customHeight="1">
      <c r="A28" s="2252" t="s">
        <v>901</v>
      </c>
      <c r="B28" s="2252"/>
      <c r="C28" s="1026">
        <v>1282407.9440530005</v>
      </c>
      <c r="D28" s="1026">
        <v>536011.26586600032</v>
      </c>
      <c r="E28" s="1026">
        <v>615331.24283300037</v>
      </c>
      <c r="F28" s="1026">
        <v>125984.06540599992</v>
      </c>
      <c r="G28" s="1026">
        <v>5081.3699479999996</v>
      </c>
      <c r="H28" s="1026">
        <v>7555516.8538200008</v>
      </c>
      <c r="I28" s="1026">
        <v>7415803.3539000014</v>
      </c>
      <c r="J28" s="1026">
        <v>139713.49992000003</v>
      </c>
      <c r="K28" s="1026" t="s">
        <v>4</v>
      </c>
      <c r="L28" s="1026" t="s">
        <v>4</v>
      </c>
      <c r="M28" s="1026" t="s">
        <v>4</v>
      </c>
      <c r="N28" s="1026">
        <f t="shared" si="0"/>
        <v>8837924.7978730015</v>
      </c>
    </row>
    <row r="29" spans="1:14" ht="15" customHeight="1">
      <c r="A29" s="2242" t="s">
        <v>29</v>
      </c>
      <c r="B29" s="2242"/>
      <c r="C29" s="1027">
        <v>474028.29253900016</v>
      </c>
      <c r="D29" s="1027">
        <v>177289.14162699992</v>
      </c>
      <c r="E29" s="1027">
        <v>197659.691532</v>
      </c>
      <c r="F29" s="1027">
        <v>96747.974191999994</v>
      </c>
      <c r="G29" s="1027">
        <v>2331.4851879999997</v>
      </c>
      <c r="H29" s="1027">
        <v>29356.906519999997</v>
      </c>
      <c r="I29" s="1027">
        <v>28405.0108</v>
      </c>
      <c r="J29" s="1027">
        <v>951.89571999999998</v>
      </c>
      <c r="K29" s="1026" t="s">
        <v>4</v>
      </c>
      <c r="L29" s="1026" t="s">
        <v>4</v>
      </c>
      <c r="M29" s="1026" t="s">
        <v>4</v>
      </c>
      <c r="N29" s="1027">
        <f t="shared" si="0"/>
        <v>503385.19905900018</v>
      </c>
    </row>
    <row r="30" spans="1:14" ht="15" customHeight="1">
      <c r="A30" s="2242" t="s">
        <v>30</v>
      </c>
      <c r="B30" s="2242"/>
      <c r="C30" s="1027">
        <v>106418.86693000002</v>
      </c>
      <c r="D30" s="1027">
        <v>48500.534290000003</v>
      </c>
      <c r="E30" s="1027">
        <v>54619.833307000001</v>
      </c>
      <c r="F30" s="1027">
        <v>3179.3464429999999</v>
      </c>
      <c r="G30" s="1027">
        <v>119.15289000000001</v>
      </c>
      <c r="H30" s="1027">
        <v>109326.51049999997</v>
      </c>
      <c r="I30" s="1027">
        <v>7515.9063000000006</v>
      </c>
      <c r="J30" s="1027">
        <v>101810.6042</v>
      </c>
      <c r="K30" s="1026" t="s">
        <v>4</v>
      </c>
      <c r="L30" s="1026" t="s">
        <v>4</v>
      </c>
      <c r="M30" s="1026" t="s">
        <v>4</v>
      </c>
      <c r="N30" s="1027">
        <f t="shared" si="0"/>
        <v>215745.37742999999</v>
      </c>
    </row>
    <row r="31" spans="1:14" ht="15" customHeight="1">
      <c r="A31" s="2242" t="s">
        <v>34</v>
      </c>
      <c r="B31" s="2242"/>
      <c r="C31" s="1027">
        <v>179379.40410099991</v>
      </c>
      <c r="D31" s="1027">
        <v>69648.064862999949</v>
      </c>
      <c r="E31" s="1027">
        <v>102500.82946399997</v>
      </c>
      <c r="F31" s="1027">
        <v>6173.5865389999981</v>
      </c>
      <c r="G31" s="1027">
        <v>1056.923235</v>
      </c>
      <c r="H31" s="1027">
        <v>14665.000000000002</v>
      </c>
      <c r="I31" s="1027">
        <v>6665</v>
      </c>
      <c r="J31" s="1027">
        <v>8000</v>
      </c>
      <c r="K31" s="1026" t="s">
        <v>4</v>
      </c>
      <c r="L31" s="1026" t="s">
        <v>4</v>
      </c>
      <c r="M31" s="1026" t="s">
        <v>4</v>
      </c>
      <c r="N31" s="1027">
        <f t="shared" si="0"/>
        <v>194044.40410099991</v>
      </c>
    </row>
    <row r="32" spans="1:14" ht="15" customHeight="1">
      <c r="A32" s="2242" t="s">
        <v>31</v>
      </c>
      <c r="B32" s="2242"/>
      <c r="C32" s="1027">
        <v>42693.619564999972</v>
      </c>
      <c r="D32" s="1027">
        <v>19301.555039999996</v>
      </c>
      <c r="E32" s="1027">
        <v>22668.431494999997</v>
      </c>
      <c r="F32" s="1027">
        <v>723.63302999999974</v>
      </c>
      <c r="G32" s="1027" t="s">
        <v>4</v>
      </c>
      <c r="H32" s="1027">
        <v>7348016.9650000017</v>
      </c>
      <c r="I32" s="1027">
        <v>7319273.9650000026</v>
      </c>
      <c r="J32" s="1027">
        <v>28743</v>
      </c>
      <c r="K32" s="1026" t="s">
        <v>4</v>
      </c>
      <c r="L32" s="1026" t="s">
        <v>4</v>
      </c>
      <c r="M32" s="1026" t="s">
        <v>4</v>
      </c>
      <c r="N32" s="1027">
        <f t="shared" si="0"/>
        <v>7390710.5845650015</v>
      </c>
    </row>
    <row r="33" spans="1:14" ht="15" customHeight="1">
      <c r="A33" s="2242" t="s">
        <v>33</v>
      </c>
      <c r="B33" s="2242"/>
      <c r="C33" s="1027">
        <v>315596.6051450001</v>
      </c>
      <c r="D33" s="1027">
        <v>144628.2739210001</v>
      </c>
      <c r="E33" s="1027">
        <v>153508.13903000008</v>
      </c>
      <c r="F33" s="1027">
        <v>16071.009054000002</v>
      </c>
      <c r="G33" s="1027">
        <v>1389.1831399999999</v>
      </c>
      <c r="H33" s="1027">
        <v>130</v>
      </c>
      <c r="I33" s="1027">
        <v>130</v>
      </c>
      <c r="J33" s="1027" t="s">
        <v>4</v>
      </c>
      <c r="K33" s="1026" t="s">
        <v>4</v>
      </c>
      <c r="L33" s="1026" t="s">
        <v>4</v>
      </c>
      <c r="M33" s="1026" t="s">
        <v>4</v>
      </c>
      <c r="N33" s="1027">
        <f t="shared" si="0"/>
        <v>315726.6051450001</v>
      </c>
    </row>
    <row r="34" spans="1:14" ht="15" customHeight="1">
      <c r="A34" s="2242" t="s">
        <v>32</v>
      </c>
      <c r="B34" s="2242"/>
      <c r="C34" s="1027">
        <v>164291.15577300003</v>
      </c>
      <c r="D34" s="1027">
        <v>76643.696125000031</v>
      </c>
      <c r="E34" s="1027">
        <v>84374.318005000023</v>
      </c>
      <c r="F34" s="1027">
        <v>3088.5161479999992</v>
      </c>
      <c r="G34" s="1027">
        <v>184.625495</v>
      </c>
      <c r="H34" s="1027">
        <v>54021.471799999992</v>
      </c>
      <c r="I34" s="1027">
        <v>53813.471800000014</v>
      </c>
      <c r="J34" s="1027">
        <v>208</v>
      </c>
      <c r="K34" s="1027" t="s">
        <v>4</v>
      </c>
      <c r="L34" s="1027" t="s">
        <v>4</v>
      </c>
      <c r="M34" s="1027" t="s">
        <v>4</v>
      </c>
      <c r="N34" s="1027">
        <f t="shared" si="0"/>
        <v>218312.62757300003</v>
      </c>
    </row>
    <row r="35" spans="1:14" s="609" customFormat="1" ht="15">
      <c r="A35" s="2252" t="s">
        <v>37</v>
      </c>
      <c r="B35" s="2252"/>
      <c r="C35" s="1026">
        <v>117246.892517</v>
      </c>
      <c r="D35" s="1026">
        <v>53250.924611999995</v>
      </c>
      <c r="E35" s="1026">
        <v>58396.346935999973</v>
      </c>
      <c r="F35" s="1026">
        <v>4992.1918100000012</v>
      </c>
      <c r="G35" s="1026">
        <v>607.42915900000025</v>
      </c>
      <c r="H35" s="1026">
        <v>124020</v>
      </c>
      <c r="I35" s="1026">
        <v>4020</v>
      </c>
      <c r="J35" s="1026">
        <v>120000</v>
      </c>
      <c r="K35" s="1027" t="s">
        <v>4</v>
      </c>
      <c r="L35" s="1027" t="s">
        <v>4</v>
      </c>
      <c r="M35" s="1027" t="s">
        <v>4</v>
      </c>
      <c r="N35" s="1026">
        <f t="shared" si="0"/>
        <v>241266.892517</v>
      </c>
    </row>
    <row r="36" spans="1:14" s="609" customFormat="1" ht="11.25">
      <c r="A36" s="793" t="s">
        <v>2376</v>
      </c>
      <c r="B36" s="604"/>
      <c r="C36" s="605"/>
      <c r="D36" s="606"/>
      <c r="E36" s="607"/>
      <c r="F36" s="608"/>
      <c r="G36" s="608"/>
    </row>
    <row r="37" spans="1:14" ht="14.25">
      <c r="A37" s="610"/>
      <c r="B37" s="611"/>
      <c r="C37" s="612"/>
      <c r="D37" s="612"/>
      <c r="E37" s="607"/>
      <c r="F37" s="613"/>
      <c r="G37" s="613"/>
      <c r="H37" s="609"/>
      <c r="I37" s="609"/>
      <c r="J37" s="609"/>
      <c r="K37" s="609"/>
      <c r="L37" s="609"/>
      <c r="M37" s="609"/>
      <c r="N37" s="609"/>
    </row>
    <row r="38" spans="1:14" ht="14.25">
      <c r="A38" s="614"/>
      <c r="B38" s="615"/>
      <c r="C38" s="616"/>
      <c r="D38" s="616"/>
      <c r="E38" s="617"/>
      <c r="F38" s="618"/>
      <c r="G38" s="618"/>
    </row>
    <row r="39" spans="1:14" ht="14.25"/>
    <row r="40" spans="1:14" ht="14.25"/>
    <row r="41" spans="1:14" ht="14.25">
      <c r="B41" s="2301"/>
      <c r="C41" s="2301"/>
      <c r="D41" s="2301"/>
      <c r="E41" s="2301"/>
      <c r="F41" s="2301"/>
      <c r="G41" s="2301"/>
      <c r="H41" s="2301"/>
    </row>
    <row r="42" spans="1:14" ht="14.25"/>
    <row r="43" spans="1:14" s="1641" customFormat="1" ht="14.25"/>
    <row r="44" spans="1:14" ht="14.25"/>
    <row r="45" spans="1:14" ht="14.25"/>
    <row r="46" spans="1:14" ht="14.25"/>
    <row r="47" spans="1:14" ht="14.25"/>
    <row r="48" spans="1:14" ht="14.25"/>
    <row r="49" ht="14.25"/>
    <row r="50" ht="14.25"/>
    <row r="51" ht="14.25"/>
    <row r="52" ht="14.25"/>
    <row r="53" ht="14.25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hidden="1" customHeight="1"/>
  </sheetData>
  <mergeCells count="35">
    <mergeCell ref="A33:B33"/>
    <mergeCell ref="A34:B34"/>
    <mergeCell ref="A35:B35"/>
    <mergeCell ref="B41:H41"/>
    <mergeCell ref="A4:N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4:B14"/>
    <mergeCell ref="A3:N3"/>
    <mergeCell ref="A6:B7"/>
    <mergeCell ref="C6:G6"/>
    <mergeCell ref="H6:M6"/>
    <mergeCell ref="N6:N7"/>
    <mergeCell ref="A8:B8"/>
    <mergeCell ref="A9:B9"/>
    <mergeCell ref="A10:B10"/>
    <mergeCell ref="A11:B11"/>
    <mergeCell ref="A12:B12"/>
    <mergeCell ref="A13:B13"/>
  </mergeCells>
  <hyperlinks>
    <hyperlink ref="XFD5" location="ÍNDICE!A213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="85" zoomScaleNormal="85" zoomScaleSheetLayoutView="100" workbookViewId="0">
      <selection activeCell="L6" sqref="L6"/>
    </sheetView>
  </sheetViews>
  <sheetFormatPr baseColWidth="10" defaultColWidth="13.28515625" defaultRowHeight="14.25" customHeight="1" zeroHeight="1"/>
  <cols>
    <col min="1" max="1" width="8.28515625" style="322" customWidth="1"/>
    <col min="2" max="2" width="29" style="322" customWidth="1"/>
    <col min="3" max="3" width="26" style="322" customWidth="1"/>
    <col min="4" max="6" width="18.85546875" style="322" customWidth="1"/>
    <col min="7" max="9" width="16.140625" style="322" customWidth="1"/>
    <col min="10" max="16384" width="13.28515625" style="322"/>
  </cols>
  <sheetData>
    <row r="1" spans="1:12" ht="6" customHeight="1"/>
    <row r="2" spans="1:12" ht="15">
      <c r="A2" s="1398" t="s">
        <v>2408</v>
      </c>
      <c r="B2" s="536"/>
      <c r="C2" s="536"/>
      <c r="D2" s="536"/>
      <c r="E2" s="536"/>
      <c r="F2" s="536"/>
    </row>
    <row r="3" spans="1:12" ht="15">
      <c r="A3" s="2013" t="s">
        <v>2530</v>
      </c>
      <c r="B3" s="2013"/>
      <c r="C3" s="2013"/>
      <c r="D3" s="2013"/>
      <c r="E3" s="2013"/>
      <c r="F3" s="2013"/>
      <c r="G3" s="2013"/>
      <c r="H3" s="2013"/>
      <c r="I3" s="2013"/>
      <c r="J3" s="2013"/>
    </row>
    <row r="4" spans="1:12" ht="15">
      <c r="A4" s="2243" t="s">
        <v>1625</v>
      </c>
      <c r="B4" s="2243"/>
      <c r="C4" s="2243"/>
      <c r="D4" s="2243"/>
      <c r="E4" s="2243"/>
      <c r="F4" s="2243"/>
      <c r="G4" s="2243"/>
      <c r="H4" s="2243"/>
      <c r="I4" s="2243"/>
      <c r="J4" s="2243"/>
    </row>
    <row r="5" spans="1:12" ht="15">
      <c r="A5" s="1537"/>
      <c r="B5" s="1537"/>
      <c r="C5" s="1537"/>
      <c r="D5" s="1537"/>
      <c r="E5" s="1537"/>
      <c r="F5" s="1537"/>
      <c r="G5" s="1537"/>
      <c r="H5" s="1537"/>
      <c r="I5" s="1537"/>
      <c r="J5" s="1537"/>
    </row>
    <row r="6" spans="1:12" ht="15">
      <c r="A6" s="2245" t="s">
        <v>998</v>
      </c>
      <c r="B6" s="2245"/>
      <c r="C6" s="2245"/>
      <c r="D6" s="2281" t="s">
        <v>907</v>
      </c>
      <c r="E6" s="2281"/>
      <c r="F6" s="1545" t="s">
        <v>908</v>
      </c>
      <c r="G6" s="2281" t="s">
        <v>999</v>
      </c>
      <c r="H6" s="2281"/>
      <c r="I6" s="2281"/>
      <c r="J6" s="2281"/>
      <c r="L6" s="1113" t="s">
        <v>675</v>
      </c>
    </row>
    <row r="7" spans="1:12" ht="45">
      <c r="A7" s="2245"/>
      <c r="B7" s="2245"/>
      <c r="C7" s="2245"/>
      <c r="D7" s="1541" t="s">
        <v>1000</v>
      </c>
      <c r="E7" s="1541" t="s">
        <v>1001</v>
      </c>
      <c r="F7" s="1541" t="s">
        <v>1002</v>
      </c>
      <c r="G7" s="1541" t="s">
        <v>1003</v>
      </c>
      <c r="H7" s="1541" t="s">
        <v>311</v>
      </c>
      <c r="I7" s="1541" t="s">
        <v>1004</v>
      </c>
      <c r="J7" s="1541" t="s">
        <v>1005</v>
      </c>
    </row>
    <row r="8" spans="1:12" s="213" customFormat="1" ht="15" customHeight="1">
      <c r="A8" s="2257" t="s">
        <v>2365</v>
      </c>
      <c r="B8" s="2258"/>
      <c r="C8" s="619" t="s">
        <v>1006</v>
      </c>
      <c r="D8" s="1026">
        <v>5542.9899494500023</v>
      </c>
      <c r="E8" s="1026">
        <v>5305.9328626538472</v>
      </c>
      <c r="F8" s="1026">
        <v>3578391184.7163572</v>
      </c>
      <c r="G8" s="1026">
        <v>2220856.9478592114</v>
      </c>
      <c r="H8" s="1026">
        <v>6523559.6442730809</v>
      </c>
      <c r="I8" s="1026">
        <v>77210308.041063339</v>
      </c>
      <c r="J8" s="1026">
        <v>12323</v>
      </c>
    </row>
    <row r="9" spans="1:12" s="213" customFormat="1" ht="15.75" thickBot="1">
      <c r="A9" s="2259"/>
      <c r="B9" s="2260"/>
      <c r="C9" s="1043" t="s">
        <v>1007</v>
      </c>
      <c r="D9" s="1036">
        <v>1324.0760800000003</v>
      </c>
      <c r="E9" s="1036">
        <v>1323.4760800000004</v>
      </c>
      <c r="F9" s="1036">
        <v>1318822198.6349905</v>
      </c>
      <c r="G9" s="1036">
        <v>337310.99999999994</v>
      </c>
      <c r="H9" s="1036">
        <v>1430839.6113114755</v>
      </c>
      <c r="I9" s="1036">
        <v>98262397.078543082</v>
      </c>
      <c r="J9" s="1036">
        <v>8992.8575999999994</v>
      </c>
    </row>
    <row r="10" spans="1:12" ht="15" customHeight="1" thickTop="1">
      <c r="A10" s="1040" t="s">
        <v>1008</v>
      </c>
      <c r="B10" s="1041"/>
      <c r="C10" s="1042"/>
      <c r="D10" s="1035"/>
      <c r="E10" s="1035"/>
      <c r="F10" s="1035"/>
      <c r="G10" s="1035"/>
      <c r="H10" s="1035"/>
      <c r="I10" s="1035"/>
      <c r="J10" s="1035"/>
    </row>
    <row r="11" spans="1:12" ht="15" customHeight="1">
      <c r="A11" s="2302" t="s">
        <v>1009</v>
      </c>
      <c r="B11" s="2303"/>
      <c r="C11" s="1547" t="s">
        <v>1006</v>
      </c>
      <c r="D11" s="1027">
        <v>141.28592</v>
      </c>
      <c r="E11" s="1027">
        <v>141.28592</v>
      </c>
      <c r="F11" s="1027">
        <v>185673076.03999996</v>
      </c>
      <c r="G11" s="1027">
        <v>64866</v>
      </c>
      <c r="H11" s="1027">
        <v>257295.31199999998</v>
      </c>
      <c r="I11" s="1027">
        <v>1275123.1599999999</v>
      </c>
      <c r="J11" s="1027"/>
    </row>
    <row r="12" spans="1:12" ht="15" customHeight="1">
      <c r="A12" s="2304"/>
      <c r="B12" s="2305"/>
      <c r="C12" s="1547" t="s">
        <v>1007</v>
      </c>
      <c r="D12" s="1027"/>
      <c r="E12" s="1027"/>
      <c r="F12" s="1027"/>
      <c r="G12" s="1027"/>
      <c r="H12" s="1027"/>
      <c r="I12" s="1027"/>
      <c r="J12" s="1027"/>
    </row>
    <row r="13" spans="1:12" ht="15" customHeight="1">
      <c r="A13" s="2302" t="s">
        <v>1010</v>
      </c>
      <c r="B13" s="2303"/>
      <c r="C13" s="1547" t="s">
        <v>1006</v>
      </c>
      <c r="D13" s="1027"/>
      <c r="E13" s="1027"/>
      <c r="F13" s="1027"/>
      <c r="G13" s="1027"/>
      <c r="H13" s="1027"/>
      <c r="I13" s="1027"/>
      <c r="J13" s="1027"/>
    </row>
    <row r="14" spans="1:12" ht="15" customHeight="1">
      <c r="A14" s="2304" t="s">
        <v>777</v>
      </c>
      <c r="B14" s="2305"/>
      <c r="C14" s="1547" t="s">
        <v>1007</v>
      </c>
      <c r="D14" s="1027">
        <v>9.5</v>
      </c>
      <c r="E14" s="1027">
        <v>9</v>
      </c>
      <c r="F14" s="1027">
        <v>1170000</v>
      </c>
      <c r="G14" s="1027">
        <v>3500</v>
      </c>
      <c r="H14" s="1027"/>
      <c r="I14" s="1027"/>
      <c r="J14" s="1027">
        <v>5760</v>
      </c>
    </row>
    <row r="15" spans="1:12" ht="15" customHeight="1">
      <c r="A15" s="2302" t="s">
        <v>1011</v>
      </c>
      <c r="B15" s="2303"/>
      <c r="C15" s="1547" t="s">
        <v>1006</v>
      </c>
      <c r="D15" s="1027">
        <v>61.35</v>
      </c>
      <c r="E15" s="1027">
        <v>61.35</v>
      </c>
      <c r="F15" s="1027">
        <v>68320000</v>
      </c>
      <c r="G15" s="1027">
        <v>96852</v>
      </c>
      <c r="H15" s="1027">
        <v>288000</v>
      </c>
      <c r="I15" s="1027"/>
      <c r="J15" s="1027"/>
    </row>
    <row r="16" spans="1:12" ht="15" customHeight="1">
      <c r="A16" s="2304" t="s">
        <v>777</v>
      </c>
      <c r="B16" s="2305"/>
      <c r="C16" s="1547" t="s">
        <v>1007</v>
      </c>
      <c r="D16" s="1027">
        <v>540.30259999999987</v>
      </c>
      <c r="E16" s="1027">
        <v>540.30259999999987</v>
      </c>
      <c r="F16" s="1027">
        <v>269478973.54951465</v>
      </c>
      <c r="G16" s="1027">
        <v>130453</v>
      </c>
      <c r="H16" s="1027">
        <v>1043768.7213114754</v>
      </c>
      <c r="I16" s="1027">
        <v>11157546.952051083</v>
      </c>
      <c r="J16" s="1027"/>
    </row>
    <row r="17" spans="1:10" ht="15" customHeight="1">
      <c r="A17" s="2302" t="s">
        <v>1012</v>
      </c>
      <c r="B17" s="2303"/>
      <c r="C17" s="1547" t="s">
        <v>1006</v>
      </c>
      <c r="D17" s="1027"/>
      <c r="E17" s="1027"/>
      <c r="F17" s="1027"/>
      <c r="G17" s="1027"/>
      <c r="H17" s="1027"/>
      <c r="I17" s="1027"/>
      <c r="J17" s="1027"/>
    </row>
    <row r="18" spans="1:10" ht="15" customHeight="1">
      <c r="A18" s="2304" t="s">
        <v>777</v>
      </c>
      <c r="B18" s="2305"/>
      <c r="C18" s="1547" t="s">
        <v>1007</v>
      </c>
      <c r="D18" s="1027">
        <v>19.5</v>
      </c>
      <c r="E18" s="1027">
        <v>19.5</v>
      </c>
      <c r="F18" s="1027">
        <v>800000</v>
      </c>
      <c r="G18" s="1027">
        <v>8000</v>
      </c>
      <c r="H18" s="1027"/>
      <c r="I18" s="1027"/>
      <c r="J18" s="1027"/>
    </row>
    <row r="19" spans="1:10" ht="15" customHeight="1">
      <c r="A19" s="2302" t="s">
        <v>1013</v>
      </c>
      <c r="B19" s="2303"/>
      <c r="C19" s="1547" t="s">
        <v>1006</v>
      </c>
      <c r="D19" s="1027">
        <v>6.5</v>
      </c>
      <c r="E19" s="1027">
        <v>6.5</v>
      </c>
      <c r="F19" s="1027">
        <v>3600000</v>
      </c>
      <c r="G19" s="1027">
        <v>12000</v>
      </c>
      <c r="H19" s="1027"/>
      <c r="I19" s="1027"/>
      <c r="J19" s="1027"/>
    </row>
    <row r="20" spans="1:10" ht="15" customHeight="1">
      <c r="A20" s="2304" t="s">
        <v>777</v>
      </c>
      <c r="B20" s="2305"/>
      <c r="C20" s="1547" t="s">
        <v>1007</v>
      </c>
      <c r="D20" s="1027">
        <v>117.68390000000001</v>
      </c>
      <c r="E20" s="1027">
        <v>117.68390000000001</v>
      </c>
      <c r="F20" s="1027">
        <v>52938468</v>
      </c>
      <c r="G20" s="1027">
        <v>128900</v>
      </c>
      <c r="H20" s="1027">
        <v>16764.89</v>
      </c>
      <c r="I20" s="1027">
        <v>752724.99999999988</v>
      </c>
      <c r="J20" s="1027"/>
    </row>
    <row r="21" spans="1:10" ht="15" customHeight="1">
      <c r="A21" s="2302" t="s">
        <v>1014</v>
      </c>
      <c r="B21" s="2303"/>
      <c r="C21" s="1547" t="s">
        <v>1006</v>
      </c>
      <c r="D21" s="1027">
        <v>12</v>
      </c>
      <c r="E21" s="1027">
        <v>12</v>
      </c>
      <c r="F21" s="1027">
        <v>4000000</v>
      </c>
      <c r="G21" s="1027">
        <v>10000</v>
      </c>
      <c r="H21" s="1027"/>
      <c r="I21" s="1027"/>
      <c r="J21" s="1027"/>
    </row>
    <row r="22" spans="1:10" ht="15" customHeight="1">
      <c r="A22" s="2304"/>
      <c r="B22" s="2305"/>
      <c r="C22" s="1547" t="s">
        <v>1007</v>
      </c>
      <c r="D22" s="1027">
        <v>0.25</v>
      </c>
      <c r="E22" s="1027">
        <v>0.25</v>
      </c>
      <c r="F22" s="1027">
        <v>3249600</v>
      </c>
      <c r="G22" s="1027">
        <v>16609</v>
      </c>
      <c r="H22" s="1027"/>
      <c r="I22" s="1027"/>
      <c r="J22" s="1027"/>
    </row>
    <row r="23" spans="1:10" ht="15" customHeight="1">
      <c r="A23" s="2302" t="s">
        <v>1015</v>
      </c>
      <c r="B23" s="2303"/>
      <c r="C23" s="1547" t="s">
        <v>1006</v>
      </c>
      <c r="D23" s="1027">
        <v>4786.7980294500039</v>
      </c>
      <c r="E23" s="1027">
        <v>4571.2232226538435</v>
      </c>
      <c r="F23" s="1027">
        <v>2656704263.1219358</v>
      </c>
      <c r="G23" s="1027">
        <v>1946856.94785921</v>
      </c>
      <c r="H23" s="1027">
        <v>4371019.7322730832</v>
      </c>
      <c r="I23" s="1027">
        <v>32267469.598830774</v>
      </c>
      <c r="J23" s="1027"/>
    </row>
    <row r="24" spans="1:10" ht="15" customHeight="1">
      <c r="A24" s="2304"/>
      <c r="B24" s="2305"/>
      <c r="C24" s="1547" t="s">
        <v>1007</v>
      </c>
      <c r="D24" s="1027">
        <v>9.5</v>
      </c>
      <c r="E24" s="1027">
        <v>9.5</v>
      </c>
      <c r="F24" s="1027">
        <v>6450000</v>
      </c>
      <c r="G24" s="1027">
        <v>10333</v>
      </c>
      <c r="H24" s="1027">
        <v>21333</v>
      </c>
      <c r="I24" s="1027">
        <v>6000</v>
      </c>
      <c r="J24" s="1027"/>
    </row>
    <row r="25" spans="1:10" ht="15" customHeight="1">
      <c r="A25" s="2302" t="s">
        <v>1016</v>
      </c>
      <c r="B25" s="2303"/>
      <c r="C25" s="1547" t="s">
        <v>1006</v>
      </c>
      <c r="D25" s="1027">
        <v>208.90271999999996</v>
      </c>
      <c r="E25" s="1027">
        <v>195.04043999999996</v>
      </c>
      <c r="F25" s="1027">
        <v>223352709.99999997</v>
      </c>
      <c r="G25" s="1027">
        <v>66950</v>
      </c>
      <c r="H25" s="1027">
        <v>1359348.5999999996</v>
      </c>
      <c r="I25" s="1027">
        <v>3177752</v>
      </c>
      <c r="J25" s="1027">
        <v>323</v>
      </c>
    </row>
    <row r="26" spans="1:10" ht="15" customHeight="1">
      <c r="A26" s="2304" t="s">
        <v>777</v>
      </c>
      <c r="B26" s="2305"/>
      <c r="C26" s="1547" t="s">
        <v>1007</v>
      </c>
      <c r="D26" s="1027">
        <v>130.36318000000003</v>
      </c>
      <c r="E26" s="1027">
        <v>130.36318000000003</v>
      </c>
      <c r="F26" s="1027">
        <v>44240473.733333342</v>
      </c>
      <c r="G26" s="1027">
        <v>34443</v>
      </c>
      <c r="H26" s="1027">
        <v>43743</v>
      </c>
      <c r="I26" s="1027">
        <v>2049281.5133333337</v>
      </c>
      <c r="J26" s="1027"/>
    </row>
    <row r="27" spans="1:10" ht="15" customHeight="1">
      <c r="A27" s="621" t="s">
        <v>1017</v>
      </c>
      <c r="B27" s="622"/>
      <c r="C27" s="620"/>
      <c r="D27" s="1027"/>
      <c r="E27" s="1027"/>
      <c r="F27" s="1027"/>
      <c r="G27" s="1027"/>
      <c r="H27" s="1027"/>
      <c r="I27" s="1027"/>
      <c r="J27" s="1027"/>
    </row>
    <row r="28" spans="1:10" ht="15" customHeight="1">
      <c r="A28" s="2302" t="s">
        <v>1018</v>
      </c>
      <c r="B28" s="2303"/>
      <c r="C28" s="1547" t="s">
        <v>1006</v>
      </c>
      <c r="D28" s="1027"/>
      <c r="E28" s="1027"/>
      <c r="F28" s="1027"/>
      <c r="G28" s="1027"/>
      <c r="H28" s="1027"/>
      <c r="I28" s="1027"/>
      <c r="J28" s="1027"/>
    </row>
    <row r="29" spans="1:10" ht="15" customHeight="1">
      <c r="A29" s="2304"/>
      <c r="B29" s="2305"/>
      <c r="C29" s="1547" t="s">
        <v>1007</v>
      </c>
      <c r="D29" s="1027">
        <v>1.1200000000000001</v>
      </c>
      <c r="E29" s="1027">
        <v>1.1200000000000001</v>
      </c>
      <c r="F29" s="1027">
        <v>60000</v>
      </c>
      <c r="G29" s="1027"/>
      <c r="H29" s="1027">
        <v>5280</v>
      </c>
      <c r="I29" s="1027"/>
      <c r="J29" s="1027"/>
    </row>
    <row r="30" spans="1:10" ht="15" customHeight="1">
      <c r="A30" s="2302" t="s">
        <v>1019</v>
      </c>
      <c r="B30" s="2303"/>
      <c r="C30" s="1547" t="s">
        <v>1006</v>
      </c>
      <c r="D30" s="1027">
        <v>4.3100000000000005</v>
      </c>
      <c r="E30" s="1027">
        <v>4.3100000000000005</v>
      </c>
      <c r="F30" s="1027">
        <v>3437500</v>
      </c>
      <c r="G30" s="1027"/>
      <c r="H30" s="1027"/>
      <c r="I30" s="1027">
        <v>343750</v>
      </c>
      <c r="J30" s="1027"/>
    </row>
    <row r="31" spans="1:10" ht="15" customHeight="1">
      <c r="A31" s="2304"/>
      <c r="B31" s="2305"/>
      <c r="C31" s="1547" t="s">
        <v>1007</v>
      </c>
      <c r="D31" s="1027">
        <v>43.7102</v>
      </c>
      <c r="E31" s="1027">
        <v>43.7102</v>
      </c>
      <c r="F31" s="1027">
        <v>21260022.01709402</v>
      </c>
      <c r="G31" s="1027">
        <v>3473</v>
      </c>
      <c r="H31" s="1027">
        <v>92000</v>
      </c>
      <c r="I31" s="1027">
        <v>1105203.963076923</v>
      </c>
      <c r="J31" s="1027"/>
    </row>
    <row r="32" spans="1:10" ht="15" customHeight="1">
      <c r="A32" s="2302" t="s">
        <v>1020</v>
      </c>
      <c r="B32" s="2303"/>
      <c r="C32" s="1547" t="s">
        <v>1006</v>
      </c>
      <c r="D32" s="1027">
        <v>42.18719999999999</v>
      </c>
      <c r="E32" s="1027">
        <v>42.18719999999999</v>
      </c>
      <c r="F32" s="1027">
        <v>19793882.154418603</v>
      </c>
      <c r="G32" s="1027"/>
      <c r="H32" s="1027">
        <v>67500</v>
      </c>
      <c r="I32" s="1027">
        <v>1348269.8902325584</v>
      </c>
      <c r="J32" s="1027">
        <v>12000</v>
      </c>
    </row>
    <row r="33" spans="1:11" ht="15" customHeight="1">
      <c r="A33" s="2304"/>
      <c r="B33" s="2305"/>
      <c r="C33" s="1547" t="s">
        <v>1007</v>
      </c>
      <c r="D33" s="1027"/>
      <c r="E33" s="1027"/>
      <c r="F33" s="1027"/>
      <c r="G33" s="1027"/>
      <c r="H33" s="1027"/>
      <c r="I33" s="1027"/>
      <c r="J33" s="1027"/>
    </row>
    <row r="34" spans="1:11" ht="15" customHeight="1">
      <c r="A34" s="2302" t="s">
        <v>1021</v>
      </c>
      <c r="B34" s="2303"/>
      <c r="C34" s="1547" t="s">
        <v>1006</v>
      </c>
      <c r="D34" s="1027"/>
      <c r="E34" s="1027"/>
      <c r="F34" s="1027"/>
      <c r="G34" s="1027"/>
      <c r="H34" s="1027"/>
      <c r="I34" s="1027"/>
      <c r="J34" s="1027"/>
    </row>
    <row r="35" spans="1:11" ht="15" customHeight="1">
      <c r="A35" s="2304"/>
      <c r="B35" s="2305"/>
      <c r="C35" s="1547" t="s">
        <v>1007</v>
      </c>
      <c r="D35" s="1027">
        <v>2.5</v>
      </c>
      <c r="E35" s="1027">
        <v>2.5</v>
      </c>
      <c r="F35" s="1027">
        <v>4950000</v>
      </c>
      <c r="G35" s="1027"/>
      <c r="H35" s="1027">
        <v>33590</v>
      </c>
      <c r="I35" s="1027"/>
      <c r="J35" s="1027"/>
    </row>
    <row r="36" spans="1:11" ht="15" customHeight="1">
      <c r="A36" s="2302" t="s">
        <v>1022</v>
      </c>
      <c r="B36" s="2303"/>
      <c r="C36" s="1547" t="s">
        <v>1006</v>
      </c>
      <c r="D36" s="1027">
        <v>6.97</v>
      </c>
      <c r="E36" s="1027">
        <v>6.97</v>
      </c>
      <c r="F36" s="1027">
        <v>1618500</v>
      </c>
      <c r="G36" s="1027"/>
      <c r="H36" s="1027">
        <v>12324</v>
      </c>
      <c r="I36" s="1027">
        <v>105600</v>
      </c>
      <c r="J36" s="1027"/>
    </row>
    <row r="37" spans="1:11" ht="15" customHeight="1">
      <c r="A37" s="2304"/>
      <c r="B37" s="2305"/>
      <c r="C37" s="1547" t="s">
        <v>1007</v>
      </c>
      <c r="D37" s="1027">
        <v>42.466600000000007</v>
      </c>
      <c r="E37" s="1027">
        <v>42.466600000000007</v>
      </c>
      <c r="F37" s="1027">
        <v>3492931.1999999997</v>
      </c>
      <c r="G37" s="1027">
        <v>600</v>
      </c>
      <c r="H37" s="1027">
        <v>19200</v>
      </c>
      <c r="I37" s="1027">
        <v>94313.12000000001</v>
      </c>
      <c r="J37" s="1027"/>
    </row>
    <row r="38" spans="1:11" ht="15" customHeight="1">
      <c r="A38" s="2302" t="s">
        <v>1023</v>
      </c>
      <c r="B38" s="2303"/>
      <c r="C38" s="1547" t="s">
        <v>1006</v>
      </c>
      <c r="D38" s="1027">
        <v>5.37</v>
      </c>
      <c r="E38" s="1027">
        <v>5.37</v>
      </c>
      <c r="F38" s="1027">
        <v>7658250</v>
      </c>
      <c r="G38" s="1027"/>
      <c r="H38" s="1027"/>
      <c r="I38" s="1027">
        <v>425457</v>
      </c>
      <c r="J38" s="1027"/>
    </row>
    <row r="39" spans="1:11" ht="15" customHeight="1">
      <c r="A39" s="2304"/>
      <c r="B39" s="2305"/>
      <c r="C39" s="1547" t="s">
        <v>1007</v>
      </c>
      <c r="D39" s="1027">
        <v>85.264200000000017</v>
      </c>
      <c r="E39" s="1027">
        <v>85.264200000000017</v>
      </c>
      <c r="F39" s="1027">
        <v>121596371.19351956</v>
      </c>
      <c r="G39" s="1027"/>
      <c r="H39" s="1027"/>
      <c r="I39" s="1027">
        <v>6755353.9551955312</v>
      </c>
      <c r="J39" s="1027"/>
    </row>
    <row r="40" spans="1:11" ht="15" customHeight="1">
      <c r="A40" s="2302" t="s">
        <v>1024</v>
      </c>
      <c r="B40" s="2303"/>
      <c r="C40" s="1547" t="s">
        <v>1006</v>
      </c>
      <c r="D40" s="1027"/>
      <c r="E40" s="1027"/>
      <c r="F40" s="1027"/>
      <c r="G40" s="1027"/>
      <c r="H40" s="1027"/>
      <c r="I40" s="1027"/>
      <c r="J40" s="1027"/>
    </row>
    <row r="41" spans="1:11" ht="15" customHeight="1">
      <c r="A41" s="2304"/>
      <c r="B41" s="2305"/>
      <c r="C41" s="1547" t="s">
        <v>1007</v>
      </c>
      <c r="D41" s="1027">
        <v>6.62</v>
      </c>
      <c r="E41" s="1027">
        <v>6.62</v>
      </c>
      <c r="F41" s="1027">
        <v>5000000</v>
      </c>
      <c r="G41" s="1027"/>
      <c r="H41" s="1027">
        <v>25000</v>
      </c>
      <c r="I41" s="1027"/>
      <c r="J41" s="1027"/>
    </row>
    <row r="42" spans="1:11" ht="15" customHeight="1">
      <c r="A42" s="2302" t="s">
        <v>1025</v>
      </c>
      <c r="B42" s="2303"/>
      <c r="C42" s="1547" t="s">
        <v>1006</v>
      </c>
      <c r="D42" s="1027">
        <v>267.31608000000006</v>
      </c>
      <c r="E42" s="1027">
        <v>259.69607999999994</v>
      </c>
      <c r="F42" s="1027">
        <v>404233003.39999986</v>
      </c>
      <c r="G42" s="1027">
        <v>23332</v>
      </c>
      <c r="H42" s="1027">
        <v>168072</v>
      </c>
      <c r="I42" s="1027">
        <v>38266886.391999997</v>
      </c>
      <c r="J42" s="1027"/>
    </row>
    <row r="43" spans="1:11" ht="15" customHeight="1">
      <c r="A43" s="2304"/>
      <c r="B43" s="2305"/>
      <c r="C43" s="1547" t="s">
        <v>1007</v>
      </c>
      <c r="D43" s="1027">
        <v>315.29539999999997</v>
      </c>
      <c r="E43" s="1027">
        <v>315.19539999999995</v>
      </c>
      <c r="F43" s="1027">
        <v>784135358.94152892</v>
      </c>
      <c r="G43" s="1027">
        <v>1000</v>
      </c>
      <c r="H43" s="1027">
        <v>130159.99999999999</v>
      </c>
      <c r="I43" s="1027">
        <v>76341972.574886233</v>
      </c>
      <c r="J43" s="1027">
        <v>3232.8575999999998</v>
      </c>
    </row>
    <row r="44" spans="1:11" s="11" customFormat="1" ht="11.25">
      <c r="A44" s="411" t="s">
        <v>2376</v>
      </c>
      <c r="B44" s="365"/>
    </row>
    <row r="45" spans="1:11" s="11" customFormat="1" ht="11.25">
      <c r="A45" s="369" t="s">
        <v>2378</v>
      </c>
      <c r="B45" s="85"/>
    </row>
    <row r="46" spans="1:11" s="11" customFormat="1" ht="11.25">
      <c r="A46" s="85"/>
      <c r="C46" s="1123"/>
      <c r="D46" s="1123"/>
      <c r="E46" s="1123"/>
      <c r="F46" s="1123"/>
      <c r="G46" s="1123"/>
      <c r="H46" s="1123"/>
      <c r="I46" s="1123"/>
      <c r="J46" s="1123"/>
      <c r="K46" s="1123"/>
    </row>
    <row r="47" spans="1:11" s="11" customFormat="1" ht="11.25"/>
    <row r="48" spans="1:1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</sheetData>
  <mergeCells count="22">
    <mergeCell ref="A38:B39"/>
    <mergeCell ref="A40:B41"/>
    <mergeCell ref="A42:B43"/>
    <mergeCell ref="A4:J4"/>
    <mergeCell ref="A25:B26"/>
    <mergeCell ref="A28:B29"/>
    <mergeCell ref="A30:B31"/>
    <mergeCell ref="A32:B33"/>
    <mergeCell ref="A34:B35"/>
    <mergeCell ref="A36:B37"/>
    <mergeCell ref="A13:B14"/>
    <mergeCell ref="A15:B16"/>
    <mergeCell ref="A17:B18"/>
    <mergeCell ref="A19:B20"/>
    <mergeCell ref="A21:B22"/>
    <mergeCell ref="A23:B24"/>
    <mergeCell ref="A11:B12"/>
    <mergeCell ref="A3:J3"/>
    <mergeCell ref="A6:C7"/>
    <mergeCell ref="D6:E6"/>
    <mergeCell ref="G6:J6"/>
    <mergeCell ref="A8:B9"/>
  </mergeCells>
  <hyperlinks>
    <hyperlink ref="L6" location="ÍNDICE!A217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G7" sqref="G7"/>
    </sheetView>
  </sheetViews>
  <sheetFormatPr baseColWidth="10" defaultColWidth="27.5703125" defaultRowHeight="14.25"/>
  <cols>
    <col min="1" max="1" width="88" style="261" customWidth="1"/>
    <col min="2" max="2" width="15.42578125" style="261" customWidth="1"/>
    <col min="3" max="5" width="15.7109375" style="261" customWidth="1"/>
    <col min="6" max="6" width="13" style="261" customWidth="1"/>
    <col min="7" max="7" width="19.5703125" style="261" customWidth="1"/>
    <col min="8" max="11" width="27.5703125" style="261" customWidth="1"/>
    <col min="12" max="16384" width="27.5703125" style="261"/>
  </cols>
  <sheetData>
    <row r="1" spans="1:7" ht="6" customHeight="1"/>
    <row r="2" spans="1:7">
      <c r="A2" s="1398" t="s">
        <v>2409</v>
      </c>
    </row>
    <row r="3" spans="1:7" ht="17.25">
      <c r="A3" s="2306" t="s">
        <v>1483</v>
      </c>
      <c r="B3" s="2306"/>
      <c r="C3" s="2306"/>
      <c r="D3" s="2306"/>
      <c r="E3" s="2306"/>
    </row>
    <row r="4" spans="1:7" ht="15">
      <c r="A4" s="2307" t="s">
        <v>2531</v>
      </c>
      <c r="B4" s="2307"/>
      <c r="C4" s="2307"/>
      <c r="D4" s="2307"/>
      <c r="E4" s="2307"/>
    </row>
    <row r="5" spans="1:7">
      <c r="A5" s="2308" t="s">
        <v>459</v>
      </c>
      <c r="B5" s="2309"/>
      <c r="C5" s="2309"/>
      <c r="D5" s="2309"/>
      <c r="E5" s="2309"/>
    </row>
    <row r="6" spans="1:7" ht="15">
      <c r="A6" s="637"/>
      <c r="B6" s="638"/>
      <c r="C6" s="638"/>
      <c r="D6" s="638"/>
      <c r="E6" s="638"/>
    </row>
    <row r="7" spans="1:7" ht="15" customHeight="1">
      <c r="A7" s="2310" t="s">
        <v>1050</v>
      </c>
      <c r="B7" s="2311" t="s">
        <v>45</v>
      </c>
      <c r="C7" s="2313" t="s">
        <v>1051</v>
      </c>
      <c r="D7" s="2314"/>
      <c r="E7" s="2315"/>
      <c r="G7" s="1113" t="s">
        <v>675</v>
      </c>
    </row>
    <row r="8" spans="1:7" ht="60" customHeight="1">
      <c r="A8" s="2310"/>
      <c r="B8" s="2312"/>
      <c r="C8" s="639" t="s">
        <v>1052</v>
      </c>
      <c r="D8" s="639" t="s">
        <v>1053</v>
      </c>
      <c r="E8" s="639" t="s">
        <v>1054</v>
      </c>
    </row>
    <row r="9" spans="1:7">
      <c r="A9" s="798">
        <v>2011</v>
      </c>
      <c r="B9" s="640">
        <v>100</v>
      </c>
      <c r="C9" s="640">
        <v>7.5144731135896343</v>
      </c>
      <c r="D9" s="640">
        <v>85.689747469888076</v>
      </c>
      <c r="E9" s="640">
        <v>6.795779416522274</v>
      </c>
    </row>
    <row r="10" spans="1:7">
      <c r="A10" s="1047">
        <v>2012</v>
      </c>
      <c r="B10" s="1048">
        <v>100</v>
      </c>
      <c r="C10" s="1048">
        <v>6.2171888905837882</v>
      </c>
      <c r="D10" s="1048">
        <v>87.008594506000719</v>
      </c>
      <c r="E10" s="1048">
        <v>6.7742166034155114</v>
      </c>
    </row>
    <row r="11" spans="1:7" ht="15.75" thickBot="1">
      <c r="A11" s="1052">
        <v>2013</v>
      </c>
      <c r="B11" s="1053">
        <v>100</v>
      </c>
      <c r="C11" s="1053">
        <v>6.8839152691278924</v>
      </c>
      <c r="D11" s="1053">
        <v>85.696020269765043</v>
      </c>
      <c r="E11" s="1053">
        <v>7.4200644611070539</v>
      </c>
    </row>
    <row r="12" spans="1:7" ht="15" customHeight="1" thickTop="1">
      <c r="A12" s="1049" t="s">
        <v>718</v>
      </c>
      <c r="B12" s="1050">
        <v>100</v>
      </c>
      <c r="C12" s="1051">
        <v>43.35651560901097</v>
      </c>
      <c r="D12" s="1051">
        <v>27.690206661422874</v>
      </c>
      <c r="E12" s="1051">
        <v>28.953277729566167</v>
      </c>
    </row>
    <row r="13" spans="1:7" ht="15" customHeight="1">
      <c r="A13" s="642" t="s">
        <v>112</v>
      </c>
      <c r="B13" s="1046">
        <v>100</v>
      </c>
      <c r="C13" s="640">
        <v>7.4050926208136092</v>
      </c>
      <c r="D13" s="640">
        <v>83.513072114138993</v>
      </c>
      <c r="E13" s="640">
        <v>9.0818352650474043</v>
      </c>
    </row>
    <row r="14" spans="1:7" ht="15" customHeight="1">
      <c r="A14" s="641" t="s">
        <v>1055</v>
      </c>
      <c r="B14" s="1046">
        <v>100</v>
      </c>
      <c r="C14" s="640">
        <v>8.2544309468635397</v>
      </c>
      <c r="D14" s="640">
        <v>69.58061973472239</v>
      </c>
      <c r="E14" s="640">
        <v>22.164949318414067</v>
      </c>
    </row>
    <row r="15" spans="1:7" ht="33" customHeight="1">
      <c r="A15" s="641" t="s">
        <v>1056</v>
      </c>
      <c r="B15" s="1046">
        <v>100</v>
      </c>
      <c r="C15" s="640">
        <v>24.772865191641198</v>
      </c>
      <c r="D15" s="640">
        <v>61.43319360549301</v>
      </c>
      <c r="E15" s="640">
        <v>13.793941202865771</v>
      </c>
    </row>
    <row r="16" spans="1:7" ht="15" customHeight="1">
      <c r="A16" s="641" t="s">
        <v>113</v>
      </c>
      <c r="B16" s="1046">
        <v>100</v>
      </c>
      <c r="C16" s="640">
        <v>5.614041680118123</v>
      </c>
      <c r="D16" s="640">
        <v>84.944159411039479</v>
      </c>
      <c r="E16" s="640">
        <v>9.4417989088424026</v>
      </c>
    </row>
    <row r="17" spans="1:13" ht="15" customHeight="1">
      <c r="A17" s="642" t="s">
        <v>114</v>
      </c>
      <c r="B17" s="1046">
        <v>100</v>
      </c>
      <c r="C17" s="640">
        <v>6.078624279957463</v>
      </c>
      <c r="D17" s="640">
        <v>92.098616330042844</v>
      </c>
      <c r="E17" s="640">
        <v>1.8227593899996761</v>
      </c>
    </row>
    <row r="18" spans="1:13" ht="15" customHeight="1">
      <c r="A18" s="641" t="s">
        <v>1057</v>
      </c>
      <c r="B18" s="1046">
        <v>100</v>
      </c>
      <c r="C18" s="640">
        <v>5.5317053552070172</v>
      </c>
      <c r="D18" s="640">
        <v>88.578061008724021</v>
      </c>
      <c r="E18" s="640">
        <v>5.8902336360689667</v>
      </c>
    </row>
    <row r="19" spans="1:13" ht="15" customHeight="1">
      <c r="A19" s="642" t="s">
        <v>1058</v>
      </c>
      <c r="B19" s="1046">
        <v>100</v>
      </c>
      <c r="C19" s="640">
        <v>2.1910205234746796</v>
      </c>
      <c r="D19" s="640">
        <v>97.572554278267589</v>
      </c>
      <c r="E19" s="640">
        <v>0.2364251982577254</v>
      </c>
    </row>
    <row r="20" spans="1:13" ht="15" customHeight="1">
      <c r="A20" s="641" t="s">
        <v>1059</v>
      </c>
      <c r="B20" s="1046">
        <v>99.999999999999986</v>
      </c>
      <c r="C20" s="640">
        <v>0.33253370909861657</v>
      </c>
      <c r="D20" s="640">
        <v>98.491544821366062</v>
      </c>
      <c r="E20" s="640">
        <v>1.1759214695353344</v>
      </c>
    </row>
    <row r="21" spans="1:13" s="277" customFormat="1" ht="11.25">
      <c r="A21" s="2319" t="s">
        <v>1398</v>
      </c>
      <c r="B21" s="2319"/>
      <c r="C21" s="2319"/>
      <c r="D21" s="2319"/>
      <c r="E21" s="2319"/>
    </row>
    <row r="22" spans="1:13" s="277" customFormat="1" ht="11.25">
      <c r="A22" s="2320" t="s">
        <v>1399</v>
      </c>
      <c r="B22" s="2320"/>
      <c r="C22" s="2320"/>
      <c r="D22" s="2320"/>
      <c r="E22" s="2320"/>
    </row>
    <row r="23" spans="1:13" s="277" customFormat="1" ht="11.25">
      <c r="A23" s="2321" t="s">
        <v>2410</v>
      </c>
      <c r="B23" s="2321"/>
      <c r="C23" s="2321"/>
      <c r="D23" s="2321"/>
      <c r="E23" s="2321"/>
    </row>
    <row r="24" spans="1:13" s="277" customFormat="1" ht="11.25" customHeight="1">
      <c r="A24" s="2321" t="s">
        <v>2411</v>
      </c>
      <c r="B24" s="2321"/>
      <c r="C24" s="2321"/>
      <c r="D24" s="2321"/>
      <c r="E24" s="2321"/>
    </row>
    <row r="25" spans="1:13">
      <c r="A25" s="2322" t="s">
        <v>2412</v>
      </c>
      <c r="B25" s="2322"/>
      <c r="C25" s="2322"/>
      <c r="D25" s="2322"/>
      <c r="E25" s="2322"/>
    </row>
    <row r="27" spans="1:13">
      <c r="H27" s="1656">
        <v>2012</v>
      </c>
      <c r="I27" s="902">
        <v>27.594251053920626</v>
      </c>
      <c r="J27" s="902">
        <v>72.40574894607937</v>
      </c>
    </row>
    <row r="28" spans="1:13" ht="15" thickBot="1">
      <c r="H28" s="1657">
        <v>2013</v>
      </c>
      <c r="I28" s="1153">
        <v>78.44</v>
      </c>
      <c r="J28" s="1153">
        <v>21.56</v>
      </c>
    </row>
    <row r="29" spans="1:13" ht="14.25" customHeight="1">
      <c r="H29" s="2316" t="s">
        <v>1620</v>
      </c>
      <c r="I29" s="2316"/>
      <c r="J29" s="2316"/>
      <c r="K29" s="1650"/>
      <c r="L29" s="1650"/>
      <c r="M29" s="1650"/>
    </row>
    <row r="30" spans="1:13">
      <c r="H30" s="2317" t="s">
        <v>2415</v>
      </c>
      <c r="I30" s="2317"/>
      <c r="J30" s="2317"/>
      <c r="K30" s="1651"/>
      <c r="L30" s="1651"/>
      <c r="M30" s="1651"/>
    </row>
    <row r="31" spans="1:13" ht="22.5" customHeight="1">
      <c r="H31" s="2318" t="s">
        <v>2416</v>
      </c>
      <c r="I31" s="2318"/>
      <c r="J31" s="2318"/>
      <c r="K31" s="1652"/>
      <c r="L31" s="1652"/>
      <c r="M31" s="1652"/>
    </row>
    <row r="32" spans="1:13" ht="39.75" customHeight="1">
      <c r="H32" s="1652" t="s">
        <v>2292</v>
      </c>
      <c r="I32" s="1652"/>
      <c r="J32" s="1652"/>
      <c r="K32" s="1652"/>
      <c r="L32" s="1652"/>
      <c r="M32" s="1652"/>
    </row>
  </sheetData>
  <mergeCells count="14">
    <mergeCell ref="H29:J29"/>
    <mergeCell ref="H30:J30"/>
    <mergeCell ref="H31:J31"/>
    <mergeCell ref="A21:E21"/>
    <mergeCell ref="A22:E22"/>
    <mergeCell ref="A23:E23"/>
    <mergeCell ref="A24:E24"/>
    <mergeCell ref="A25:E25"/>
    <mergeCell ref="A3:E3"/>
    <mergeCell ref="A4:E4"/>
    <mergeCell ref="A5:E5"/>
    <mergeCell ref="A7:A8"/>
    <mergeCell ref="B7:B8"/>
    <mergeCell ref="C7:E7"/>
  </mergeCells>
  <hyperlinks>
    <hyperlink ref="G7" location="ÍNDICE!A223" display="ÍNDICE"/>
  </hyperlink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="115" zoomScaleNormal="115" workbookViewId="0">
      <selection activeCell="E7" sqref="E7"/>
    </sheetView>
  </sheetViews>
  <sheetFormatPr baseColWidth="10" defaultColWidth="27.5703125" defaultRowHeight="14.25"/>
  <cols>
    <col min="1" max="1" width="88" style="261" customWidth="1"/>
    <col min="2" max="2" width="15.42578125" style="261" customWidth="1"/>
    <col min="3" max="5" width="15.7109375" style="261" customWidth="1"/>
    <col min="6" max="6" width="13" style="261" customWidth="1"/>
    <col min="7" max="7" width="19.5703125" style="261" customWidth="1"/>
    <col min="8" max="11" width="27.5703125" style="261" customWidth="1"/>
    <col min="12" max="16384" width="27.5703125" style="261"/>
  </cols>
  <sheetData>
    <row r="1" spans="1:10" ht="6" customHeight="1"/>
    <row r="2" spans="1:10">
      <c r="A2" s="1398" t="s">
        <v>2417</v>
      </c>
      <c r="B2" s="623"/>
      <c r="C2" s="623"/>
    </row>
    <row r="3" spans="1:10" ht="31.5" customHeight="1">
      <c r="A3" s="2323" t="s">
        <v>1557</v>
      </c>
      <c r="B3" s="2323"/>
      <c r="C3" s="2323"/>
      <c r="H3" s="1398" t="s">
        <v>2417</v>
      </c>
      <c r="I3" s="623"/>
      <c r="J3" s="623"/>
    </row>
    <row r="4" spans="1:10" ht="15">
      <c r="A4" s="2326" t="s">
        <v>1626</v>
      </c>
      <c r="B4" s="2326"/>
      <c r="C4" s="2326"/>
      <c r="H4" s="2323" t="s">
        <v>1557</v>
      </c>
      <c r="I4" s="2323"/>
      <c r="J4" s="2323"/>
    </row>
    <row r="5" spans="1:10" ht="15">
      <c r="A5" s="2330" t="s">
        <v>1062</v>
      </c>
      <c r="B5" s="2331"/>
      <c r="C5" s="2331"/>
      <c r="H5" s="2326" t="s">
        <v>1626</v>
      </c>
      <c r="I5" s="2326"/>
      <c r="J5" s="2326"/>
    </row>
    <row r="6" spans="1:10" ht="15">
      <c r="A6" s="1130"/>
      <c r="B6" s="1130"/>
      <c r="C6" s="1130"/>
      <c r="H6" s="2330" t="s">
        <v>1062</v>
      </c>
      <c r="I6" s="2331"/>
      <c r="J6" s="2331"/>
    </row>
    <row r="7" spans="1:10" ht="15">
      <c r="A7" s="2310" t="s">
        <v>661</v>
      </c>
      <c r="B7" s="2327" t="s">
        <v>1063</v>
      </c>
      <c r="C7" s="2327" t="s">
        <v>1064</v>
      </c>
      <c r="E7" s="1113" t="s">
        <v>675</v>
      </c>
      <c r="H7" s="1644"/>
      <c r="I7" s="1644"/>
      <c r="J7" s="1644"/>
    </row>
    <row r="8" spans="1:10">
      <c r="A8" s="2310"/>
      <c r="B8" s="2327"/>
      <c r="C8" s="2327"/>
      <c r="H8" s="2310" t="s">
        <v>661</v>
      </c>
      <c r="I8" s="2327" t="s">
        <v>1063</v>
      </c>
      <c r="J8" s="2327" t="s">
        <v>1064</v>
      </c>
    </row>
    <row r="9" spans="1:10" ht="15" thickBot="1">
      <c r="A9" s="799">
        <v>2012</v>
      </c>
      <c r="B9" s="645">
        <v>49</v>
      </c>
      <c r="C9" s="645">
        <v>97481361.200000003</v>
      </c>
      <c r="H9" s="2310"/>
      <c r="I9" s="2327"/>
      <c r="J9" s="2327"/>
    </row>
    <row r="10" spans="1:10" ht="18" thickBot="1">
      <c r="A10" s="800" t="s">
        <v>1400</v>
      </c>
      <c r="B10" s="646">
        <v>71</v>
      </c>
      <c r="C10" s="646">
        <v>110246019.03</v>
      </c>
      <c r="H10" s="799">
        <v>2012</v>
      </c>
      <c r="I10" s="645">
        <v>49</v>
      </c>
      <c r="J10" s="645">
        <v>97481361.200000003</v>
      </c>
    </row>
    <row r="11" spans="1:10" ht="17.25">
      <c r="A11" s="647" t="s">
        <v>280</v>
      </c>
      <c r="B11" s="648">
        <v>35</v>
      </c>
      <c r="C11" s="648">
        <v>63726499</v>
      </c>
      <c r="H11" s="800" t="s">
        <v>1400</v>
      </c>
      <c r="I11" s="646">
        <v>71</v>
      </c>
      <c r="J11" s="646">
        <v>110246019.03</v>
      </c>
    </row>
    <row r="12" spans="1:10">
      <c r="A12" s="647" t="s">
        <v>281</v>
      </c>
      <c r="B12" s="648">
        <v>23</v>
      </c>
      <c r="C12" s="648">
        <v>45474233.100000001</v>
      </c>
      <c r="H12" s="647" t="s">
        <v>280</v>
      </c>
      <c r="I12" s="648">
        <v>35</v>
      </c>
      <c r="J12" s="648">
        <v>63726499</v>
      </c>
    </row>
    <row r="13" spans="1:10">
      <c r="A13" s="647" t="s">
        <v>157</v>
      </c>
      <c r="B13" s="648">
        <v>12</v>
      </c>
      <c r="C13" s="648">
        <v>1045287</v>
      </c>
      <c r="H13" s="647" t="s">
        <v>281</v>
      </c>
      <c r="I13" s="648">
        <v>23</v>
      </c>
      <c r="J13" s="648">
        <v>45474233.100000001</v>
      </c>
    </row>
    <row r="14" spans="1:10">
      <c r="A14" s="647" t="s">
        <v>282</v>
      </c>
      <c r="B14" s="648">
        <v>1</v>
      </c>
      <c r="C14" s="648" t="s">
        <v>4</v>
      </c>
      <c r="H14" s="647" t="s">
        <v>157</v>
      </c>
      <c r="I14" s="648">
        <v>12</v>
      </c>
      <c r="J14" s="648">
        <v>1045287</v>
      </c>
    </row>
    <row r="15" spans="1:10">
      <c r="A15" s="2328" t="s">
        <v>1401</v>
      </c>
      <c r="B15" s="2328"/>
      <c r="C15" s="2328"/>
      <c r="H15" s="647" t="s">
        <v>282</v>
      </c>
      <c r="I15" s="648">
        <v>1</v>
      </c>
      <c r="J15" s="648" t="s">
        <v>4</v>
      </c>
    </row>
    <row r="16" spans="1:10">
      <c r="A16" s="2317" t="s">
        <v>1402</v>
      </c>
      <c r="B16" s="2317"/>
      <c r="C16" s="2317"/>
      <c r="H16" s="2328" t="s">
        <v>1401</v>
      </c>
      <c r="I16" s="2328"/>
      <c r="J16" s="2328"/>
    </row>
    <row r="17" spans="1:13">
      <c r="A17" s="650" t="s">
        <v>1403</v>
      </c>
      <c r="B17" s="651"/>
      <c r="C17" s="651"/>
      <c r="H17" s="2317" t="s">
        <v>1402</v>
      </c>
      <c r="I17" s="2317"/>
      <c r="J17" s="2317"/>
    </row>
    <row r="18" spans="1:13">
      <c r="A18" s="650" t="s">
        <v>1404</v>
      </c>
      <c r="B18" s="651"/>
      <c r="C18" s="651"/>
      <c r="H18" s="650" t="s">
        <v>1403</v>
      </c>
      <c r="I18" s="651"/>
      <c r="J18" s="651"/>
    </row>
    <row r="19" spans="1:13">
      <c r="A19" s="2329" t="s">
        <v>1484</v>
      </c>
      <c r="B19" s="2329"/>
      <c r="C19" s="2329"/>
      <c r="H19" s="650" t="s">
        <v>1404</v>
      </c>
      <c r="I19" s="651"/>
      <c r="J19" s="651"/>
    </row>
    <row r="20" spans="1:13">
      <c r="A20" s="2325" t="s">
        <v>1448</v>
      </c>
      <c r="B20" s="2325"/>
      <c r="C20" s="2325"/>
      <c r="H20" s="2329" t="s">
        <v>2413</v>
      </c>
      <c r="I20" s="2329"/>
      <c r="J20" s="2329"/>
    </row>
    <row r="21" spans="1:13">
      <c r="A21" s="2324" t="s">
        <v>1689</v>
      </c>
      <c r="B21" s="2324"/>
      <c r="C21" s="2324"/>
      <c r="D21" s="1145"/>
      <c r="E21" s="1145"/>
      <c r="H21" s="2325" t="s">
        <v>2414</v>
      </c>
      <c r="I21" s="2325"/>
      <c r="J21" s="2325"/>
    </row>
    <row r="22" spans="1:13">
      <c r="H22" s="2324" t="s">
        <v>1689</v>
      </c>
      <c r="I22" s="2324"/>
      <c r="J22" s="2324"/>
    </row>
    <row r="25" spans="1:13">
      <c r="H25" s="1398" t="s">
        <v>2418</v>
      </c>
      <c r="I25" s="623"/>
      <c r="J25" s="623"/>
      <c r="K25" s="623"/>
      <c r="L25" s="623"/>
      <c r="M25" s="623"/>
    </row>
    <row r="26" spans="1:13" ht="15" customHeight="1">
      <c r="H26" s="2333" t="s">
        <v>1627</v>
      </c>
      <c r="I26" s="2333"/>
      <c r="J26" s="2333"/>
      <c r="K26" s="1658"/>
      <c r="L26" s="1658"/>
      <c r="M26" s="1658"/>
    </row>
    <row r="27" spans="1:13" ht="28.5" customHeight="1">
      <c r="H27" s="2333" t="s">
        <v>1630</v>
      </c>
      <c r="I27" s="2333"/>
      <c r="J27" s="2333"/>
      <c r="K27" s="1658"/>
      <c r="L27" s="1658"/>
      <c r="M27" s="1658"/>
    </row>
    <row r="28" spans="1:13">
      <c r="H28" s="2334" t="s">
        <v>463</v>
      </c>
      <c r="I28" s="2334"/>
      <c r="J28" s="2334"/>
      <c r="K28" s="1659"/>
      <c r="L28" s="1659"/>
      <c r="M28" s="623"/>
    </row>
    <row r="29" spans="1:13">
      <c r="H29" s="677"/>
      <c r="I29" s="677"/>
      <c r="J29" s="677"/>
      <c r="K29" s="644"/>
      <c r="L29" s="644"/>
      <c r="M29" s="623"/>
    </row>
    <row r="30" spans="1:13" ht="15">
      <c r="H30" s="1653" t="s">
        <v>594</v>
      </c>
      <c r="I30" s="2332" t="s">
        <v>1109</v>
      </c>
      <c r="J30" s="2332"/>
    </row>
    <row r="31" spans="1:13" ht="15">
      <c r="H31" s="1654"/>
      <c r="I31" s="1645" t="s">
        <v>1111</v>
      </c>
      <c r="J31" s="1645" t="s">
        <v>1112</v>
      </c>
    </row>
    <row r="32" spans="1:13">
      <c r="H32" s="1655">
        <v>2010</v>
      </c>
      <c r="I32" s="902">
        <v>75.544958759012744</v>
      </c>
      <c r="J32" s="902">
        <v>24.455041240987267</v>
      </c>
    </row>
    <row r="33" spans="8:13">
      <c r="H33" s="1655">
        <v>2011</v>
      </c>
      <c r="I33" s="902">
        <v>48.899260117924555</v>
      </c>
      <c r="J33" s="902">
        <v>51.100739882075452</v>
      </c>
    </row>
    <row r="34" spans="8:13">
      <c r="H34" s="1656">
        <v>2012</v>
      </c>
      <c r="I34" s="902">
        <v>27.594251053920626</v>
      </c>
      <c r="J34" s="902">
        <v>72.40574894607937</v>
      </c>
    </row>
    <row r="35" spans="8:13" ht="15" thickBot="1">
      <c r="H35" s="1657">
        <v>2013</v>
      </c>
      <c r="I35" s="1153">
        <v>78.44</v>
      </c>
      <c r="J35" s="1153">
        <v>21.56</v>
      </c>
    </row>
    <row r="36" spans="8:13" ht="14.25" customHeight="1">
      <c r="H36" s="2316" t="s">
        <v>1620</v>
      </c>
      <c r="I36" s="2316"/>
      <c r="J36" s="2316"/>
      <c r="K36" s="1650"/>
      <c r="L36" s="1650"/>
      <c r="M36" s="1650"/>
    </row>
    <row r="37" spans="8:13">
      <c r="H37" s="2317" t="s">
        <v>2415</v>
      </c>
      <c r="I37" s="2317"/>
      <c r="J37" s="2317"/>
      <c r="K37" s="1651"/>
      <c r="L37" s="1651"/>
      <c r="M37" s="1651"/>
    </row>
    <row r="38" spans="8:13" ht="22.5" customHeight="1">
      <c r="H38" s="2318" t="s">
        <v>2416</v>
      </c>
      <c r="I38" s="2318"/>
      <c r="J38" s="2318"/>
      <c r="K38" s="1652"/>
      <c r="L38" s="1652"/>
      <c r="M38" s="1652"/>
    </row>
    <row r="39" spans="8:13" ht="39.75" customHeight="1">
      <c r="H39" s="1652" t="s">
        <v>2292</v>
      </c>
      <c r="I39" s="1652"/>
      <c r="J39" s="1652"/>
      <c r="K39" s="1652"/>
      <c r="L39" s="1652"/>
      <c r="M39" s="1652"/>
    </row>
  </sheetData>
  <mergeCells count="29">
    <mergeCell ref="H36:J36"/>
    <mergeCell ref="H37:J37"/>
    <mergeCell ref="H38:J38"/>
    <mergeCell ref="I30:J30"/>
    <mergeCell ref="H26:J26"/>
    <mergeCell ref="H27:J27"/>
    <mergeCell ref="H28:J28"/>
    <mergeCell ref="H16:J16"/>
    <mergeCell ref="H17:J17"/>
    <mergeCell ref="H20:J20"/>
    <mergeCell ref="H21:J21"/>
    <mergeCell ref="H22:J22"/>
    <mergeCell ref="H4:J4"/>
    <mergeCell ref="H5:J5"/>
    <mergeCell ref="H6:J6"/>
    <mergeCell ref="H8:H9"/>
    <mergeCell ref="I8:I9"/>
    <mergeCell ref="J8:J9"/>
    <mergeCell ref="A3:C3"/>
    <mergeCell ref="A21:C21"/>
    <mergeCell ref="A20:C20"/>
    <mergeCell ref="A4:C4"/>
    <mergeCell ref="A7:A8"/>
    <mergeCell ref="B7:B8"/>
    <mergeCell ref="C7:C8"/>
    <mergeCell ref="A15:C15"/>
    <mergeCell ref="A16:C16"/>
    <mergeCell ref="A19:C19"/>
    <mergeCell ref="A5:C5"/>
  </mergeCells>
  <hyperlinks>
    <hyperlink ref="E7" location="ÍNDICE!A224" display="ÍNDICE"/>
  </hyperlink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E7" sqref="E7"/>
    </sheetView>
  </sheetViews>
  <sheetFormatPr baseColWidth="10" defaultRowHeight="15"/>
  <cols>
    <col min="1" max="1" width="13" customWidth="1"/>
    <col min="2" max="3" width="33.7109375" customWidth="1"/>
  </cols>
  <sheetData>
    <row r="1" spans="1:6" ht="6" customHeight="1"/>
    <row r="2" spans="1:6">
      <c r="A2" s="1398" t="s">
        <v>2418</v>
      </c>
      <c r="B2" s="623"/>
      <c r="C2" s="623"/>
      <c r="D2" s="623"/>
      <c r="E2" s="623"/>
      <c r="F2" s="623"/>
    </row>
    <row r="3" spans="1:6" ht="15" customHeight="1">
      <c r="A3" s="2333" t="s">
        <v>1627</v>
      </c>
      <c r="B3" s="2333"/>
      <c r="C3" s="2333"/>
      <c r="D3" s="1658"/>
      <c r="E3" s="1658"/>
      <c r="F3" s="1658"/>
    </row>
    <row r="4" spans="1:6" ht="30" customHeight="1">
      <c r="A4" s="2333" t="s">
        <v>1630</v>
      </c>
      <c r="B4" s="2333"/>
      <c r="C4" s="2333"/>
      <c r="D4" s="1658"/>
      <c r="E4" s="1658"/>
      <c r="F4" s="1658"/>
    </row>
    <row r="5" spans="1:6" ht="15" customHeight="1">
      <c r="A5" s="2334" t="s">
        <v>463</v>
      </c>
      <c r="B5" s="2334"/>
      <c r="C5" s="2334"/>
      <c r="D5" s="1659"/>
      <c r="E5" s="1659"/>
      <c r="F5" s="623"/>
    </row>
    <row r="6" spans="1:6">
      <c r="A6" s="677"/>
      <c r="B6" s="677"/>
      <c r="C6" s="677"/>
      <c r="D6" s="644"/>
      <c r="E6" s="644"/>
      <c r="F6" s="623"/>
    </row>
    <row r="7" spans="1:6">
      <c r="A7" s="2310" t="s">
        <v>594</v>
      </c>
      <c r="B7" s="2332" t="s">
        <v>1109</v>
      </c>
      <c r="C7" s="2332"/>
      <c r="D7" s="623"/>
      <c r="E7" s="1113" t="s">
        <v>675</v>
      </c>
      <c r="F7" s="623"/>
    </row>
    <row r="8" spans="1:6">
      <c r="A8" s="2310"/>
      <c r="B8" s="1645" t="s">
        <v>1111</v>
      </c>
      <c r="C8" s="1645" t="s">
        <v>1112</v>
      </c>
      <c r="D8" s="623"/>
      <c r="E8" s="623"/>
      <c r="F8" s="623"/>
    </row>
    <row r="9" spans="1:6">
      <c r="A9" s="1660">
        <v>2010</v>
      </c>
      <c r="B9" s="902">
        <v>75.544958759012744</v>
      </c>
      <c r="C9" s="902">
        <v>24.455041240987267</v>
      </c>
      <c r="D9" s="623"/>
      <c r="E9" s="623"/>
      <c r="F9" s="623"/>
    </row>
    <row r="10" spans="1:6">
      <c r="A10" s="1660">
        <v>2011</v>
      </c>
      <c r="B10" s="902">
        <v>48.899260117924555</v>
      </c>
      <c r="C10" s="902">
        <v>51.100739882075452</v>
      </c>
      <c r="D10" s="623"/>
      <c r="E10" s="623"/>
      <c r="F10" s="623"/>
    </row>
    <row r="11" spans="1:6">
      <c r="A11" s="1661">
        <v>2012</v>
      </c>
      <c r="B11" s="902">
        <v>27.594251053920626</v>
      </c>
      <c r="C11" s="902">
        <v>72.40574894607937</v>
      </c>
      <c r="D11" s="623"/>
      <c r="E11" s="623"/>
      <c r="F11" s="623"/>
    </row>
    <row r="12" spans="1:6">
      <c r="A12" s="1660">
        <v>2013</v>
      </c>
      <c r="B12" s="902">
        <v>78.44</v>
      </c>
      <c r="C12" s="902">
        <v>21.56</v>
      </c>
      <c r="D12" s="623"/>
      <c r="E12" s="623"/>
      <c r="F12" s="623"/>
    </row>
    <row r="13" spans="1:6" s="203" customFormat="1" ht="15" customHeight="1">
      <c r="A13" s="2335" t="s">
        <v>1645</v>
      </c>
      <c r="B13" s="2335"/>
      <c r="C13" s="2335"/>
      <c r="D13" s="1662"/>
      <c r="E13" s="1662"/>
      <c r="F13" s="1662"/>
    </row>
    <row r="14" spans="1:6">
      <c r="A14" s="1651" t="s">
        <v>1415</v>
      </c>
      <c r="B14" s="1651"/>
      <c r="C14" s="1651"/>
      <c r="D14" s="1651"/>
      <c r="E14" s="1651"/>
      <c r="F14" s="1651"/>
    </row>
    <row r="15" spans="1:6" ht="21.75" customHeight="1">
      <c r="A15" s="2318" t="s">
        <v>2419</v>
      </c>
      <c r="B15" s="2318"/>
      <c r="C15" s="2318"/>
      <c r="D15" s="1652"/>
      <c r="E15" s="1652"/>
      <c r="F15" s="1652"/>
    </row>
    <row r="16" spans="1:6">
      <c r="A16" s="2318" t="s">
        <v>2292</v>
      </c>
      <c r="B16" s="2318"/>
      <c r="C16" s="2318"/>
      <c r="D16" s="2318"/>
      <c r="E16" s="2318"/>
      <c r="F16" s="2318"/>
    </row>
  </sheetData>
  <mergeCells count="8">
    <mergeCell ref="A16:F16"/>
    <mergeCell ref="A3:C3"/>
    <mergeCell ref="A4:C4"/>
    <mergeCell ref="A5:C5"/>
    <mergeCell ref="A13:C13"/>
    <mergeCell ref="A15:C15"/>
    <mergeCell ref="A7:A8"/>
    <mergeCell ref="B7:C7"/>
  </mergeCells>
  <hyperlinks>
    <hyperlink ref="E7" location="ÍNDICE!A225" display="ÍNDICE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85" zoomScaleNormal="85" workbookViewId="0">
      <selection activeCell="K6" sqref="K6"/>
    </sheetView>
  </sheetViews>
  <sheetFormatPr baseColWidth="10" defaultRowHeight="14.25"/>
  <cols>
    <col min="1" max="1" width="18.28515625" style="623" customWidth="1"/>
    <col min="2" max="2" width="18.85546875" style="623" customWidth="1"/>
    <col min="3" max="9" width="15.7109375" style="623" customWidth="1"/>
    <col min="10" max="16384" width="11.42578125" style="623"/>
  </cols>
  <sheetData>
    <row r="1" spans="1:13" ht="6" customHeight="1"/>
    <row r="2" spans="1:13" ht="16.5" customHeight="1">
      <c r="A2" s="6" t="s">
        <v>2420</v>
      </c>
      <c r="B2" s="1091"/>
      <c r="C2" s="1091"/>
      <c r="D2" s="1091"/>
      <c r="E2" s="1091"/>
      <c r="F2" s="1091"/>
      <c r="G2" s="1091"/>
      <c r="H2" s="1091"/>
      <c r="I2" s="1092"/>
      <c r="J2" s="661"/>
      <c r="K2" s="661"/>
      <c r="L2" s="661"/>
      <c r="M2" s="661"/>
    </row>
    <row r="3" spans="1:13" ht="16.5" customHeight="1">
      <c r="A3" s="2125" t="s">
        <v>1628</v>
      </c>
      <c r="B3" s="2125"/>
      <c r="C3" s="2125"/>
      <c r="D3" s="2125"/>
      <c r="E3" s="2125"/>
      <c r="F3" s="2125"/>
      <c r="G3" s="2125"/>
      <c r="H3" s="2125"/>
      <c r="I3" s="2125"/>
      <c r="J3" s="661"/>
      <c r="K3" s="661"/>
      <c r="L3" s="661"/>
      <c r="M3" s="661"/>
    </row>
    <row r="4" spans="1:13" ht="15">
      <c r="A4" s="2177" t="s">
        <v>1632</v>
      </c>
      <c r="B4" s="2177"/>
      <c r="C4" s="2177"/>
      <c r="D4" s="2177"/>
      <c r="E4" s="2177"/>
      <c r="F4" s="2177"/>
      <c r="G4" s="2177"/>
      <c r="H4" s="2177"/>
      <c r="I4" s="2177"/>
      <c r="J4" s="661"/>
      <c r="K4" s="661"/>
      <c r="L4" s="661"/>
      <c r="M4" s="661"/>
    </row>
    <row r="5" spans="1:13" ht="16.5" customHeight="1">
      <c r="A5" s="1140"/>
      <c r="B5" s="1140"/>
      <c r="C5" s="1140"/>
      <c r="D5" s="1140"/>
      <c r="E5" s="1140"/>
      <c r="F5" s="1140"/>
      <c r="G5" s="1140"/>
      <c r="H5" s="1140"/>
      <c r="I5" s="1094"/>
      <c r="J5" s="661"/>
      <c r="K5" s="661"/>
      <c r="L5" s="661"/>
      <c r="M5" s="661"/>
    </row>
    <row r="6" spans="1:13" ht="51.75" customHeight="1">
      <c r="A6" s="2341" t="s">
        <v>419</v>
      </c>
      <c r="B6" s="2342"/>
      <c r="C6" s="2196" t="s">
        <v>1584</v>
      </c>
      <c r="D6" s="2196"/>
      <c r="E6" s="2196" t="s">
        <v>1585</v>
      </c>
      <c r="F6" s="2196"/>
      <c r="G6" s="2196" t="s">
        <v>1586</v>
      </c>
      <c r="H6" s="2196"/>
      <c r="I6" s="2336" t="s">
        <v>1587</v>
      </c>
      <c r="J6" s="661"/>
      <c r="K6" s="1113" t="s">
        <v>675</v>
      </c>
      <c r="L6" s="661"/>
      <c r="M6" s="661"/>
    </row>
    <row r="7" spans="1:13" ht="16.5" customHeight="1">
      <c r="A7" s="2338"/>
      <c r="B7" s="2339"/>
      <c r="C7" s="1132" t="s">
        <v>172</v>
      </c>
      <c r="D7" s="1132" t="s">
        <v>173</v>
      </c>
      <c r="E7" s="1132" t="s">
        <v>172</v>
      </c>
      <c r="F7" s="1132" t="s">
        <v>173</v>
      </c>
      <c r="G7" s="1132" t="s">
        <v>172</v>
      </c>
      <c r="H7" s="1132" t="s">
        <v>173</v>
      </c>
      <c r="I7" s="2337"/>
      <c r="J7" s="661"/>
      <c r="K7" s="1154"/>
      <c r="L7" s="661"/>
      <c r="M7" s="661"/>
    </row>
    <row r="8" spans="1:13" ht="16.5" customHeight="1">
      <c r="A8" s="1095" t="s">
        <v>184</v>
      </c>
      <c r="B8" s="1095" t="s">
        <v>184</v>
      </c>
      <c r="C8" s="1096">
        <v>92.98</v>
      </c>
      <c r="D8" s="1096">
        <v>7.02</v>
      </c>
      <c r="E8" s="1096">
        <v>44.72</v>
      </c>
      <c r="F8" s="1096">
        <v>55.28</v>
      </c>
      <c r="G8" s="1096">
        <v>89.67</v>
      </c>
      <c r="H8" s="1096">
        <v>10.33</v>
      </c>
      <c r="I8" s="1097">
        <f>SUM(I9:I10)</f>
        <v>7713942.4199123615</v>
      </c>
      <c r="J8" s="661"/>
      <c r="K8" s="661"/>
      <c r="L8" s="661"/>
      <c r="M8" s="661"/>
    </row>
    <row r="9" spans="1:13" ht="16.5" customHeight="1">
      <c r="A9" s="2343" t="s">
        <v>1629</v>
      </c>
      <c r="B9" s="1098" t="s">
        <v>185</v>
      </c>
      <c r="C9" s="406">
        <v>92.99</v>
      </c>
      <c r="D9" s="406">
        <v>7.01</v>
      </c>
      <c r="E9" s="406">
        <v>44.39</v>
      </c>
      <c r="F9" s="406">
        <v>55.61</v>
      </c>
      <c r="G9" s="406">
        <v>89.67</v>
      </c>
      <c r="H9" s="406">
        <v>10.33</v>
      </c>
      <c r="I9" s="1099">
        <v>6655555.0747830626</v>
      </c>
      <c r="J9" s="661"/>
      <c r="K9" s="661"/>
      <c r="L9" s="661"/>
      <c r="M9" s="661"/>
    </row>
    <row r="10" spans="1:13" ht="16.5" customHeight="1">
      <c r="A10" s="2343"/>
      <c r="B10" s="1098" t="s">
        <v>155</v>
      </c>
      <c r="C10" s="406">
        <v>92.92</v>
      </c>
      <c r="D10" s="406">
        <v>7.08</v>
      </c>
      <c r="E10" s="406">
        <v>46.82</v>
      </c>
      <c r="F10" s="406">
        <v>53.18</v>
      </c>
      <c r="G10" s="406">
        <v>89.7</v>
      </c>
      <c r="H10" s="406">
        <v>10.3</v>
      </c>
      <c r="I10" s="1099">
        <v>1058387.345129299</v>
      </c>
      <c r="J10" s="661"/>
      <c r="K10" s="661"/>
      <c r="L10" s="661"/>
      <c r="M10" s="661"/>
    </row>
    <row r="11" spans="1:13" ht="16.5" customHeight="1">
      <c r="A11" s="2343" t="s">
        <v>1588</v>
      </c>
      <c r="B11" s="1098" t="s">
        <v>281</v>
      </c>
      <c r="C11" s="406">
        <v>91.37</v>
      </c>
      <c r="D11" s="406">
        <v>8.6300000000000008</v>
      </c>
      <c r="E11" s="406">
        <v>43.72</v>
      </c>
      <c r="F11" s="406">
        <v>56.28</v>
      </c>
      <c r="G11" s="406">
        <v>88.55</v>
      </c>
      <c r="H11" s="406">
        <v>11.45</v>
      </c>
      <c r="I11" s="1099">
        <v>3791522.8582097585</v>
      </c>
      <c r="J11" s="661"/>
      <c r="K11" s="661"/>
      <c r="L11" s="661"/>
      <c r="M11" s="661"/>
    </row>
    <row r="12" spans="1:13" ht="16.5" customHeight="1">
      <c r="A12" s="2343"/>
      <c r="B12" s="1098" t="s">
        <v>280</v>
      </c>
      <c r="C12" s="406">
        <v>94.63</v>
      </c>
      <c r="D12" s="406">
        <v>5.37</v>
      </c>
      <c r="E12" s="406">
        <v>45.24</v>
      </c>
      <c r="F12" s="406">
        <v>54.76</v>
      </c>
      <c r="G12" s="406">
        <v>90.7</v>
      </c>
      <c r="H12" s="406">
        <v>9.3000000000000007</v>
      </c>
      <c r="I12" s="1099">
        <v>3693160.1909509362</v>
      </c>
      <c r="J12" s="661"/>
      <c r="K12" s="661"/>
      <c r="L12" s="661"/>
      <c r="M12" s="661"/>
    </row>
    <row r="13" spans="1:13" ht="16.5" customHeight="1">
      <c r="A13" s="2343"/>
      <c r="B13" s="1098" t="s">
        <v>157</v>
      </c>
      <c r="C13" s="406">
        <v>94.81</v>
      </c>
      <c r="D13" s="406">
        <v>5.19</v>
      </c>
      <c r="E13" s="406">
        <v>52.14</v>
      </c>
      <c r="F13" s="406">
        <v>47.86</v>
      </c>
      <c r="G13" s="406">
        <v>90.05</v>
      </c>
      <c r="H13" s="406">
        <v>9.9499999999999993</v>
      </c>
      <c r="I13" s="1099">
        <v>211198.03090268525</v>
      </c>
      <c r="J13" s="661"/>
      <c r="K13" s="661"/>
      <c r="L13" s="661"/>
      <c r="M13" s="661"/>
    </row>
    <row r="14" spans="1:13" ht="16.5" customHeight="1">
      <c r="A14" s="2343"/>
      <c r="B14" s="1098" t="s">
        <v>35</v>
      </c>
      <c r="C14" s="406">
        <v>96.7</v>
      </c>
      <c r="D14" s="406" t="s">
        <v>1589</v>
      </c>
      <c r="E14" s="406">
        <v>67.38</v>
      </c>
      <c r="F14" s="406">
        <v>32.619999999999997</v>
      </c>
      <c r="G14" s="406">
        <v>93.23</v>
      </c>
      <c r="H14" s="406">
        <v>6.77</v>
      </c>
      <c r="I14" s="1099">
        <v>18061.339848823372</v>
      </c>
      <c r="J14" s="661"/>
      <c r="K14" s="661"/>
      <c r="L14" s="661"/>
      <c r="M14" s="661"/>
    </row>
    <row r="15" spans="1:13" ht="16.5" customHeight="1">
      <c r="A15" s="2343" t="s">
        <v>1590</v>
      </c>
      <c r="B15" s="1098" t="s">
        <v>1591</v>
      </c>
      <c r="C15" s="406">
        <v>93.88</v>
      </c>
      <c r="D15" s="406">
        <v>6.12</v>
      </c>
      <c r="E15" s="406">
        <v>39.18</v>
      </c>
      <c r="F15" s="406">
        <v>60.82</v>
      </c>
      <c r="G15" s="406">
        <v>91.85</v>
      </c>
      <c r="H15" s="406">
        <v>8.15</v>
      </c>
      <c r="I15" s="1099">
        <v>519164.16917410225</v>
      </c>
      <c r="J15" s="661"/>
      <c r="K15" s="661"/>
      <c r="L15" s="661"/>
      <c r="M15" s="661"/>
    </row>
    <row r="16" spans="1:13" ht="16.5" customHeight="1">
      <c r="A16" s="2343"/>
      <c r="B16" s="1098" t="s">
        <v>1592</v>
      </c>
      <c r="C16" s="406">
        <v>94.67</v>
      </c>
      <c r="D16" s="406" t="s">
        <v>1593</v>
      </c>
      <c r="E16" s="406">
        <v>29.1</v>
      </c>
      <c r="F16" s="406">
        <v>70.900000000000006</v>
      </c>
      <c r="G16" s="406">
        <v>92.17</v>
      </c>
      <c r="H16" s="406">
        <v>7.83</v>
      </c>
      <c r="I16" s="1099">
        <v>309086.37027377111</v>
      </c>
      <c r="J16" s="661"/>
      <c r="K16" s="661"/>
      <c r="L16" s="661"/>
      <c r="M16" s="661"/>
    </row>
    <row r="17" spans="1:13" ht="16.5" customHeight="1">
      <c r="A17" s="2343"/>
      <c r="B17" s="1098" t="s">
        <v>1594</v>
      </c>
      <c r="C17" s="406">
        <v>92.84</v>
      </c>
      <c r="D17" s="406">
        <v>7.16</v>
      </c>
      <c r="E17" s="406">
        <v>62.32</v>
      </c>
      <c r="F17" s="406">
        <v>37.68</v>
      </c>
      <c r="G17" s="406">
        <v>88.77</v>
      </c>
      <c r="H17" s="406">
        <v>11.23</v>
      </c>
      <c r="I17" s="1099">
        <v>579850.47889852012</v>
      </c>
      <c r="J17" s="661"/>
      <c r="K17" s="661"/>
      <c r="L17" s="661"/>
      <c r="M17" s="661"/>
    </row>
    <row r="18" spans="1:13" ht="16.5" customHeight="1">
      <c r="A18" s="2343"/>
      <c r="B18" s="1098" t="s">
        <v>1595</v>
      </c>
      <c r="C18" s="406">
        <v>88.19</v>
      </c>
      <c r="D18" s="406" t="s">
        <v>1596</v>
      </c>
      <c r="E18" s="406">
        <v>39.979999999999997</v>
      </c>
      <c r="F18" s="406">
        <v>60.02</v>
      </c>
      <c r="G18" s="406">
        <v>88.27</v>
      </c>
      <c r="H18" s="406">
        <v>11.73</v>
      </c>
      <c r="I18" s="1099">
        <v>609025.3393645701</v>
      </c>
      <c r="J18" s="661"/>
      <c r="K18" s="661"/>
      <c r="L18" s="661"/>
      <c r="M18" s="661"/>
    </row>
    <row r="19" spans="1:13" ht="16.5" customHeight="1">
      <c r="A19" s="2343"/>
      <c r="B19" s="1098" t="s">
        <v>1597</v>
      </c>
      <c r="C19" s="406">
        <v>87.82</v>
      </c>
      <c r="D19" s="406">
        <v>12.18</v>
      </c>
      <c r="E19" s="406">
        <v>41.31</v>
      </c>
      <c r="F19" s="406">
        <v>58.69</v>
      </c>
      <c r="G19" s="406">
        <v>89.61</v>
      </c>
      <c r="H19" s="406">
        <v>10.39</v>
      </c>
      <c r="I19" s="1099">
        <v>954897.40351692296</v>
      </c>
      <c r="J19" s="661"/>
      <c r="K19" s="661"/>
      <c r="L19" s="661"/>
      <c r="M19" s="661"/>
    </row>
    <row r="20" spans="1:13" ht="16.5" customHeight="1">
      <c r="A20" s="2343"/>
      <c r="B20" s="1098" t="s">
        <v>1598</v>
      </c>
      <c r="C20" s="406">
        <v>94.87</v>
      </c>
      <c r="D20" s="406">
        <v>5.13</v>
      </c>
      <c r="E20" s="406">
        <v>56.14</v>
      </c>
      <c r="F20" s="406">
        <v>43.86</v>
      </c>
      <c r="G20" s="406">
        <v>88.99</v>
      </c>
      <c r="H20" s="406">
        <v>11.01</v>
      </c>
      <c r="I20" s="1099">
        <v>616514.51022683654</v>
      </c>
      <c r="J20" s="661"/>
      <c r="K20" s="661"/>
      <c r="L20" s="661"/>
      <c r="M20" s="661"/>
    </row>
    <row r="21" spans="1:13" ht="16.5" customHeight="1">
      <c r="A21" s="2343"/>
      <c r="B21" s="1098" t="s">
        <v>1598</v>
      </c>
      <c r="C21" s="406">
        <v>95.11</v>
      </c>
      <c r="D21" s="406">
        <v>4.8899999999999997</v>
      </c>
      <c r="E21" s="406">
        <v>52.2</v>
      </c>
      <c r="F21" s="406">
        <v>47.8</v>
      </c>
      <c r="G21" s="406">
        <v>91.9</v>
      </c>
      <c r="H21" s="406">
        <v>8.1</v>
      </c>
      <c r="I21" s="1099">
        <v>602632.8123510502</v>
      </c>
      <c r="J21" s="661"/>
      <c r="K21" s="661"/>
      <c r="L21" s="661"/>
      <c r="M21" s="661"/>
    </row>
    <row r="22" spans="1:13" ht="16.5" customHeight="1">
      <c r="A22" s="2343"/>
      <c r="B22" s="1098" t="s">
        <v>1599</v>
      </c>
      <c r="C22" s="406">
        <v>93.87</v>
      </c>
      <c r="D22" s="406">
        <v>6.13</v>
      </c>
      <c r="E22" s="406">
        <v>45.03</v>
      </c>
      <c r="F22" s="406">
        <v>54.97</v>
      </c>
      <c r="G22" s="406">
        <v>87.6</v>
      </c>
      <c r="H22" s="406">
        <v>12.4</v>
      </c>
      <c r="I22" s="1099">
        <v>1790469.4509840128</v>
      </c>
      <c r="J22" s="661"/>
      <c r="L22" s="661"/>
      <c r="M22" s="661"/>
    </row>
    <row r="23" spans="1:13" ht="16.5" customHeight="1">
      <c r="A23" s="2343"/>
      <c r="B23" s="1098" t="s">
        <v>1600</v>
      </c>
      <c r="C23" s="406">
        <v>94.89</v>
      </c>
      <c r="D23" s="406">
        <v>5.1100000000000003</v>
      </c>
      <c r="E23" s="406">
        <v>39.4</v>
      </c>
      <c r="F23" s="406">
        <v>60.6</v>
      </c>
      <c r="G23" s="406">
        <v>91.03</v>
      </c>
      <c r="H23" s="406">
        <v>8.9700000000000006</v>
      </c>
      <c r="I23" s="1099">
        <v>1732301.8851231327</v>
      </c>
      <c r="J23" s="661"/>
      <c r="K23" s="661"/>
      <c r="L23" s="661"/>
      <c r="M23" s="661"/>
    </row>
    <row r="24" spans="1:13" ht="16.5" customHeight="1">
      <c r="A24" s="1141"/>
      <c r="B24" s="1098" t="s">
        <v>159</v>
      </c>
      <c r="C24" s="406">
        <v>94.246952924556481</v>
      </c>
      <c r="D24" s="406">
        <v>5.7530470754432805</v>
      </c>
      <c r="E24" s="406">
        <v>43.529612668276712</v>
      </c>
      <c r="F24" s="406">
        <v>56.47038733172537</v>
      </c>
      <c r="G24" s="406">
        <v>87.523471193777553</v>
      </c>
      <c r="H24" s="406">
        <v>12.476528806223161</v>
      </c>
      <c r="I24" s="1099">
        <v>1685054</v>
      </c>
      <c r="J24" s="661"/>
      <c r="K24" s="661"/>
      <c r="L24" s="661"/>
      <c r="M24" s="661"/>
    </row>
    <row r="25" spans="1:13" ht="16.5" customHeight="1">
      <c r="A25" s="1141"/>
      <c r="B25" s="1098" t="s">
        <v>158</v>
      </c>
      <c r="C25" s="406">
        <v>94.903474017797024</v>
      </c>
      <c r="D25" s="406">
        <v>5.0965259822027456</v>
      </c>
      <c r="E25" s="406">
        <v>41.046449093646544</v>
      </c>
      <c r="F25" s="406">
        <v>58.953550906352746</v>
      </c>
      <c r="G25" s="406">
        <v>90.861201589761379</v>
      </c>
      <c r="H25" s="406">
        <v>9.1387984102383992</v>
      </c>
      <c r="I25" s="1099">
        <v>1300010</v>
      </c>
      <c r="J25" s="661"/>
      <c r="K25" s="661"/>
      <c r="L25" s="661"/>
      <c r="M25" s="661"/>
    </row>
    <row r="26" spans="1:13" ht="16.5" customHeight="1">
      <c r="A26" s="2343" t="s">
        <v>1601</v>
      </c>
      <c r="B26" s="1098" t="s">
        <v>163</v>
      </c>
      <c r="C26" s="406">
        <v>87.124017921160359</v>
      </c>
      <c r="D26" s="406">
        <v>12.875982078840417</v>
      </c>
      <c r="E26" s="406">
        <v>43.645044812816082</v>
      </c>
      <c r="F26" s="406">
        <v>56.354955187183556</v>
      </c>
      <c r="G26" s="406">
        <v>88.181667518547172</v>
      </c>
      <c r="H26" s="406">
        <v>11.818332481452655</v>
      </c>
      <c r="I26" s="1100">
        <v>552783.44544870325</v>
      </c>
      <c r="J26" s="661"/>
      <c r="K26" s="661"/>
      <c r="L26" s="661"/>
      <c r="M26" s="661"/>
    </row>
    <row r="27" spans="1:13" ht="16.5" customHeight="1">
      <c r="A27" s="2343"/>
      <c r="B27" s="1098" t="s">
        <v>164</v>
      </c>
      <c r="C27" s="406">
        <v>92.275548527264618</v>
      </c>
      <c r="D27" s="406">
        <v>7.7244514727350637</v>
      </c>
      <c r="E27" s="406">
        <v>43.349191714187974</v>
      </c>
      <c r="F27" s="406">
        <v>56.650808285811941</v>
      </c>
      <c r="G27" s="406">
        <v>90.659754160823695</v>
      </c>
      <c r="H27" s="406">
        <v>9.3402458391757683</v>
      </c>
      <c r="I27" s="1100">
        <v>1071354.3332526942</v>
      </c>
      <c r="J27" s="661"/>
      <c r="K27" s="661"/>
      <c r="L27" s="661"/>
      <c r="M27" s="661"/>
    </row>
    <row r="28" spans="1:13" ht="16.5" customHeight="1">
      <c r="A28" s="2343"/>
      <c r="B28" s="1098" t="s">
        <v>165</v>
      </c>
      <c r="C28" s="406">
        <v>93.752601251589539</v>
      </c>
      <c r="D28" s="406">
        <v>6.2473987484103501</v>
      </c>
      <c r="E28" s="406">
        <v>44.679569053986611</v>
      </c>
      <c r="F28" s="406">
        <v>55.320430946010369</v>
      </c>
      <c r="G28" s="406">
        <v>90.662531257211995</v>
      </c>
      <c r="H28" s="406">
        <v>9.3374687427875198</v>
      </c>
      <c r="I28" s="1100">
        <v>1571402.4511400748</v>
      </c>
      <c r="J28" s="661"/>
      <c r="K28" s="661"/>
      <c r="L28" s="661"/>
      <c r="M28" s="661"/>
    </row>
    <row r="29" spans="1:13" ht="16.5" customHeight="1">
      <c r="A29" s="2343"/>
      <c r="B29" s="1098" t="s">
        <v>166</v>
      </c>
      <c r="C29" s="406">
        <v>94.310494690052266</v>
      </c>
      <c r="D29" s="406">
        <v>5.6895053099477861</v>
      </c>
      <c r="E29" s="406">
        <v>45.149887487934812</v>
      </c>
      <c r="F29" s="406">
        <v>54.85011251206258</v>
      </c>
      <c r="G29" s="406">
        <v>90.28367845934828</v>
      </c>
      <c r="H29" s="406">
        <v>9.7163215406511974</v>
      </c>
      <c r="I29" s="1100">
        <v>2036198.3368958801</v>
      </c>
      <c r="J29" s="661"/>
      <c r="K29" s="661"/>
      <c r="L29" s="661"/>
      <c r="M29" s="661"/>
    </row>
    <row r="30" spans="1:13" ht="16.5" customHeight="1">
      <c r="A30" s="2343"/>
      <c r="B30" s="1098" t="s">
        <v>167</v>
      </c>
      <c r="C30" s="406">
        <v>94.516550010023835</v>
      </c>
      <c r="D30" s="406">
        <v>5.4834499899779221</v>
      </c>
      <c r="E30" s="406">
        <v>44.800941760355542</v>
      </c>
      <c r="F30" s="406">
        <v>55.199058239638788</v>
      </c>
      <c r="G30" s="406">
        <v>89.415020794227402</v>
      </c>
      <c r="H30" s="406">
        <v>10.584979205772543</v>
      </c>
      <c r="I30" s="1100">
        <v>2482203.8531750082</v>
      </c>
      <c r="J30" s="661"/>
      <c r="K30" s="661"/>
      <c r="L30" s="661"/>
      <c r="M30" s="661"/>
    </row>
    <row r="31" spans="1:13" ht="16.5" customHeight="1">
      <c r="A31" s="365" t="s">
        <v>1602</v>
      </c>
      <c r="B31" s="365"/>
      <c r="C31" s="365"/>
      <c r="D31" s="365"/>
      <c r="E31" s="365"/>
      <c r="F31" s="365"/>
      <c r="G31" s="365"/>
      <c r="H31" s="365"/>
      <c r="I31" s="1101"/>
      <c r="J31" s="661"/>
      <c r="K31" s="661"/>
      <c r="L31" s="661"/>
      <c r="M31" s="661"/>
    </row>
    <row r="32" spans="1:13" ht="15">
      <c r="A32" s="365" t="s">
        <v>1603</v>
      </c>
      <c r="B32" s="1093"/>
      <c r="C32" s="1093"/>
      <c r="D32" s="1093"/>
      <c r="E32" s="1093"/>
      <c r="F32" s="1093"/>
      <c r="G32" s="1093"/>
      <c r="H32" s="1093"/>
      <c r="I32" s="1101"/>
      <c r="J32" s="661"/>
      <c r="K32" s="661"/>
      <c r="L32" s="661"/>
      <c r="M32" s="661"/>
    </row>
    <row r="33" spans="1:13" ht="16.5" customHeight="1">
      <c r="A33" s="690"/>
      <c r="B33" s="693"/>
      <c r="C33" s="690"/>
      <c r="D33" s="690"/>
      <c r="E33" s="690"/>
      <c r="F33" s="661"/>
      <c r="G33" s="661"/>
      <c r="H33" s="661"/>
      <c r="I33" s="661"/>
      <c r="J33" s="661"/>
      <c r="K33" s="661"/>
      <c r="L33" s="661"/>
      <c r="M33" s="661"/>
    </row>
    <row r="34" spans="1:13" ht="16.5" customHeight="1">
      <c r="A34" s="690"/>
      <c r="B34" s="693"/>
      <c r="C34" s="690"/>
      <c r="D34" s="690"/>
      <c r="E34" s="690"/>
      <c r="F34" s="661"/>
      <c r="G34" s="661"/>
      <c r="H34" s="661"/>
      <c r="I34" s="661"/>
      <c r="J34" s="661"/>
      <c r="K34" s="661"/>
      <c r="L34" s="661"/>
      <c r="M34" s="661"/>
    </row>
    <row r="35" spans="1:13" ht="16.5" customHeight="1">
      <c r="A35" s="690"/>
      <c r="B35" s="693"/>
      <c r="C35" s="690"/>
      <c r="D35" s="690"/>
      <c r="E35" s="690"/>
      <c r="F35" s="661"/>
      <c r="G35" s="661"/>
      <c r="H35" s="661"/>
      <c r="I35" s="661"/>
      <c r="J35" s="661"/>
      <c r="K35" s="661"/>
      <c r="L35" s="661"/>
      <c r="M35" s="661"/>
    </row>
    <row r="36" spans="1:13" ht="16.5" customHeight="1" thickBot="1">
      <c r="A36" s="690"/>
      <c r="B36" s="693"/>
      <c r="C36" s="690"/>
      <c r="D36" s="690"/>
      <c r="E36" s="690"/>
      <c r="F36" s="661"/>
      <c r="G36" s="661"/>
      <c r="H36" s="661"/>
      <c r="I36" s="661"/>
      <c r="J36" s="661"/>
      <c r="K36" s="661"/>
      <c r="L36" s="661"/>
      <c r="M36" s="661"/>
    </row>
    <row r="37" spans="1:13" ht="15">
      <c r="A37" s="2344" t="s">
        <v>1130</v>
      </c>
      <c r="B37" s="2344"/>
      <c r="C37" s="2344"/>
      <c r="D37" s="694"/>
    </row>
    <row r="38" spans="1:13" ht="15">
      <c r="A38" s="2340" t="s">
        <v>1131</v>
      </c>
      <c r="B38" s="2340"/>
      <c r="C38" s="2340"/>
      <c r="D38" s="2340"/>
    </row>
  </sheetData>
  <mergeCells count="14">
    <mergeCell ref="I6:I7"/>
    <mergeCell ref="A7:B7"/>
    <mergeCell ref="A3:I3"/>
    <mergeCell ref="A4:I4"/>
    <mergeCell ref="A38:D38"/>
    <mergeCell ref="A6:B6"/>
    <mergeCell ref="C6:D6"/>
    <mergeCell ref="E6:F6"/>
    <mergeCell ref="G6:H6"/>
    <mergeCell ref="A9:A10"/>
    <mergeCell ref="A11:A14"/>
    <mergeCell ref="A15:A23"/>
    <mergeCell ref="A26:A30"/>
    <mergeCell ref="A37:C37"/>
  </mergeCells>
  <hyperlinks>
    <hyperlink ref="K6" location="ÍNDICE!A226" display="ÍNDICE"/>
  </hyperlink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5" zoomScaleNormal="85" workbookViewId="0">
      <selection activeCell="Q7" sqref="Q7"/>
    </sheetView>
  </sheetViews>
  <sheetFormatPr baseColWidth="10" defaultRowHeight="14.25"/>
  <cols>
    <col min="1" max="1" width="9.140625" style="623" customWidth="1"/>
    <col min="2" max="2" width="16.42578125" style="623" customWidth="1"/>
    <col min="3" max="3" width="11.42578125" style="623"/>
    <col min="4" max="4" width="13.85546875" style="623" customWidth="1"/>
    <col min="5" max="5" width="9.42578125" style="623" bestFit="1" customWidth="1"/>
    <col min="6" max="6" width="13.7109375" style="623" customWidth="1"/>
    <col min="7" max="7" width="8.7109375" style="623" customWidth="1"/>
    <col min="8" max="8" width="13.7109375" style="623" customWidth="1"/>
    <col min="9" max="9" width="8.7109375" style="623" customWidth="1"/>
    <col min="10" max="10" width="13.7109375" style="623" customWidth="1"/>
    <col min="11" max="11" width="8.7109375" style="623" customWidth="1"/>
    <col min="12" max="12" width="13.7109375" style="623" customWidth="1"/>
    <col min="13" max="13" width="9.42578125" style="623" bestFit="1" customWidth="1"/>
    <col min="14" max="14" width="22.140625" style="623" customWidth="1"/>
    <col min="15" max="15" width="9.42578125" style="623" bestFit="1" customWidth="1"/>
    <col min="16" max="16384" width="11.42578125" style="623"/>
  </cols>
  <sheetData>
    <row r="1" spans="1:17" ht="6" customHeight="1"/>
    <row r="2" spans="1:17">
      <c r="A2" s="1398" t="s">
        <v>2421</v>
      </c>
    </row>
    <row r="3" spans="1:17" ht="15">
      <c r="A3" s="1895" t="s">
        <v>1634</v>
      </c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895"/>
      <c r="N3" s="1895"/>
      <c r="O3" s="1895"/>
    </row>
    <row r="4" spans="1:17" ht="15">
      <c r="A4" s="1895" t="s">
        <v>1636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</row>
    <row r="5" spans="1:17" ht="15">
      <c r="A5" s="1896" t="s">
        <v>1029</v>
      </c>
      <c r="B5" s="1895"/>
      <c r="C5" s="1895"/>
      <c r="D5" s="1895"/>
      <c r="E5" s="1895"/>
      <c r="F5" s="1895"/>
      <c r="G5" s="1895"/>
      <c r="H5" s="1895"/>
      <c r="I5" s="1895"/>
      <c r="J5" s="1895"/>
      <c r="K5" s="1895"/>
      <c r="L5" s="1895"/>
      <c r="M5" s="1895"/>
      <c r="N5" s="1895"/>
      <c r="O5" s="1895"/>
    </row>
    <row r="6" spans="1:17" ht="15">
      <c r="A6" s="624"/>
      <c r="B6" s="624"/>
      <c r="C6" s="624"/>
      <c r="D6" s="624"/>
      <c r="E6" s="624"/>
      <c r="F6" s="624"/>
      <c r="G6" s="624"/>
      <c r="H6" s="624"/>
      <c r="I6" s="624"/>
      <c r="J6" s="625"/>
      <c r="K6" s="625"/>
      <c r="L6" s="625"/>
      <c r="M6" s="625"/>
      <c r="N6" s="626"/>
    </row>
    <row r="7" spans="1:17" ht="15">
      <c r="A7" s="2346" t="s">
        <v>594</v>
      </c>
      <c r="B7" s="2346" t="s">
        <v>45</v>
      </c>
      <c r="C7" s="2346" t="s">
        <v>0</v>
      </c>
      <c r="D7" s="2346" t="s">
        <v>1030</v>
      </c>
      <c r="E7" s="2346"/>
      <c r="F7" s="2346"/>
      <c r="G7" s="2346"/>
      <c r="H7" s="2346"/>
      <c r="I7" s="2346"/>
      <c r="J7" s="2346"/>
      <c r="K7" s="2346"/>
      <c r="L7" s="2346" t="s">
        <v>1031</v>
      </c>
      <c r="M7" s="2346"/>
      <c r="N7" s="2346" t="s">
        <v>1032</v>
      </c>
      <c r="O7" s="2346"/>
      <c r="Q7" s="1113" t="s">
        <v>675</v>
      </c>
    </row>
    <row r="8" spans="1:17" ht="34.5">
      <c r="A8" s="2346"/>
      <c r="B8" s="2346"/>
      <c r="C8" s="2346"/>
      <c r="D8" s="1852" t="s">
        <v>1033</v>
      </c>
      <c r="E8" s="2346" t="s">
        <v>0</v>
      </c>
      <c r="F8" s="1851" t="s">
        <v>1034</v>
      </c>
      <c r="G8" s="2310" t="s">
        <v>0</v>
      </c>
      <c r="H8" s="1851" t="s">
        <v>1035</v>
      </c>
      <c r="I8" s="2310" t="s">
        <v>0</v>
      </c>
      <c r="J8" s="1850" t="s">
        <v>1036</v>
      </c>
      <c r="K8" s="2310" t="s">
        <v>0</v>
      </c>
      <c r="L8" s="1850" t="s">
        <v>1037</v>
      </c>
      <c r="M8" s="2332" t="s">
        <v>0</v>
      </c>
      <c r="N8" s="1850" t="s">
        <v>1038</v>
      </c>
      <c r="O8" s="2332" t="s">
        <v>0</v>
      </c>
    </row>
    <row r="9" spans="1:17" ht="21" customHeight="1">
      <c r="A9" s="2346"/>
      <c r="B9" s="1852" t="s">
        <v>1039</v>
      </c>
      <c r="C9" s="2346"/>
      <c r="D9" s="1849" t="s">
        <v>1040</v>
      </c>
      <c r="E9" s="2346"/>
      <c r="F9" s="1851" t="s">
        <v>1041</v>
      </c>
      <c r="G9" s="2310"/>
      <c r="H9" s="1851" t="s">
        <v>1042</v>
      </c>
      <c r="I9" s="2310"/>
      <c r="J9" s="1851" t="s">
        <v>1043</v>
      </c>
      <c r="K9" s="2310"/>
      <c r="L9" s="1851" t="s">
        <v>1044</v>
      </c>
      <c r="M9" s="2332"/>
      <c r="N9" s="1851" t="s">
        <v>1045</v>
      </c>
      <c r="O9" s="2332"/>
    </row>
    <row r="10" spans="1:17">
      <c r="A10" s="794">
        <v>2000</v>
      </c>
      <c r="B10" s="1027">
        <v>10612.44</v>
      </c>
      <c r="C10" s="423">
        <f>+SUM(E10,G10,I10,K10,M10,O10)</f>
        <v>100</v>
      </c>
      <c r="D10" s="1027">
        <v>7611.23</v>
      </c>
      <c r="E10" s="423">
        <f>+(D10/B10)*100</f>
        <v>71.71988722668867</v>
      </c>
      <c r="F10" s="1045" t="s">
        <v>4</v>
      </c>
      <c r="G10" s="423" t="s">
        <v>4</v>
      </c>
      <c r="H10" s="1045" t="s">
        <v>4</v>
      </c>
      <c r="I10" s="423" t="s">
        <v>4</v>
      </c>
      <c r="J10" s="1027" t="s">
        <v>4</v>
      </c>
      <c r="K10" s="423" t="s">
        <v>4</v>
      </c>
      <c r="L10" s="1027">
        <v>3001.21</v>
      </c>
      <c r="M10" s="423">
        <f>+(L10/B10)*100</f>
        <v>28.280112773311323</v>
      </c>
      <c r="N10" s="1027" t="s">
        <v>4</v>
      </c>
      <c r="O10" s="423" t="s">
        <v>4</v>
      </c>
    </row>
    <row r="11" spans="1:17">
      <c r="A11" s="795">
        <v>2001</v>
      </c>
      <c r="B11" s="1027">
        <v>11072.03</v>
      </c>
      <c r="C11" s="423">
        <f t="shared" ref="C11:C24" si="0">+SUM(E11,G11,I11,K11,M11,O11)</f>
        <v>100</v>
      </c>
      <c r="D11" s="1027">
        <v>7070.65</v>
      </c>
      <c r="E11" s="423">
        <f t="shared" ref="E11:E22" si="1">+(D11/B11)*100</f>
        <v>63.860466418533903</v>
      </c>
      <c r="F11" s="1045" t="s">
        <v>4</v>
      </c>
      <c r="G11" s="423" t="s">
        <v>4</v>
      </c>
      <c r="H11" s="1045" t="s">
        <v>4</v>
      </c>
      <c r="I11" s="423" t="s">
        <v>4</v>
      </c>
      <c r="J11" s="1027" t="s">
        <v>4</v>
      </c>
      <c r="K11" s="423" t="s">
        <v>4</v>
      </c>
      <c r="L11" s="1027">
        <v>3979.15</v>
      </c>
      <c r="M11" s="423">
        <f t="shared" ref="M11:M24" si="2">+(L11/B11)*100</f>
        <v>35.938757391372675</v>
      </c>
      <c r="N11" s="1027">
        <v>22.23</v>
      </c>
      <c r="O11" s="423">
        <f t="shared" ref="O11:O22" si="3">+(N11/B11)*100</f>
        <v>0.20077619009341557</v>
      </c>
      <c r="P11" s="1155"/>
    </row>
    <row r="12" spans="1:17">
      <c r="A12" s="795">
        <v>2002</v>
      </c>
      <c r="B12" s="1027">
        <v>11943.86</v>
      </c>
      <c r="C12" s="423">
        <f t="shared" si="0"/>
        <v>100</v>
      </c>
      <c r="D12" s="1027">
        <v>7524.26</v>
      </c>
      <c r="E12" s="423">
        <f t="shared" si="1"/>
        <v>62.996887103499198</v>
      </c>
      <c r="F12" s="1045" t="s">
        <v>4</v>
      </c>
      <c r="G12" s="423" t="s">
        <v>4</v>
      </c>
      <c r="H12" s="1045" t="s">
        <v>4</v>
      </c>
      <c r="I12" s="423" t="s">
        <v>4</v>
      </c>
      <c r="J12" s="1027" t="s">
        <v>4</v>
      </c>
      <c r="K12" s="423" t="s">
        <v>4</v>
      </c>
      <c r="L12" s="1027">
        <v>4363.3</v>
      </c>
      <c r="M12" s="423">
        <f t="shared" si="2"/>
        <v>36.531740994954731</v>
      </c>
      <c r="N12" s="1027">
        <v>56.3</v>
      </c>
      <c r="O12" s="423">
        <f t="shared" si="3"/>
        <v>0.47137190154606629</v>
      </c>
      <c r="P12" s="1155"/>
    </row>
    <row r="13" spans="1:17">
      <c r="A13" s="795">
        <v>2003</v>
      </c>
      <c r="B13" s="1027">
        <v>12665.74</v>
      </c>
      <c r="C13" s="423">
        <f t="shared" si="0"/>
        <v>100</v>
      </c>
      <c r="D13" s="1027">
        <v>7180.42</v>
      </c>
      <c r="E13" s="423">
        <f t="shared" si="1"/>
        <v>56.691673759290815</v>
      </c>
      <c r="F13" s="1045" t="s">
        <v>4</v>
      </c>
      <c r="G13" s="423" t="s">
        <v>4</v>
      </c>
      <c r="H13" s="1045" t="s">
        <v>4</v>
      </c>
      <c r="I13" s="423" t="s">
        <v>4</v>
      </c>
      <c r="J13" s="1027" t="s">
        <v>4</v>
      </c>
      <c r="K13" s="423" t="s">
        <v>4</v>
      </c>
      <c r="L13" s="1027">
        <v>4365.71</v>
      </c>
      <c r="M13" s="423">
        <f t="shared" si="2"/>
        <v>34.468653233052315</v>
      </c>
      <c r="N13" s="1027">
        <v>1119.6099999999999</v>
      </c>
      <c r="O13" s="423">
        <f t="shared" si="3"/>
        <v>8.8396730076568755</v>
      </c>
      <c r="P13" s="1155"/>
    </row>
    <row r="14" spans="1:17">
      <c r="A14" s="795">
        <v>2004</v>
      </c>
      <c r="B14" s="1027">
        <v>14226.46</v>
      </c>
      <c r="C14" s="423">
        <f t="shared" si="0"/>
        <v>99.999929708444682</v>
      </c>
      <c r="D14" s="1027">
        <v>7411.7</v>
      </c>
      <c r="E14" s="423">
        <f t="shared" si="1"/>
        <v>52.097992051430928</v>
      </c>
      <c r="F14" s="1045">
        <v>3.24</v>
      </c>
      <c r="G14" s="423">
        <f t="shared" ref="G14:G24" si="4">+(F14/B14)*100</f>
        <v>2.2774463921453408E-2</v>
      </c>
      <c r="H14" s="1045" t="s">
        <v>4</v>
      </c>
      <c r="I14" s="423" t="s">
        <v>4</v>
      </c>
      <c r="J14" s="1027" t="s">
        <v>4</v>
      </c>
      <c r="K14" s="423" t="s">
        <v>4</v>
      </c>
      <c r="L14" s="1027">
        <v>5169.8999999999996</v>
      </c>
      <c r="M14" s="423">
        <f t="shared" si="2"/>
        <v>36.340031181333934</v>
      </c>
      <c r="N14" s="1027">
        <v>1641.61</v>
      </c>
      <c r="O14" s="423">
        <f t="shared" si="3"/>
        <v>11.539132011758371</v>
      </c>
      <c r="P14" s="1155"/>
    </row>
    <row r="15" spans="1:17">
      <c r="A15" s="795">
        <v>2005</v>
      </c>
      <c r="B15" s="1027">
        <v>15127.47</v>
      </c>
      <c r="C15" s="423">
        <f t="shared" si="0"/>
        <v>100</v>
      </c>
      <c r="D15" s="1027">
        <v>6882.64</v>
      </c>
      <c r="E15" s="423">
        <f t="shared" si="1"/>
        <v>45.497627825406369</v>
      </c>
      <c r="F15" s="1045">
        <v>102.86</v>
      </c>
      <c r="G15" s="423">
        <f t="shared" si="4"/>
        <v>0.67995507510509035</v>
      </c>
      <c r="H15" s="1045">
        <v>0.01</v>
      </c>
      <c r="I15" s="423">
        <f>+(H15/B15)*100</f>
        <v>6.6104907165573634E-5</v>
      </c>
      <c r="J15" s="1027" t="s">
        <v>4</v>
      </c>
      <c r="K15" s="423" t="s">
        <v>4</v>
      </c>
      <c r="L15" s="1027">
        <v>6418.51</v>
      </c>
      <c r="M15" s="423">
        <f t="shared" si="2"/>
        <v>42.429500769130598</v>
      </c>
      <c r="N15" s="1027">
        <v>1723.45</v>
      </c>
      <c r="O15" s="423">
        <f t="shared" si="3"/>
        <v>11.392850225450786</v>
      </c>
      <c r="P15" s="1155"/>
    </row>
    <row r="16" spans="1:17">
      <c r="A16" s="795">
        <v>2006</v>
      </c>
      <c r="B16" s="1027">
        <v>16686.32</v>
      </c>
      <c r="C16" s="423">
        <f t="shared" si="0"/>
        <v>100.00000000000001</v>
      </c>
      <c r="D16" s="1027">
        <v>7129.49</v>
      </c>
      <c r="E16" s="423">
        <f t="shared" si="1"/>
        <v>42.726556844169359</v>
      </c>
      <c r="F16" s="1045">
        <v>145.56</v>
      </c>
      <c r="G16" s="423">
        <f t="shared" si="4"/>
        <v>0.87233134687576419</v>
      </c>
      <c r="H16" s="1045">
        <v>0.01</v>
      </c>
      <c r="I16" s="423">
        <f t="shared" ref="I16:I22" si="5">+(H16/B16)*100</f>
        <v>5.9929331332492728E-5</v>
      </c>
      <c r="J16" s="1027" t="s">
        <v>4</v>
      </c>
      <c r="K16" s="423" t="s">
        <v>4</v>
      </c>
      <c r="L16" s="1027">
        <v>7840.79</v>
      </c>
      <c r="M16" s="423">
        <f t="shared" si="2"/>
        <v>46.989330181849567</v>
      </c>
      <c r="N16" s="1027">
        <v>1570.47</v>
      </c>
      <c r="O16" s="423">
        <f t="shared" si="3"/>
        <v>9.4117216977739844</v>
      </c>
      <c r="P16" s="1155"/>
    </row>
    <row r="17" spans="1:16">
      <c r="A17" s="795">
        <v>2007</v>
      </c>
      <c r="B17" s="1027">
        <v>18197.52</v>
      </c>
      <c r="C17" s="423">
        <f t="shared" si="0"/>
        <v>100.000054952543</v>
      </c>
      <c r="D17" s="1027">
        <v>9037.66</v>
      </c>
      <c r="E17" s="423">
        <f t="shared" si="1"/>
        <v>49.664239962368498</v>
      </c>
      <c r="F17" s="1045">
        <v>218.75</v>
      </c>
      <c r="G17" s="423">
        <f t="shared" si="4"/>
        <v>1.2020868777723559</v>
      </c>
      <c r="H17" s="1045">
        <v>0.02</v>
      </c>
      <c r="I17" s="423">
        <f t="shared" si="5"/>
        <v>1.0990508596775825E-4</v>
      </c>
      <c r="J17" s="1027">
        <v>0.96</v>
      </c>
      <c r="K17" s="423">
        <f>+(J17/B17)*100</f>
        <v>5.2754441264523952E-3</v>
      </c>
      <c r="L17" s="1027">
        <v>8079.27</v>
      </c>
      <c r="M17" s="423">
        <f t="shared" si="2"/>
        <v>44.397643195336514</v>
      </c>
      <c r="N17" s="1027">
        <v>860.87</v>
      </c>
      <c r="O17" s="423">
        <f t="shared" si="3"/>
        <v>4.7306995678532022</v>
      </c>
      <c r="P17" s="1155"/>
    </row>
    <row r="18" spans="1:16">
      <c r="A18" s="796">
        <v>2008</v>
      </c>
      <c r="B18" s="1027">
        <v>19108.689999999999</v>
      </c>
      <c r="C18" s="423">
        <f t="shared" si="0"/>
        <v>99.999947667788845</v>
      </c>
      <c r="D18" s="1027">
        <v>11293.33</v>
      </c>
      <c r="E18" s="423">
        <f t="shared" si="1"/>
        <v>59.100493021761302</v>
      </c>
      <c r="F18" s="1045">
        <v>208.32</v>
      </c>
      <c r="G18" s="423">
        <f t="shared" si="4"/>
        <v>1.0901846228077383</v>
      </c>
      <c r="H18" s="1045">
        <v>0.03</v>
      </c>
      <c r="I18" s="423">
        <f t="shared" si="5"/>
        <v>1.5699663346885632E-4</v>
      </c>
      <c r="J18" s="1027">
        <v>2.68</v>
      </c>
      <c r="K18" s="423">
        <f t="shared" ref="K18:K24" si="6">+(J18/B18)*100</f>
        <v>1.4025032589884499E-2</v>
      </c>
      <c r="L18" s="1027">
        <v>7104.16</v>
      </c>
      <c r="M18" s="423">
        <f t="shared" si="2"/>
        <v>37.17764012080368</v>
      </c>
      <c r="N18" s="1027">
        <v>500.16</v>
      </c>
      <c r="O18" s="423">
        <f t="shared" si="3"/>
        <v>2.6174478731927726</v>
      </c>
      <c r="P18" s="1155"/>
    </row>
    <row r="19" spans="1:16">
      <c r="A19" s="795">
        <v>2009</v>
      </c>
      <c r="B19" s="1027">
        <v>19385.37</v>
      </c>
      <c r="C19" s="423">
        <f t="shared" si="0"/>
        <v>100</v>
      </c>
      <c r="D19" s="1027">
        <v>9225.41</v>
      </c>
      <c r="E19" s="423">
        <f t="shared" si="1"/>
        <v>47.589548200524419</v>
      </c>
      <c r="F19" s="1045">
        <v>216.52</v>
      </c>
      <c r="G19" s="423">
        <f t="shared" si="4"/>
        <v>1.1169247736824215</v>
      </c>
      <c r="H19" s="1045">
        <v>0.01</v>
      </c>
      <c r="I19" s="423">
        <f t="shared" si="5"/>
        <v>5.1585293445521031E-5</v>
      </c>
      <c r="J19" s="1027">
        <v>3.2</v>
      </c>
      <c r="K19" s="423">
        <f t="shared" si="6"/>
        <v>1.6507293902566729E-2</v>
      </c>
      <c r="L19" s="1027">
        <v>8819.48</v>
      </c>
      <c r="M19" s="423">
        <f t="shared" si="2"/>
        <v>45.495546383690382</v>
      </c>
      <c r="N19" s="1027">
        <v>1120.75</v>
      </c>
      <c r="O19" s="423">
        <f t="shared" si="3"/>
        <v>5.7814217629067697</v>
      </c>
      <c r="P19" s="1155"/>
    </row>
    <row r="20" spans="1:16">
      <c r="A20" s="795">
        <v>2010</v>
      </c>
      <c r="B20" s="1027">
        <v>20382.759999999998</v>
      </c>
      <c r="C20" s="423">
        <f t="shared" si="0"/>
        <v>100</v>
      </c>
      <c r="D20" s="1027">
        <v>8636.4</v>
      </c>
      <c r="E20" s="423">
        <f t="shared" si="1"/>
        <v>42.371101852742221</v>
      </c>
      <c r="F20" s="1045">
        <v>235.56</v>
      </c>
      <c r="G20" s="423">
        <f t="shared" si="4"/>
        <v>1.1556825474077115</v>
      </c>
      <c r="H20" s="1045">
        <v>0.01</v>
      </c>
      <c r="I20" s="423">
        <f t="shared" si="5"/>
        <v>4.906106925656781E-5</v>
      </c>
      <c r="J20" s="1027">
        <v>3.43</v>
      </c>
      <c r="K20" s="423">
        <f t="shared" si="6"/>
        <v>1.6827946755002762E-2</v>
      </c>
      <c r="L20" s="1027">
        <v>10634.46</v>
      </c>
      <c r="M20" s="423">
        <f t="shared" si="2"/>
        <v>52.173797856620006</v>
      </c>
      <c r="N20" s="1027">
        <v>872.9</v>
      </c>
      <c r="O20" s="423">
        <f t="shared" si="3"/>
        <v>4.2825407354058047</v>
      </c>
      <c r="P20" s="1155"/>
    </row>
    <row r="21" spans="1:16">
      <c r="A21" s="795">
        <v>2011</v>
      </c>
      <c r="B21" s="1027">
        <v>21838.73</v>
      </c>
      <c r="C21" s="423">
        <f t="shared" si="0"/>
        <v>100</v>
      </c>
      <c r="D21" s="1027">
        <v>11133.09</v>
      </c>
      <c r="E21" s="423">
        <f t="shared" si="1"/>
        <v>50.978651231092655</v>
      </c>
      <c r="F21" s="1045">
        <v>278.2</v>
      </c>
      <c r="G21" s="423">
        <f t="shared" si="4"/>
        <v>1.2738836003741976</v>
      </c>
      <c r="H21" s="1045">
        <v>0.06</v>
      </c>
      <c r="I21" s="423">
        <f t="shared" si="5"/>
        <v>2.7474125097933807E-4</v>
      </c>
      <c r="J21" s="1027">
        <v>3.34</v>
      </c>
      <c r="K21" s="423">
        <f t="shared" si="6"/>
        <v>1.5293929637849821E-2</v>
      </c>
      <c r="L21" s="1027">
        <v>9129.4500000000007</v>
      </c>
      <c r="M21" s="423">
        <f t="shared" si="2"/>
        <v>41.803941895888642</v>
      </c>
      <c r="N21" s="1027">
        <v>1294.5899999999999</v>
      </c>
      <c r="O21" s="423">
        <f t="shared" si="3"/>
        <v>5.9279546017556886</v>
      </c>
      <c r="P21" s="1155"/>
    </row>
    <row r="22" spans="1:16">
      <c r="A22" s="795">
        <v>2012</v>
      </c>
      <c r="B22" s="1027">
        <v>23086.16</v>
      </c>
      <c r="C22" s="423">
        <f t="shared" si="0"/>
        <v>100</v>
      </c>
      <c r="D22" s="1027">
        <v>12237.72</v>
      </c>
      <c r="E22" s="423">
        <f t="shared" si="1"/>
        <v>53.008902303371364</v>
      </c>
      <c r="F22" s="1045">
        <v>296.35000000000002</v>
      </c>
      <c r="G22" s="423">
        <f t="shared" si="4"/>
        <v>1.2836695232121758</v>
      </c>
      <c r="H22" s="1045">
        <v>0.33</v>
      </c>
      <c r="I22" s="423">
        <f t="shared" si="5"/>
        <v>1.4294278476801687E-3</v>
      </c>
      <c r="J22" s="1027">
        <v>2.4</v>
      </c>
      <c r="K22" s="423">
        <f t="shared" si="6"/>
        <v>1.0395838892219407E-2</v>
      </c>
      <c r="L22" s="1027">
        <v>10311.16</v>
      </c>
      <c r="M22" s="423">
        <f t="shared" si="2"/>
        <v>44.663815896623774</v>
      </c>
      <c r="N22" s="1027">
        <v>238.2</v>
      </c>
      <c r="O22" s="423">
        <f t="shared" si="3"/>
        <v>1.0317870100527762</v>
      </c>
      <c r="P22" s="1155"/>
    </row>
    <row r="23" spans="1:16">
      <c r="A23" s="795">
        <v>2013</v>
      </c>
      <c r="B23" s="1027">
        <v>23872.400000000001</v>
      </c>
      <c r="C23" s="423">
        <f t="shared" si="0"/>
        <v>99.999977008394623</v>
      </c>
      <c r="D23" s="1027">
        <v>11038.82</v>
      </c>
      <c r="E23" s="423">
        <f>+(D23/B23)*100</f>
        <v>46.240930949548428</v>
      </c>
      <c r="F23" s="1045">
        <v>295.78793000000019</v>
      </c>
      <c r="G23" s="423">
        <f t="shared" si="4"/>
        <v>1.2390372564132646</v>
      </c>
      <c r="H23" s="1045">
        <v>3.6636066800000009</v>
      </c>
      <c r="I23" s="423">
        <f>+(H23/B23)*100</f>
        <v>1.5346620700055299E-2</v>
      </c>
      <c r="J23" s="1027">
        <v>56.702974671999975</v>
      </c>
      <c r="K23" s="423">
        <f t="shared" si="6"/>
        <v>0.23752523697659211</v>
      </c>
      <c r="L23" s="1027">
        <v>11815.08</v>
      </c>
      <c r="M23" s="423">
        <f t="shared" si="2"/>
        <v>49.492635847254569</v>
      </c>
      <c r="N23" s="1027">
        <v>662.34</v>
      </c>
      <c r="O23" s="423">
        <f>+(N23/B23)*100</f>
        <v>2.7745010975017177</v>
      </c>
      <c r="P23" s="1155"/>
    </row>
    <row r="24" spans="1:16">
      <c r="A24" s="795">
        <v>2014</v>
      </c>
      <c r="B24" s="1027">
        <v>25143.95</v>
      </c>
      <c r="C24" s="423">
        <f t="shared" si="0"/>
        <v>100</v>
      </c>
      <c r="D24" s="1027">
        <v>11457.9</v>
      </c>
      <c r="E24" s="423">
        <f>+(D24/B24)*100</f>
        <v>45.569212474571415</v>
      </c>
      <c r="F24" s="1045">
        <v>399.47</v>
      </c>
      <c r="G24" s="423">
        <f t="shared" si="4"/>
        <v>1.5887320806794478</v>
      </c>
      <c r="H24" s="1045">
        <v>16.48</v>
      </c>
      <c r="I24" s="423">
        <f>+(H24/B24)*100</f>
        <v>6.5542605676514626E-2</v>
      </c>
      <c r="J24" s="1027">
        <v>79.739999999999995</v>
      </c>
      <c r="K24" s="423">
        <f t="shared" si="6"/>
        <v>0.31713394275760171</v>
      </c>
      <c r="L24" s="1027">
        <v>12353.62</v>
      </c>
      <c r="M24" s="423">
        <f t="shared" si="2"/>
        <v>49.131580360285476</v>
      </c>
      <c r="N24" s="1027">
        <v>836.74</v>
      </c>
      <c r="O24" s="423">
        <f>+(N24/B24)*100</f>
        <v>3.3277985360295421</v>
      </c>
      <c r="P24" s="1155"/>
    </row>
    <row r="25" spans="1:16" s="629" customFormat="1" ht="11.25">
      <c r="A25" s="2345" t="s">
        <v>1046</v>
      </c>
      <c r="B25" s="2345"/>
      <c r="C25" s="2345"/>
      <c r="D25" s="2345"/>
      <c r="E25" s="2345"/>
      <c r="F25" s="2345"/>
      <c r="G25" s="2345"/>
      <c r="H25" s="2345"/>
      <c r="I25" s="2345"/>
      <c r="J25" s="2345"/>
      <c r="K25" s="2345"/>
      <c r="L25" s="2345"/>
      <c r="M25" s="627"/>
      <c r="N25" s="627"/>
      <c r="O25" s="628"/>
    </row>
    <row r="26" spans="1:16" s="629" customFormat="1" ht="11.25">
      <c r="A26" s="2348" t="s">
        <v>2422</v>
      </c>
      <c r="B26" s="2349"/>
      <c r="C26" s="2349"/>
      <c r="D26" s="2349"/>
      <c r="E26" s="2349"/>
      <c r="F26" s="2349"/>
      <c r="G26" s="2349"/>
      <c r="H26" s="2349"/>
      <c r="I26" s="2349"/>
      <c r="J26" s="2349"/>
      <c r="K26" s="2349"/>
      <c r="L26" s="2349"/>
      <c r="M26" s="630"/>
      <c r="N26" s="630"/>
    </row>
    <row r="27" spans="1:16" s="629" customFormat="1" ht="11.25">
      <c r="A27" s="2350" t="s">
        <v>1690</v>
      </c>
      <c r="B27" s="2350"/>
      <c r="C27" s="2350"/>
      <c r="D27" s="2350"/>
      <c r="E27" s="2350"/>
      <c r="F27" s="2350"/>
      <c r="G27" s="2350"/>
      <c r="H27" s="2350"/>
      <c r="I27" s="2350"/>
      <c r="J27" s="2350"/>
      <c r="K27" s="2350"/>
      <c r="L27" s="2350"/>
      <c r="M27" s="2351"/>
      <c r="N27" s="2351"/>
    </row>
    <row r="28" spans="1:16" s="631" customFormat="1" ht="11.25">
      <c r="A28" s="2350" t="s">
        <v>1691</v>
      </c>
      <c r="B28" s="2350"/>
      <c r="C28" s="2350"/>
      <c r="D28" s="2350"/>
      <c r="E28" s="2350"/>
      <c r="F28" s="2350"/>
      <c r="G28" s="2350"/>
      <c r="H28" s="2350"/>
      <c r="I28" s="2350"/>
      <c r="J28" s="2350"/>
      <c r="K28" s="2350"/>
      <c r="L28" s="2350"/>
      <c r="M28" s="2352"/>
      <c r="N28" s="2352"/>
    </row>
    <row r="29" spans="1:16">
      <c r="A29" s="2347" t="s">
        <v>1692</v>
      </c>
      <c r="B29" s="2347"/>
      <c r="C29" s="2347"/>
      <c r="D29" s="2347"/>
      <c r="E29" s="2347"/>
      <c r="F29" s="2347"/>
      <c r="G29" s="2347"/>
      <c r="H29" s="2347"/>
      <c r="I29" s="2347"/>
      <c r="J29" s="2347"/>
      <c r="K29" s="2347"/>
      <c r="L29" s="2347"/>
    </row>
  </sheetData>
  <mergeCells count="22">
    <mergeCell ref="A29:L29"/>
    <mergeCell ref="G8:G9"/>
    <mergeCell ref="I8:I9"/>
    <mergeCell ref="K8:K9"/>
    <mergeCell ref="M8:M9"/>
    <mergeCell ref="A26:L26"/>
    <mergeCell ref="A27:L27"/>
    <mergeCell ref="M27:N27"/>
    <mergeCell ref="A28:L28"/>
    <mergeCell ref="M28:N28"/>
    <mergeCell ref="O8:O9"/>
    <mergeCell ref="A25:L25"/>
    <mergeCell ref="A3:O3"/>
    <mergeCell ref="A4:O4"/>
    <mergeCell ref="A5:O5"/>
    <mergeCell ref="A7:A9"/>
    <mergeCell ref="B7:B8"/>
    <mergeCell ref="C7:C9"/>
    <mergeCell ref="D7:K7"/>
    <mergeCell ref="L7:M7"/>
    <mergeCell ref="N7:O7"/>
    <mergeCell ref="E8:E9"/>
  </mergeCells>
  <hyperlinks>
    <hyperlink ref="Q7" location="ÍNDICE!A230" display="ÍNDICE"/>
  </hyperlink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I7" sqref="I7"/>
    </sheetView>
  </sheetViews>
  <sheetFormatPr baseColWidth="10" defaultRowHeight="14.25"/>
  <cols>
    <col min="1" max="1" width="9.140625" style="623" customWidth="1"/>
    <col min="2" max="2" width="16.42578125" style="623" customWidth="1"/>
    <col min="3" max="3" width="11.42578125" style="623"/>
    <col min="4" max="4" width="13.85546875" style="623" customWidth="1"/>
    <col min="5" max="5" width="9.42578125" style="623" bestFit="1" customWidth="1"/>
    <col min="6" max="6" width="13.7109375" style="623" customWidth="1"/>
    <col min="7" max="7" width="8.7109375" style="623" customWidth="1"/>
    <col min="8" max="8" width="13.7109375" style="623" customWidth="1"/>
    <col min="9" max="9" width="8.7109375" style="623" customWidth="1"/>
    <col min="10" max="10" width="13.7109375" style="623" customWidth="1"/>
    <col min="11" max="11" width="8.7109375" style="623" customWidth="1"/>
    <col min="12" max="12" width="13.7109375" style="623" customWidth="1"/>
    <col min="13" max="13" width="9.42578125" style="623" bestFit="1" customWidth="1"/>
    <col min="14" max="14" width="22.140625" style="623" customWidth="1"/>
    <col min="15" max="15" width="9.42578125" style="623" bestFit="1" customWidth="1"/>
    <col min="16" max="16384" width="11.42578125" style="623"/>
  </cols>
  <sheetData>
    <row r="1" spans="1:15" ht="6" customHeight="1"/>
    <row r="2" spans="1:15">
      <c r="A2" s="1398" t="s">
        <v>2423</v>
      </c>
      <c r="B2" s="261"/>
      <c r="C2" s="261"/>
      <c r="D2" s="261"/>
      <c r="E2" s="261"/>
      <c r="F2" s="261"/>
      <c r="G2" s="261"/>
    </row>
    <row r="3" spans="1:15" ht="15">
      <c r="A3" s="2353" t="s">
        <v>1635</v>
      </c>
      <c r="B3" s="2353"/>
      <c r="C3" s="2353"/>
      <c r="D3" s="2353"/>
      <c r="E3" s="2353"/>
      <c r="F3" s="2353"/>
      <c r="G3" s="2353"/>
    </row>
    <row r="4" spans="1:15" ht="30.75" customHeight="1">
      <c r="A4" s="2358" t="s">
        <v>1636</v>
      </c>
      <c r="B4" s="2358"/>
      <c r="C4" s="2358"/>
      <c r="D4" s="2358"/>
      <c r="E4" s="2358"/>
      <c r="F4" s="2358"/>
      <c r="G4" s="2358"/>
      <c r="H4" s="1156"/>
      <c r="I4" s="1156"/>
      <c r="J4" s="1156"/>
      <c r="K4" s="1156"/>
      <c r="L4" s="1156"/>
      <c r="M4" s="1156"/>
      <c r="N4" s="1156"/>
      <c r="O4" s="1156"/>
    </row>
    <row r="5" spans="1:15">
      <c r="A5" s="2359" t="s">
        <v>1029</v>
      </c>
      <c r="B5" s="2360"/>
      <c r="C5" s="2360"/>
      <c r="D5" s="2360"/>
      <c r="E5" s="2360"/>
      <c r="F5" s="2360"/>
      <c r="G5" s="2360"/>
    </row>
    <row r="6" spans="1:15" ht="15">
      <c r="A6" s="632"/>
      <c r="B6" s="632"/>
      <c r="C6" s="632"/>
      <c r="D6" s="632"/>
      <c r="E6" s="632"/>
      <c r="F6" s="632"/>
      <c r="G6" s="632"/>
    </row>
    <row r="7" spans="1:15" ht="15">
      <c r="A7" s="2332" t="s">
        <v>594</v>
      </c>
      <c r="B7" s="2332" t="s">
        <v>45</v>
      </c>
      <c r="C7" s="2361" t="s">
        <v>0</v>
      </c>
      <c r="D7" s="2363" t="s">
        <v>1047</v>
      </c>
      <c r="E7" s="2364"/>
      <c r="F7" s="2364"/>
      <c r="G7" s="2365"/>
      <c r="I7" s="1113" t="s">
        <v>675</v>
      </c>
    </row>
    <row r="8" spans="1:15" ht="30">
      <c r="A8" s="2332"/>
      <c r="B8" s="2332"/>
      <c r="C8" s="2362"/>
      <c r="D8" s="1133" t="s">
        <v>1048</v>
      </c>
      <c r="E8" s="1135" t="s">
        <v>0</v>
      </c>
      <c r="F8" s="1133" t="s">
        <v>1049</v>
      </c>
      <c r="G8" s="1135" t="s">
        <v>0</v>
      </c>
    </row>
    <row r="9" spans="1:15">
      <c r="A9" s="797">
        <v>2000</v>
      </c>
      <c r="B9" s="1027">
        <v>2206.92</v>
      </c>
      <c r="C9" s="634">
        <v>100</v>
      </c>
      <c r="D9" s="1027">
        <v>1276.3800000000001</v>
      </c>
      <c r="E9" s="635">
        <v>57.835354249361103</v>
      </c>
      <c r="F9" s="1027">
        <v>930.54</v>
      </c>
      <c r="G9" s="635">
        <v>42.164645750638897</v>
      </c>
    </row>
    <row r="10" spans="1:15">
      <c r="A10" s="797">
        <v>2001</v>
      </c>
      <c r="B10" s="1027">
        <v>2334.09</v>
      </c>
      <c r="C10" s="634">
        <v>100</v>
      </c>
      <c r="D10" s="1027">
        <v>1241.32</v>
      </c>
      <c r="E10" s="635">
        <v>53.182182349438101</v>
      </c>
      <c r="F10" s="1027">
        <v>1092.77</v>
      </c>
      <c r="G10" s="635">
        <v>46.817817650561885</v>
      </c>
    </row>
    <row r="11" spans="1:15">
      <c r="A11" s="797">
        <v>2002</v>
      </c>
      <c r="B11" s="1027">
        <v>2453.62</v>
      </c>
      <c r="C11" s="634">
        <v>100</v>
      </c>
      <c r="D11" s="1027">
        <v>1410.92</v>
      </c>
      <c r="E11" s="635">
        <v>57.503606915496299</v>
      </c>
      <c r="F11" s="1027">
        <v>1042.7</v>
      </c>
      <c r="G11" s="635">
        <v>42.496393084503715</v>
      </c>
    </row>
    <row r="12" spans="1:15">
      <c r="A12" s="797">
        <v>2003</v>
      </c>
      <c r="B12" s="1027">
        <v>2633.41</v>
      </c>
      <c r="C12" s="634">
        <v>100</v>
      </c>
      <c r="D12" s="1027">
        <v>1492.5</v>
      </c>
      <c r="E12" s="635">
        <v>56.675565141774356</v>
      </c>
      <c r="F12" s="1027">
        <v>1140.9100000000001</v>
      </c>
      <c r="G12" s="635">
        <v>43.324434858225651</v>
      </c>
    </row>
    <row r="13" spans="1:15">
      <c r="A13" s="797">
        <v>2004</v>
      </c>
      <c r="B13" s="1027">
        <v>2831.3100000000004</v>
      </c>
      <c r="C13" s="634">
        <v>100</v>
      </c>
      <c r="D13" s="1027">
        <v>1548.88</v>
      </c>
      <c r="E13" s="635">
        <v>54.705419046307178</v>
      </c>
      <c r="F13" s="1027">
        <v>1282.43</v>
      </c>
      <c r="G13" s="635">
        <v>45.294580953692808</v>
      </c>
    </row>
    <row r="14" spans="1:15">
      <c r="A14" s="797">
        <v>2005</v>
      </c>
      <c r="B14" s="1027">
        <v>2971.7200000000003</v>
      </c>
      <c r="C14" s="634">
        <v>100</v>
      </c>
      <c r="D14" s="1027">
        <v>1650.22</v>
      </c>
      <c r="E14" s="635">
        <v>55.530803709636167</v>
      </c>
      <c r="F14" s="1027">
        <v>1321.5</v>
      </c>
      <c r="G14" s="635">
        <v>44.469196290363826</v>
      </c>
    </row>
    <row r="15" spans="1:15">
      <c r="A15" s="797">
        <v>2006</v>
      </c>
      <c r="B15" s="1027">
        <v>3068.9</v>
      </c>
      <c r="C15" s="634">
        <v>100</v>
      </c>
      <c r="D15" s="1027">
        <v>1776.18</v>
      </c>
      <c r="E15" s="635">
        <v>57.876763661246699</v>
      </c>
      <c r="F15" s="1027">
        <v>1292.72</v>
      </c>
      <c r="G15" s="635">
        <v>42.123236338753301</v>
      </c>
    </row>
    <row r="16" spans="1:15">
      <c r="A16" s="797">
        <v>2007</v>
      </c>
      <c r="B16" s="1027">
        <v>3089.83</v>
      </c>
      <c r="C16" s="634">
        <v>100</v>
      </c>
      <c r="D16" s="1027">
        <v>1754.18</v>
      </c>
      <c r="E16" s="635">
        <v>56.772702705326836</v>
      </c>
      <c r="F16" s="1027">
        <v>1335.65</v>
      </c>
      <c r="G16" s="635">
        <v>43.227297294673171</v>
      </c>
    </row>
    <row r="17" spans="1:7">
      <c r="A17" s="797">
        <v>2008</v>
      </c>
      <c r="B17" s="1027">
        <v>2993.08</v>
      </c>
      <c r="C17" s="634">
        <v>100</v>
      </c>
      <c r="D17" s="1027">
        <v>1571.87</v>
      </c>
      <c r="E17" s="635">
        <v>52.516805431194626</v>
      </c>
      <c r="F17" s="1027">
        <v>1421.21</v>
      </c>
      <c r="G17" s="635">
        <v>47.483194568805381</v>
      </c>
    </row>
    <row r="18" spans="1:7">
      <c r="A18" s="797">
        <v>2009</v>
      </c>
      <c r="B18" s="1027">
        <v>2765.27</v>
      </c>
      <c r="C18" s="634">
        <v>100</v>
      </c>
      <c r="D18" s="1027">
        <v>1266.17</v>
      </c>
      <c r="E18" s="635">
        <v>45.788295537144656</v>
      </c>
      <c r="F18" s="1027">
        <v>1499.1</v>
      </c>
      <c r="G18" s="635">
        <v>54.211704462855337</v>
      </c>
    </row>
    <row r="19" spans="1:7">
      <c r="A19" s="797">
        <v>2010</v>
      </c>
      <c r="B19" s="1027">
        <v>2747.4300000000003</v>
      </c>
      <c r="C19" s="634">
        <v>100</v>
      </c>
      <c r="D19" s="1027">
        <v>1247.6400000000001</v>
      </c>
      <c r="E19" s="635">
        <v>45.411166071565063</v>
      </c>
      <c r="F19" s="1027">
        <v>1499.79</v>
      </c>
      <c r="G19" s="635">
        <v>54.58883392843493</v>
      </c>
    </row>
    <row r="20" spans="1:7">
      <c r="A20" s="797">
        <v>2011</v>
      </c>
      <c r="B20" s="1027">
        <v>2634.08</v>
      </c>
      <c r="C20" s="634">
        <v>100</v>
      </c>
      <c r="D20" s="1027">
        <v>1073.1300000000001</v>
      </c>
      <c r="E20" s="635">
        <v>40.740220494442084</v>
      </c>
      <c r="F20" s="1027">
        <v>1560.95</v>
      </c>
      <c r="G20" s="635">
        <v>59.259779505557916</v>
      </c>
    </row>
    <row r="21" spans="1:7">
      <c r="A21" s="797">
        <v>2012</v>
      </c>
      <c r="B21" s="1027">
        <v>2551.37</v>
      </c>
      <c r="C21" s="634">
        <v>100</v>
      </c>
      <c r="D21" s="1027">
        <v>950.15</v>
      </c>
      <c r="E21" s="635">
        <v>37.240776523985154</v>
      </c>
      <c r="F21" s="1027">
        <v>1601.22</v>
      </c>
      <c r="G21" s="635">
        <v>62.759223476014846</v>
      </c>
    </row>
    <row r="22" spans="1:7">
      <c r="A22" s="797">
        <v>2013</v>
      </c>
      <c r="B22" s="1027">
        <v>2465.2608585939993</v>
      </c>
      <c r="C22" s="634">
        <v>100</v>
      </c>
      <c r="D22" s="1027">
        <v>832.69315992199961</v>
      </c>
      <c r="E22" s="635">
        <v>33.777081115744714</v>
      </c>
      <c r="F22" s="1027">
        <v>1632.5676986719998</v>
      </c>
      <c r="G22" s="635">
        <v>66.222918884255293</v>
      </c>
    </row>
    <row r="23" spans="1:7">
      <c r="A23" s="797">
        <v>2014</v>
      </c>
      <c r="B23" s="1027">
        <v>2590.1</v>
      </c>
      <c r="C23" s="634">
        <v>100</v>
      </c>
      <c r="D23" s="1027">
        <v>868.02</v>
      </c>
      <c r="E23" s="635">
        <v>33.512991776379295</v>
      </c>
      <c r="F23" s="1027">
        <v>1722.08</v>
      </c>
      <c r="G23" s="635">
        <v>66.48700822362072</v>
      </c>
    </row>
    <row r="24" spans="1:7">
      <c r="A24" s="2366" t="s">
        <v>1482</v>
      </c>
      <c r="B24" s="2366"/>
      <c r="C24" s="2366"/>
      <c r="D24" s="2366"/>
      <c r="E24" s="2366"/>
      <c r="F24" s="2366"/>
      <c r="G24" s="2366"/>
    </row>
    <row r="25" spans="1:7">
      <c r="A25" s="2354" t="s">
        <v>1685</v>
      </c>
      <c r="B25" s="2355"/>
      <c r="C25" s="2355"/>
      <c r="D25" s="2355"/>
      <c r="E25" s="2355"/>
      <c r="F25" s="2355"/>
      <c r="G25" s="2355"/>
    </row>
    <row r="26" spans="1:7">
      <c r="A26" s="2356" t="s">
        <v>1686</v>
      </c>
      <c r="B26" s="2357"/>
      <c r="C26" s="2357"/>
      <c r="D26" s="2357"/>
      <c r="E26" s="2357"/>
      <c r="F26" s="2357"/>
      <c r="G26" s="2357"/>
    </row>
  </sheetData>
  <mergeCells count="10">
    <mergeCell ref="A3:G3"/>
    <mergeCell ref="A25:G25"/>
    <mergeCell ref="A26:G26"/>
    <mergeCell ref="A4:G4"/>
    <mergeCell ref="A5:G5"/>
    <mergeCell ref="A7:A8"/>
    <mergeCell ref="B7:B8"/>
    <mergeCell ref="C7:C8"/>
    <mergeCell ref="D7:G7"/>
    <mergeCell ref="A24:G24"/>
  </mergeCells>
  <hyperlinks>
    <hyperlink ref="I7" location="ÍNDICE!A231" display="ÍNDICE"/>
  </hyperlink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H7" sqref="H7"/>
    </sheetView>
  </sheetViews>
  <sheetFormatPr baseColWidth="10" defaultRowHeight="14.25"/>
  <cols>
    <col min="1" max="1" width="42.28515625" style="261" customWidth="1"/>
    <col min="2" max="6" width="15.7109375" style="261" customWidth="1"/>
    <col min="7" max="11" width="11.42578125" style="261"/>
    <col min="12" max="12" width="15" style="261" customWidth="1"/>
    <col min="13" max="16384" width="11.42578125" style="261"/>
  </cols>
  <sheetData>
    <row r="1" spans="1:18" ht="6" customHeight="1"/>
    <row r="2" spans="1:18">
      <c r="A2" s="1398" t="s">
        <v>1640</v>
      </c>
    </row>
    <row r="3" spans="1:18" ht="15">
      <c r="A3" s="2370" t="s">
        <v>1406</v>
      </c>
      <c r="B3" s="2370"/>
      <c r="C3" s="2370"/>
      <c r="D3" s="2370"/>
      <c r="E3" s="2370"/>
      <c r="F3" s="2370"/>
      <c r="G3" s="633"/>
      <c r="H3" s="633"/>
      <c r="I3" s="633"/>
      <c r="J3" s="633"/>
      <c r="K3" s="633"/>
      <c r="L3" s="633"/>
      <c r="M3" s="633"/>
      <c r="N3" s="633"/>
    </row>
    <row r="4" spans="1:18" ht="15" customHeight="1">
      <c r="A4" s="1895" t="s">
        <v>1641</v>
      </c>
      <c r="B4" s="1895"/>
      <c r="C4" s="1895"/>
      <c r="D4" s="1895"/>
      <c r="E4" s="1895"/>
      <c r="F4" s="1895"/>
      <c r="G4" s="633"/>
      <c r="H4" s="633"/>
      <c r="I4" s="633"/>
      <c r="J4" s="633"/>
      <c r="K4" s="633"/>
      <c r="L4" s="633"/>
      <c r="M4" s="633"/>
      <c r="N4" s="633"/>
    </row>
    <row r="5" spans="1:18" ht="15">
      <c r="A5" s="2371" t="s">
        <v>1083</v>
      </c>
      <c r="B5" s="2370"/>
      <c r="C5" s="2370"/>
      <c r="D5" s="2370"/>
      <c r="E5" s="2370"/>
      <c r="F5" s="2370"/>
      <c r="G5" s="633"/>
      <c r="H5" s="633"/>
      <c r="I5" s="633"/>
      <c r="J5" s="633"/>
      <c r="K5" s="633"/>
      <c r="L5" s="633"/>
      <c r="M5" s="633"/>
      <c r="N5" s="633"/>
    </row>
    <row r="6" spans="1:18" ht="15">
      <c r="B6" s="1139"/>
      <c r="C6" s="1139"/>
      <c r="D6" s="1139"/>
      <c r="E6" s="1139"/>
      <c r="F6" s="1139"/>
      <c r="G6" s="633"/>
      <c r="H6" s="633"/>
      <c r="I6" s="633"/>
      <c r="J6" s="633"/>
      <c r="K6" s="633"/>
      <c r="L6" s="633"/>
      <c r="M6" s="633"/>
      <c r="N6" s="633"/>
    </row>
    <row r="7" spans="1:18" ht="36" customHeight="1">
      <c r="A7" s="2372" t="s">
        <v>149</v>
      </c>
      <c r="B7" s="2332" t="s">
        <v>1084</v>
      </c>
      <c r="C7" s="2364" t="s">
        <v>1085</v>
      </c>
      <c r="D7" s="2365"/>
      <c r="E7" s="2363" t="s">
        <v>1086</v>
      </c>
      <c r="F7" s="2365"/>
      <c r="G7" s="633"/>
      <c r="H7" s="1113" t="s">
        <v>675</v>
      </c>
      <c r="I7" s="633"/>
      <c r="J7" s="633"/>
      <c r="K7" s="633"/>
      <c r="L7" s="633"/>
      <c r="M7" s="633"/>
      <c r="N7" s="633"/>
      <c r="R7" s="1113" t="s">
        <v>675</v>
      </c>
    </row>
    <row r="8" spans="1:18" ht="45">
      <c r="A8" s="2373"/>
      <c r="B8" s="2332"/>
      <c r="C8" s="1136" t="s">
        <v>1087</v>
      </c>
      <c r="D8" s="1133" t="s">
        <v>1088</v>
      </c>
      <c r="E8" s="1136" t="s">
        <v>1087</v>
      </c>
      <c r="F8" s="1133" t="s">
        <v>1088</v>
      </c>
      <c r="G8" s="633"/>
      <c r="H8" s="633"/>
      <c r="I8" s="633"/>
      <c r="J8" s="633"/>
      <c r="K8" s="633"/>
      <c r="L8" s="633"/>
      <c r="M8" s="633"/>
      <c r="N8" s="633"/>
    </row>
    <row r="9" spans="1:18" ht="15" customHeight="1">
      <c r="A9" s="667" t="s">
        <v>184</v>
      </c>
      <c r="B9" s="1060">
        <v>3748919</v>
      </c>
      <c r="C9" s="1060">
        <v>6152</v>
      </c>
      <c r="D9" s="901">
        <v>1.6</v>
      </c>
      <c r="E9" s="1060">
        <v>15638</v>
      </c>
      <c r="F9" s="901">
        <v>4.2</v>
      </c>
      <c r="G9" s="633"/>
      <c r="H9" s="633"/>
      <c r="I9" s="633"/>
      <c r="J9" s="633"/>
      <c r="K9" s="633"/>
      <c r="L9" s="633"/>
      <c r="M9" s="633"/>
      <c r="N9" s="633"/>
    </row>
    <row r="10" spans="1:18" ht="15" customHeight="1">
      <c r="A10" s="641" t="s">
        <v>10</v>
      </c>
      <c r="B10" s="665">
        <v>183917</v>
      </c>
      <c r="C10" s="665">
        <v>9</v>
      </c>
      <c r="D10" s="902">
        <v>0</v>
      </c>
      <c r="E10" s="665">
        <v>93</v>
      </c>
      <c r="F10" s="902">
        <v>0.5</v>
      </c>
      <c r="G10" s="633"/>
      <c r="H10" s="633"/>
      <c r="I10" s="633"/>
      <c r="J10" s="633"/>
      <c r="K10" s="633"/>
      <c r="L10" s="633"/>
      <c r="M10" s="633"/>
      <c r="N10" s="633"/>
    </row>
    <row r="11" spans="1:18" ht="15" customHeight="1">
      <c r="A11" s="642" t="s">
        <v>58</v>
      </c>
      <c r="B11" s="665">
        <v>47110</v>
      </c>
      <c r="C11" s="665">
        <v>9</v>
      </c>
      <c r="D11" s="902">
        <v>0.2</v>
      </c>
      <c r="E11" s="665">
        <v>39</v>
      </c>
      <c r="F11" s="902">
        <v>0.8</v>
      </c>
      <c r="G11" s="633"/>
      <c r="H11" s="633"/>
      <c r="I11" s="633"/>
      <c r="J11" s="633"/>
      <c r="K11" s="633"/>
      <c r="L11" s="633"/>
      <c r="M11" s="633"/>
      <c r="N11" s="633"/>
    </row>
    <row r="12" spans="1:18" ht="15" customHeight="1">
      <c r="A12" s="641" t="s">
        <v>12</v>
      </c>
      <c r="B12" s="665">
        <v>57377</v>
      </c>
      <c r="C12" s="665">
        <v>17</v>
      </c>
      <c r="D12" s="902">
        <v>0.3</v>
      </c>
      <c r="E12" s="665">
        <v>43</v>
      </c>
      <c r="F12" s="902">
        <v>0.7</v>
      </c>
      <c r="G12" s="633"/>
      <c r="H12" s="633"/>
      <c r="I12" s="633"/>
      <c r="J12" s="633"/>
      <c r="K12" s="633"/>
      <c r="L12" s="633"/>
      <c r="M12" s="633"/>
      <c r="N12" s="633"/>
    </row>
    <row r="13" spans="1:18" ht="15" customHeight="1">
      <c r="A13" s="642" t="s">
        <v>13</v>
      </c>
      <c r="B13" s="665">
        <v>42900</v>
      </c>
      <c r="C13" s="665">
        <v>4</v>
      </c>
      <c r="D13" s="902">
        <v>0.1</v>
      </c>
      <c r="E13" s="665">
        <v>39</v>
      </c>
      <c r="F13" s="902">
        <v>0.9</v>
      </c>
      <c r="G13" s="633"/>
      <c r="H13" s="633"/>
      <c r="I13" s="633"/>
      <c r="J13" s="633"/>
      <c r="K13" s="633"/>
      <c r="L13" s="633"/>
      <c r="M13" s="633"/>
      <c r="N13" s="633"/>
    </row>
    <row r="14" spans="1:18" ht="15" customHeight="1">
      <c r="A14" s="641" t="s">
        <v>14</v>
      </c>
      <c r="B14" s="665">
        <v>101800</v>
      </c>
      <c r="C14" s="665">
        <v>18</v>
      </c>
      <c r="D14" s="902">
        <v>0.2</v>
      </c>
      <c r="E14" s="665">
        <v>90</v>
      </c>
      <c r="F14" s="902">
        <v>0.9</v>
      </c>
    </row>
    <row r="15" spans="1:18" ht="15" customHeight="1">
      <c r="A15" s="642" t="s">
        <v>15</v>
      </c>
      <c r="B15" s="665">
        <v>123045</v>
      </c>
      <c r="C15" s="665">
        <v>15</v>
      </c>
      <c r="D15" s="902">
        <v>0.1</v>
      </c>
      <c r="E15" s="665">
        <v>99</v>
      </c>
      <c r="F15" s="902">
        <v>0.8</v>
      </c>
    </row>
    <row r="16" spans="1:18" ht="15" customHeight="1">
      <c r="A16" s="641" t="s">
        <v>22</v>
      </c>
      <c r="B16" s="665">
        <v>159016</v>
      </c>
      <c r="C16" s="665">
        <v>66</v>
      </c>
      <c r="D16" s="902">
        <v>0.4</v>
      </c>
      <c r="E16" s="665">
        <v>269</v>
      </c>
      <c r="F16" s="902">
        <v>1.7</v>
      </c>
    </row>
    <row r="17" spans="1:15" ht="15" customHeight="1">
      <c r="A17" s="642" t="s">
        <v>23</v>
      </c>
      <c r="B17" s="665">
        <v>128910</v>
      </c>
      <c r="C17" s="665">
        <v>744</v>
      </c>
      <c r="D17" s="902">
        <v>5.8</v>
      </c>
      <c r="E17" s="665">
        <v>1533</v>
      </c>
      <c r="F17" s="902">
        <v>11.9</v>
      </c>
    </row>
    <row r="18" spans="1:15" ht="15" customHeight="1">
      <c r="A18" s="641" t="s">
        <v>24</v>
      </c>
      <c r="B18" s="665">
        <v>940712</v>
      </c>
      <c r="C18" s="665">
        <v>2685</v>
      </c>
      <c r="D18" s="902">
        <v>2.9</v>
      </c>
      <c r="E18" s="665">
        <v>8403</v>
      </c>
      <c r="F18" s="902">
        <v>8.9</v>
      </c>
    </row>
    <row r="19" spans="1:15" ht="15" customHeight="1">
      <c r="A19" s="642" t="s">
        <v>16</v>
      </c>
      <c r="B19" s="665">
        <v>101086</v>
      </c>
      <c r="C19" s="665">
        <v>10</v>
      </c>
      <c r="D19" s="902">
        <v>0.1</v>
      </c>
      <c r="E19" s="665">
        <v>75</v>
      </c>
      <c r="F19" s="902">
        <v>0.7</v>
      </c>
    </row>
    <row r="20" spans="1:15" ht="15" customHeight="1">
      <c r="A20" s="641" t="s">
        <v>17</v>
      </c>
      <c r="B20" s="665">
        <v>113708</v>
      </c>
      <c r="C20" s="665">
        <v>62</v>
      </c>
      <c r="D20" s="902">
        <v>0.5</v>
      </c>
      <c r="E20" s="665">
        <v>65</v>
      </c>
      <c r="F20" s="902">
        <v>0.6</v>
      </c>
    </row>
    <row r="21" spans="1:15" ht="15" customHeight="1">
      <c r="A21" s="642" t="s">
        <v>25</v>
      </c>
      <c r="B21" s="665">
        <v>199936</v>
      </c>
      <c r="C21" s="665">
        <v>230</v>
      </c>
      <c r="D21" s="902">
        <v>1.2</v>
      </c>
      <c r="E21" s="665">
        <v>606</v>
      </c>
      <c r="F21" s="902">
        <v>3</v>
      </c>
    </row>
    <row r="22" spans="1:15" ht="15" customHeight="1">
      <c r="A22" s="641" t="s">
        <v>26</v>
      </c>
      <c r="B22" s="665">
        <v>337970</v>
      </c>
      <c r="C22" s="665">
        <v>685</v>
      </c>
      <c r="D22" s="902">
        <v>2</v>
      </c>
      <c r="E22" s="665">
        <v>1705</v>
      </c>
      <c r="F22" s="902">
        <v>5</v>
      </c>
    </row>
    <row r="23" spans="1:15" ht="15" customHeight="1">
      <c r="A23" s="642" t="s">
        <v>29</v>
      </c>
      <c r="B23" s="665">
        <v>32791</v>
      </c>
      <c r="C23" s="665">
        <v>191</v>
      </c>
      <c r="D23" s="902">
        <v>5.8</v>
      </c>
      <c r="E23" s="665">
        <v>396</v>
      </c>
      <c r="F23" s="902">
        <v>12.1</v>
      </c>
    </row>
    <row r="24" spans="1:15" ht="15" customHeight="1">
      <c r="A24" s="641" t="s">
        <v>30</v>
      </c>
      <c r="B24" s="665">
        <v>22338</v>
      </c>
      <c r="C24" s="665">
        <v>351</v>
      </c>
      <c r="D24" s="902">
        <v>15.7</v>
      </c>
      <c r="E24" s="665">
        <v>69</v>
      </c>
      <c r="F24" s="902">
        <v>3.1</v>
      </c>
    </row>
    <row r="25" spans="1:15" ht="15" customHeight="1">
      <c r="A25" s="668" t="s">
        <v>31</v>
      </c>
      <c r="B25" s="665">
        <v>19462</v>
      </c>
      <c r="C25" s="665">
        <v>98</v>
      </c>
      <c r="D25" s="902">
        <v>5</v>
      </c>
      <c r="E25" s="665">
        <v>153</v>
      </c>
      <c r="F25" s="902">
        <v>7.9</v>
      </c>
    </row>
    <row r="26" spans="1:15" ht="15" customHeight="1">
      <c r="A26" s="641" t="s">
        <v>18</v>
      </c>
      <c r="B26" s="665">
        <v>720930</v>
      </c>
      <c r="C26" s="665">
        <v>99</v>
      </c>
      <c r="D26" s="902">
        <v>0.1</v>
      </c>
      <c r="E26" s="665">
        <v>383</v>
      </c>
      <c r="F26" s="902">
        <v>0.5</v>
      </c>
    </row>
    <row r="27" spans="1:15" ht="15" customHeight="1">
      <c r="A27" s="642" t="s">
        <v>19</v>
      </c>
      <c r="B27" s="665">
        <v>137434</v>
      </c>
      <c r="C27" s="665">
        <v>2</v>
      </c>
      <c r="D27" s="902">
        <v>0</v>
      </c>
      <c r="E27" s="665">
        <v>32</v>
      </c>
      <c r="F27" s="902">
        <v>0.2</v>
      </c>
    </row>
    <row r="28" spans="1:15" ht="15" customHeight="1">
      <c r="A28" s="641" t="s">
        <v>32</v>
      </c>
      <c r="B28" s="665">
        <v>20985</v>
      </c>
      <c r="C28" s="665">
        <v>15</v>
      </c>
      <c r="D28" s="902">
        <v>0.7</v>
      </c>
      <c r="E28" s="665">
        <v>52</v>
      </c>
      <c r="F28" s="902">
        <v>2.5</v>
      </c>
    </row>
    <row r="29" spans="1:15" ht="15" customHeight="1">
      <c r="A29" s="642" t="s">
        <v>36</v>
      </c>
      <c r="B29" s="665">
        <v>7161</v>
      </c>
      <c r="C29" s="665">
        <v>6</v>
      </c>
      <c r="D29" s="902">
        <v>0.8</v>
      </c>
      <c r="E29" s="665">
        <v>21</v>
      </c>
      <c r="F29" s="902">
        <v>2.9</v>
      </c>
    </row>
    <row r="30" spans="1:15" ht="15" customHeight="1">
      <c r="A30" s="641" t="s">
        <v>33</v>
      </c>
      <c r="B30" s="665">
        <v>42782</v>
      </c>
      <c r="C30" s="665">
        <v>424</v>
      </c>
      <c r="D30" s="902">
        <v>9.9</v>
      </c>
      <c r="E30" s="665">
        <v>435</v>
      </c>
      <c r="F30" s="902">
        <v>10.199999999999999</v>
      </c>
      <c r="G30" s="633"/>
      <c r="H30" s="633"/>
      <c r="I30" s="633"/>
      <c r="J30" s="633"/>
      <c r="K30" s="633"/>
      <c r="L30" s="633"/>
      <c r="M30" s="633"/>
      <c r="N30" s="633"/>
      <c r="O30" s="633"/>
    </row>
    <row r="31" spans="1:15" ht="15" customHeight="1">
      <c r="A31" s="642" t="s">
        <v>34</v>
      </c>
      <c r="B31" s="665">
        <v>31377</v>
      </c>
      <c r="C31" s="665">
        <v>302</v>
      </c>
      <c r="D31" s="902">
        <v>9.6</v>
      </c>
      <c r="E31" s="665">
        <v>580</v>
      </c>
      <c r="F31" s="902">
        <v>18.5</v>
      </c>
      <c r="G31" s="633"/>
      <c r="H31" s="633"/>
      <c r="I31" s="633"/>
      <c r="J31" s="633"/>
      <c r="K31" s="633"/>
      <c r="L31" s="633"/>
      <c r="M31" s="633"/>
      <c r="N31" s="633"/>
      <c r="O31" s="633"/>
    </row>
    <row r="32" spans="1:15" ht="15" customHeight="1">
      <c r="A32" s="641" t="s">
        <v>20</v>
      </c>
      <c r="B32" s="665">
        <v>94023</v>
      </c>
      <c r="C32" s="665">
        <v>35</v>
      </c>
      <c r="D32" s="902">
        <v>0.4</v>
      </c>
      <c r="E32" s="665">
        <v>185</v>
      </c>
      <c r="F32" s="902">
        <v>2</v>
      </c>
      <c r="G32" s="633"/>
      <c r="H32" s="633"/>
      <c r="I32" s="633"/>
      <c r="J32" s="633"/>
      <c r="K32" s="633"/>
      <c r="L32" s="633"/>
      <c r="M32" s="633"/>
      <c r="N32" s="633"/>
      <c r="O32" s="633"/>
    </row>
    <row r="33" spans="1:15" ht="15" customHeight="1">
      <c r="A33" s="642" t="s">
        <v>27</v>
      </c>
      <c r="B33" s="665">
        <v>74315</v>
      </c>
      <c r="C33" s="665">
        <v>64</v>
      </c>
      <c r="D33" s="902">
        <v>0.9</v>
      </c>
      <c r="E33" s="665">
        <v>102</v>
      </c>
      <c r="F33" s="902">
        <v>1.4</v>
      </c>
      <c r="G33" s="633"/>
      <c r="H33" s="633"/>
      <c r="I33" s="633"/>
      <c r="J33" s="633"/>
      <c r="K33" s="633"/>
      <c r="L33" s="633"/>
      <c r="M33" s="633"/>
      <c r="N33" s="633"/>
      <c r="O33" s="633"/>
    </row>
    <row r="34" spans="1:15" ht="15" customHeight="1">
      <c r="A34" s="641" t="s">
        <v>37</v>
      </c>
      <c r="B34" s="665">
        <v>7834</v>
      </c>
      <c r="C34" s="665">
        <v>11</v>
      </c>
      <c r="D34" s="902">
        <v>1.4</v>
      </c>
      <c r="E34" s="665">
        <v>171</v>
      </c>
      <c r="F34" s="902">
        <v>21.8</v>
      </c>
      <c r="G34" s="633"/>
      <c r="H34" s="633"/>
      <c r="I34" s="633"/>
      <c r="J34" s="633"/>
      <c r="K34" s="633"/>
      <c r="L34" s="633"/>
      <c r="M34" s="633"/>
      <c r="N34" s="633"/>
      <c r="O34" s="633"/>
    </row>
    <row r="35" spans="1:15" s="277" customFormat="1" ht="11.25">
      <c r="A35" s="2366" t="s">
        <v>1407</v>
      </c>
      <c r="B35" s="2367"/>
      <c r="C35" s="2367"/>
      <c r="D35" s="2367"/>
      <c r="E35" s="2367"/>
      <c r="F35" s="2367"/>
      <c r="G35" s="636"/>
      <c r="H35" s="636"/>
      <c r="I35" s="636"/>
      <c r="J35" s="636"/>
      <c r="K35" s="636"/>
      <c r="L35" s="636"/>
      <c r="M35" s="636"/>
      <c r="N35" s="636"/>
      <c r="O35" s="636"/>
    </row>
    <row r="36" spans="1:15" s="277" customFormat="1" ht="11.25">
      <c r="A36" s="2368" t="s">
        <v>1408</v>
      </c>
      <c r="B36" s="2368"/>
      <c r="C36" s="2368"/>
      <c r="D36" s="2368"/>
      <c r="E36" s="2368"/>
      <c r="F36" s="2368"/>
      <c r="G36" s="636"/>
      <c r="H36" s="636"/>
      <c r="I36" s="636"/>
      <c r="J36" s="636"/>
      <c r="K36" s="636"/>
      <c r="L36" s="636"/>
      <c r="M36" s="636"/>
      <c r="N36" s="636"/>
      <c r="O36" s="636"/>
    </row>
    <row r="37" spans="1:15">
      <c r="A37" s="2369" t="s">
        <v>2424</v>
      </c>
      <c r="B37" s="2369"/>
      <c r="C37" s="2369"/>
      <c r="D37" s="2369"/>
      <c r="E37" s="2369"/>
    </row>
  </sheetData>
  <mergeCells count="10">
    <mergeCell ref="A35:F35"/>
    <mergeCell ref="A36:F36"/>
    <mergeCell ref="A37:E37"/>
    <mergeCell ref="A4:F4"/>
    <mergeCell ref="A3:F3"/>
    <mergeCell ref="A5:F5"/>
    <mergeCell ref="A7:A8"/>
    <mergeCell ref="B7:B8"/>
    <mergeCell ref="C7:D7"/>
    <mergeCell ref="E7:F7"/>
  </mergeCells>
  <hyperlinks>
    <hyperlink ref="R7" location="ÍNDICE!A1" display="ÍNDICE"/>
    <hyperlink ref="H7" location="ÍNDICE!A232" display="ÍNDICE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="80" zoomScaleNormal="80" workbookViewId="0">
      <selection activeCell="K6" sqref="K6"/>
    </sheetView>
  </sheetViews>
  <sheetFormatPr baseColWidth="10" defaultRowHeight="15"/>
  <cols>
    <col min="1" max="1" width="17.5703125" style="203" customWidth="1"/>
    <col min="2" max="2" width="19.5703125" style="203" customWidth="1"/>
    <col min="3" max="8" width="13.5703125" style="203" customWidth="1"/>
    <col min="9" max="9" width="13.5703125" style="1103" customWidth="1"/>
    <col min="10" max="16384" width="11.42578125" style="1131"/>
  </cols>
  <sheetData>
    <row r="1" spans="1:17" ht="6" customHeight="1">
      <c r="A1" s="1102"/>
      <c r="B1" s="1102"/>
      <c r="C1" s="1102"/>
      <c r="D1" s="1102"/>
      <c r="E1" s="1102"/>
      <c r="F1" s="1102"/>
      <c r="G1" s="1102"/>
      <c r="H1" s="1102"/>
    </row>
    <row r="2" spans="1:17">
      <c r="A2" s="6" t="s">
        <v>1642</v>
      </c>
      <c r="B2" s="1102"/>
      <c r="C2" s="1102"/>
      <c r="D2" s="1102"/>
      <c r="E2" s="1102"/>
      <c r="F2" s="1102"/>
      <c r="G2" s="1102"/>
      <c r="H2" s="1102"/>
    </row>
    <row r="3" spans="1:17" s="322" customFormat="1">
      <c r="A3" s="2177" t="s">
        <v>1643</v>
      </c>
      <c r="B3" s="2177"/>
      <c r="C3" s="2177"/>
      <c r="D3" s="2177"/>
      <c r="E3" s="2177"/>
      <c r="F3" s="2177"/>
      <c r="G3" s="2177"/>
      <c r="H3" s="2177"/>
      <c r="I3" s="2177"/>
    </row>
    <row r="4" spans="1:17" s="322" customFormat="1">
      <c r="A4" s="2177" t="s">
        <v>1632</v>
      </c>
      <c r="B4" s="2177"/>
      <c r="C4" s="2177"/>
      <c r="D4" s="2177"/>
      <c r="E4" s="2177"/>
      <c r="F4" s="2177"/>
      <c r="G4" s="2177"/>
      <c r="H4" s="2177"/>
      <c r="I4" s="2177"/>
    </row>
    <row r="5" spans="1:17" s="322" customFormat="1" ht="18">
      <c r="A5" s="1104"/>
      <c r="B5" s="1104"/>
      <c r="C5" s="1104"/>
      <c r="D5" s="1104"/>
      <c r="E5" s="1104"/>
      <c r="F5" s="1104"/>
      <c r="G5" s="1104"/>
      <c r="H5" s="1104"/>
      <c r="I5" s="1104"/>
    </row>
    <row r="6" spans="1:17" ht="69.75" customHeight="1">
      <c r="A6" s="2374" t="s">
        <v>419</v>
      </c>
      <c r="B6" s="2375"/>
      <c r="C6" s="2025" t="s">
        <v>1604</v>
      </c>
      <c r="D6" s="2027"/>
      <c r="E6" s="2025" t="s">
        <v>1605</v>
      </c>
      <c r="F6" s="2027"/>
      <c r="G6" s="2025" t="s">
        <v>1606</v>
      </c>
      <c r="H6" s="2027"/>
      <c r="I6" s="2376" t="s">
        <v>1587</v>
      </c>
      <c r="K6" s="1113" t="s">
        <v>675</v>
      </c>
      <c r="Q6" s="1131" t="str">
        <f>UPPER(J6)</f>
        <v/>
      </c>
    </row>
    <row r="7" spans="1:17">
      <c r="A7" s="2375"/>
      <c r="B7" s="2375"/>
      <c r="C7" s="1132" t="s">
        <v>172</v>
      </c>
      <c r="D7" s="1132" t="s">
        <v>173</v>
      </c>
      <c r="E7" s="1132" t="s">
        <v>172</v>
      </c>
      <c r="F7" s="1132" t="s">
        <v>173</v>
      </c>
      <c r="G7" s="1132" t="s">
        <v>172</v>
      </c>
      <c r="H7" s="1132" t="s">
        <v>173</v>
      </c>
      <c r="I7" s="2377"/>
    </row>
    <row r="8" spans="1:17">
      <c r="A8" s="1105" t="s">
        <v>45</v>
      </c>
      <c r="B8" s="1106" t="s">
        <v>184</v>
      </c>
      <c r="C8" s="1107">
        <v>94.641650870805037</v>
      </c>
      <c r="D8" s="1107">
        <v>5.3583491291964771</v>
      </c>
      <c r="E8" s="1107">
        <v>71.736639454100754</v>
      </c>
      <c r="F8" s="1107">
        <v>28.263360545899264</v>
      </c>
      <c r="G8" s="1107">
        <v>89.815953238794819</v>
      </c>
      <c r="H8" s="1107">
        <v>10.184046761204216</v>
      </c>
      <c r="I8" s="1108">
        <v>11891006.36603879</v>
      </c>
    </row>
    <row r="9" spans="1:17">
      <c r="A9" s="2343" t="s">
        <v>1629</v>
      </c>
      <c r="B9" s="1109" t="s">
        <v>185</v>
      </c>
      <c r="C9" s="1110">
        <v>94.529043393994698</v>
      </c>
      <c r="D9" s="1110">
        <v>5.4709566060025248</v>
      </c>
      <c r="E9" s="1110">
        <v>72.932857266887041</v>
      </c>
      <c r="F9" s="1110">
        <v>27.067142733106397</v>
      </c>
      <c r="G9" s="1110">
        <v>90.421901399489485</v>
      </c>
      <c r="H9" s="1110">
        <v>9.5780986005101312</v>
      </c>
      <c r="I9" s="1111">
        <v>8236974.0561162988</v>
      </c>
    </row>
    <row r="10" spans="1:17">
      <c r="A10" s="2343"/>
      <c r="B10" s="1109" t="s">
        <v>155</v>
      </c>
      <c r="C10" s="1110">
        <v>94.880546819596717</v>
      </c>
      <c r="D10" s="1110">
        <v>5.119453180403772</v>
      </c>
      <c r="E10" s="1110">
        <v>69.17679214990018</v>
      </c>
      <c r="F10" s="1110">
        <v>30.823207850104957</v>
      </c>
      <c r="G10" s="1110">
        <v>88.190229041189454</v>
      </c>
      <c r="H10" s="1110">
        <v>11.809770958811651</v>
      </c>
      <c r="I10" s="1111">
        <v>3654032.3099223147</v>
      </c>
    </row>
    <row r="11" spans="1:17" ht="15" customHeight="1">
      <c r="A11" s="2343" t="s">
        <v>1588</v>
      </c>
      <c r="B11" s="1109" t="s">
        <v>281</v>
      </c>
      <c r="C11" s="1110">
        <v>94.8026377350742</v>
      </c>
      <c r="D11" s="1110">
        <v>5.1973622649261104</v>
      </c>
      <c r="E11" s="1110">
        <v>84.99328472268958</v>
      </c>
      <c r="F11" s="1110">
        <v>15.00671527731139</v>
      </c>
      <c r="G11" s="1110">
        <v>92.005478657326506</v>
      </c>
      <c r="H11" s="1110">
        <v>7.9945213426724351</v>
      </c>
      <c r="I11" s="1111">
        <v>6202243.1900921976</v>
      </c>
    </row>
    <row r="12" spans="1:17">
      <c r="A12" s="2343"/>
      <c r="B12" s="1109" t="s">
        <v>280</v>
      </c>
      <c r="C12" s="1110">
        <v>94.631009648943433</v>
      </c>
      <c r="D12" s="1110">
        <v>5.3689903510560244</v>
      </c>
      <c r="E12" s="1110">
        <v>56.469194758268934</v>
      </c>
      <c r="F12" s="1110">
        <v>43.530805241734647</v>
      </c>
      <c r="G12" s="1110">
        <v>87.076981412212149</v>
      </c>
      <c r="H12" s="1110">
        <v>12.923018587788581</v>
      </c>
      <c r="I12" s="1111">
        <v>5141912.8081218014</v>
      </c>
    </row>
    <row r="13" spans="1:17">
      <c r="A13" s="2343"/>
      <c r="B13" s="1109" t="s">
        <v>157</v>
      </c>
      <c r="C13" s="1110">
        <v>92.946352750764945</v>
      </c>
      <c r="D13" s="1110">
        <v>7.0536472492353548</v>
      </c>
      <c r="E13" s="1110">
        <v>58.9372410500971</v>
      </c>
      <c r="F13" s="1110">
        <v>41.06275894990317</v>
      </c>
      <c r="G13" s="1110">
        <v>86.960743130381118</v>
      </c>
      <c r="H13" s="1110">
        <v>13.039256869618706</v>
      </c>
      <c r="I13" s="1111">
        <v>524801.79033661447</v>
      </c>
    </row>
    <row r="14" spans="1:17">
      <c r="A14" s="2343"/>
      <c r="B14" s="1109" t="s">
        <v>35</v>
      </c>
      <c r="C14" s="1110">
        <v>95.944169200923923</v>
      </c>
      <c r="D14" s="1110">
        <v>4.0558307990761646</v>
      </c>
      <c r="E14" s="1110">
        <v>65.764267916886268</v>
      </c>
      <c r="F14" s="1110">
        <v>34.235732083113696</v>
      </c>
      <c r="G14" s="1110">
        <v>91.24170233059283</v>
      </c>
      <c r="H14" s="1110">
        <v>8.758297669407181</v>
      </c>
      <c r="I14" s="1111">
        <v>22048.577486780763</v>
      </c>
    </row>
    <row r="15" spans="1:17" ht="15" customHeight="1">
      <c r="A15" s="2378" t="s">
        <v>1590</v>
      </c>
      <c r="B15" s="1109" t="s">
        <v>1591</v>
      </c>
      <c r="C15" s="1110">
        <v>93.355373886785358</v>
      </c>
      <c r="D15" s="1110">
        <v>6.6446261132147022</v>
      </c>
      <c r="E15" s="1110">
        <v>59.638226898407176</v>
      </c>
      <c r="F15" s="1110">
        <v>40.361773101592604</v>
      </c>
      <c r="G15" s="1110">
        <v>88.549544887173312</v>
      </c>
      <c r="H15" s="1110">
        <v>11.450455112825871</v>
      </c>
      <c r="I15" s="1111">
        <v>1001078.1933763303</v>
      </c>
    </row>
    <row r="16" spans="1:17">
      <c r="A16" s="2379"/>
      <c r="B16" s="1109" t="s">
        <v>1592</v>
      </c>
      <c r="C16" s="1110">
        <v>92.817767285454082</v>
      </c>
      <c r="D16" s="1110">
        <v>7.1822327145456191</v>
      </c>
      <c r="E16" s="1110">
        <v>58.104952670077424</v>
      </c>
      <c r="F16" s="1110">
        <v>41.895047329922626</v>
      </c>
      <c r="G16" s="1110">
        <v>87.16801698989795</v>
      </c>
      <c r="H16" s="1110">
        <v>12.831983010101844</v>
      </c>
      <c r="I16" s="1111">
        <v>519608.82453240291</v>
      </c>
    </row>
    <row r="17" spans="1:9">
      <c r="A17" s="2379"/>
      <c r="B17" s="1109" t="s">
        <v>1594</v>
      </c>
      <c r="C17" s="1110">
        <v>94.996555237447225</v>
      </c>
      <c r="D17" s="1110">
        <v>5.0034447625524567</v>
      </c>
      <c r="E17" s="1110">
        <v>57.621812379726954</v>
      </c>
      <c r="F17" s="1110">
        <v>42.378187620270744</v>
      </c>
      <c r="G17" s="1110">
        <v>86.319168314922479</v>
      </c>
      <c r="H17" s="1110">
        <v>13.680831685078095</v>
      </c>
      <c r="I17" s="1111">
        <v>1182050.5606286509</v>
      </c>
    </row>
    <row r="18" spans="1:9">
      <c r="A18" s="2379"/>
      <c r="B18" s="1109" t="s">
        <v>1595</v>
      </c>
      <c r="C18" s="1110">
        <v>94.421762866342434</v>
      </c>
      <c r="D18" s="1110">
        <v>5.578237133657268</v>
      </c>
      <c r="E18" s="1110">
        <v>85.887811122749056</v>
      </c>
      <c r="F18" s="1110">
        <v>14.112188877250256</v>
      </c>
      <c r="G18" s="1110">
        <v>91.942523633324015</v>
      </c>
      <c r="H18" s="1110">
        <v>8.0574763666755249</v>
      </c>
      <c r="I18" s="1111">
        <v>1398468.0759016874</v>
      </c>
    </row>
    <row r="19" spans="1:9">
      <c r="A19" s="2379"/>
      <c r="B19" s="1109" t="s">
        <v>1597</v>
      </c>
      <c r="C19" s="1110">
        <v>94.940569886729733</v>
      </c>
      <c r="D19" s="1110">
        <v>5.0594301132692658</v>
      </c>
      <c r="E19" s="1110">
        <v>88.502956106312652</v>
      </c>
      <c r="F19" s="1110">
        <v>11.497043893686595</v>
      </c>
      <c r="G19" s="1110">
        <v>92.112280285631897</v>
      </c>
      <c r="H19" s="1110">
        <v>7.8877197143676883</v>
      </c>
      <c r="I19" s="1111">
        <v>1918998.8644976364</v>
      </c>
    </row>
    <row r="20" spans="1:9">
      <c r="A20" s="2379"/>
      <c r="B20" s="1109" t="s">
        <v>1598</v>
      </c>
      <c r="C20" s="1110">
        <v>95.696837277129404</v>
      </c>
      <c r="D20" s="1110">
        <v>4.3031627228705718</v>
      </c>
      <c r="E20" s="1110">
        <v>62.076692083954818</v>
      </c>
      <c r="F20" s="1110">
        <v>37.923307916047854</v>
      </c>
      <c r="G20" s="1110">
        <v>85.547356321785088</v>
      </c>
      <c r="H20" s="1110">
        <v>14.452643678215903</v>
      </c>
      <c r="I20" s="1111">
        <v>895751.52002632408</v>
      </c>
    </row>
    <row r="21" spans="1:9">
      <c r="A21" s="2379"/>
      <c r="B21" s="1109" t="s">
        <v>1607</v>
      </c>
      <c r="C21" s="1110">
        <v>95.796452801530009</v>
      </c>
      <c r="D21" s="1110">
        <v>4.2035471984699733</v>
      </c>
      <c r="E21" s="1110">
        <v>73.786714124961634</v>
      </c>
      <c r="F21" s="1110">
        <v>26.213285875037801</v>
      </c>
      <c r="G21" s="1110">
        <v>87.882922665270215</v>
      </c>
      <c r="H21" s="1110">
        <v>12.1170773347298</v>
      </c>
      <c r="I21" s="1111">
        <v>950161.39831062034</v>
      </c>
    </row>
    <row r="22" spans="1:9">
      <c r="A22" s="2379"/>
      <c r="B22" s="1109" t="s">
        <v>1599</v>
      </c>
      <c r="C22" s="1110">
        <v>94.916805358429528</v>
      </c>
      <c r="D22" s="1110">
        <v>5.0831946415700404</v>
      </c>
      <c r="E22" s="1110">
        <v>84.867901614259495</v>
      </c>
      <c r="F22" s="1110">
        <v>15.132098385740466</v>
      </c>
      <c r="G22" s="1110">
        <v>93.349016930731253</v>
      </c>
      <c r="H22" s="1110">
        <v>6.650983069268718</v>
      </c>
      <c r="I22" s="1111">
        <v>2143814.3996524592</v>
      </c>
    </row>
    <row r="23" spans="1:9">
      <c r="A23" s="2380"/>
      <c r="B23" s="1109" t="s">
        <v>1600</v>
      </c>
      <c r="C23" s="1110">
        <v>94.022302343962068</v>
      </c>
      <c r="D23" s="1110">
        <v>5.9776976560380772</v>
      </c>
      <c r="E23" s="1110">
        <v>49.707723324117993</v>
      </c>
      <c r="F23" s="1110">
        <v>50.292276675882839</v>
      </c>
      <c r="G23" s="1110">
        <v>87.473738908720847</v>
      </c>
      <c r="H23" s="1110">
        <v>12.526261091279409</v>
      </c>
      <c r="I23" s="1111">
        <v>1881074.5291120908</v>
      </c>
    </row>
    <row r="24" spans="1:9">
      <c r="A24" s="1141"/>
      <c r="B24" s="1109" t="s">
        <v>159</v>
      </c>
      <c r="C24" s="1110">
        <v>95.309199294874134</v>
      </c>
      <c r="D24" s="1110">
        <v>4.6908007051257954</v>
      </c>
      <c r="E24" s="1110">
        <v>83.691998495363933</v>
      </c>
      <c r="F24" s="1110">
        <v>16.308001504636941</v>
      </c>
      <c r="G24" s="1110">
        <v>92.935951446194579</v>
      </c>
      <c r="H24" s="1110">
        <v>7.0640485538059004</v>
      </c>
      <c r="I24" s="1111">
        <v>1902244</v>
      </c>
    </row>
    <row r="25" spans="1:9">
      <c r="A25" s="1141"/>
      <c r="B25" s="1109" t="s">
        <v>158</v>
      </c>
      <c r="C25" s="1110">
        <v>94.412512870363855</v>
      </c>
      <c r="D25" s="1110">
        <v>5.5874871296359245</v>
      </c>
      <c r="E25" s="1110">
        <v>50.915473263120035</v>
      </c>
      <c r="F25" s="1110">
        <v>49.084526736879106</v>
      </c>
      <c r="G25" s="1110">
        <v>88.226148056875175</v>
      </c>
      <c r="H25" s="1110">
        <v>11.773851943124738</v>
      </c>
      <c r="I25" s="1111">
        <v>1379082</v>
      </c>
    </row>
    <row r="26" spans="1:9" ht="15.75" customHeight="1">
      <c r="A26" s="2343" t="s">
        <v>1601</v>
      </c>
      <c r="B26" s="1109" t="s">
        <v>163</v>
      </c>
      <c r="C26" s="1110">
        <v>93.126914097073467</v>
      </c>
      <c r="D26" s="1110">
        <v>6.8730859029271176</v>
      </c>
      <c r="E26" s="1110">
        <v>72.099655401816108</v>
      </c>
      <c r="F26" s="1110">
        <v>27.900344598185704</v>
      </c>
      <c r="G26" s="1110">
        <v>87.98295795020978</v>
      </c>
      <c r="H26" s="1110">
        <v>12.017042049790112</v>
      </c>
      <c r="I26" s="1111">
        <v>1971940.9715790884</v>
      </c>
    </row>
    <row r="27" spans="1:9">
      <c r="A27" s="2343"/>
      <c r="B27" s="1109" t="s">
        <v>164</v>
      </c>
      <c r="C27" s="1110">
        <v>95.016718970331908</v>
      </c>
      <c r="D27" s="1110">
        <v>4.983281029668202</v>
      </c>
      <c r="E27" s="1110">
        <v>75.343986040279447</v>
      </c>
      <c r="F27" s="1110">
        <v>24.656013959721463</v>
      </c>
      <c r="G27" s="1110">
        <v>89.956104212237165</v>
      </c>
      <c r="H27" s="1110">
        <v>10.043895787762379</v>
      </c>
      <c r="I27" s="1111">
        <v>2251158.7268872587</v>
      </c>
    </row>
    <row r="28" spans="1:9">
      <c r="A28" s="2343"/>
      <c r="B28" s="1109" t="s">
        <v>165</v>
      </c>
      <c r="C28" s="1110">
        <v>95.054051978540571</v>
      </c>
      <c r="D28" s="1110">
        <v>4.945948021460012</v>
      </c>
      <c r="E28" s="1110">
        <v>74.889333093429428</v>
      </c>
      <c r="F28" s="1110">
        <v>25.110666906570717</v>
      </c>
      <c r="G28" s="1110">
        <v>90.165455803288751</v>
      </c>
      <c r="H28" s="1110">
        <v>9.8345441967089684</v>
      </c>
      <c r="I28" s="1111">
        <v>2390573.6373552741</v>
      </c>
    </row>
    <row r="29" spans="1:9">
      <c r="A29" s="2343"/>
      <c r="B29" s="1109" t="s">
        <v>166</v>
      </c>
      <c r="C29" s="1110">
        <v>95.422717523759857</v>
      </c>
      <c r="D29" s="1110">
        <v>4.5772824762405806</v>
      </c>
      <c r="E29" s="1110">
        <v>71.102741998784353</v>
      </c>
      <c r="F29" s="1110">
        <v>28.89725800121581</v>
      </c>
      <c r="G29" s="1110">
        <v>90.322586621525915</v>
      </c>
      <c r="H29" s="1110">
        <v>9.677413378473954</v>
      </c>
      <c r="I29" s="1111">
        <v>2558344.1324296659</v>
      </c>
    </row>
    <row r="30" spans="1:9">
      <c r="A30" s="2343"/>
      <c r="B30" s="1109" t="s">
        <v>167</v>
      </c>
      <c r="C30" s="1110">
        <v>94.802847300836319</v>
      </c>
      <c r="D30" s="1110">
        <v>5.1971526991610846</v>
      </c>
      <c r="E30" s="1110">
        <v>64.080098867592454</v>
      </c>
      <c r="F30" s="1110">
        <v>35.919901132404945</v>
      </c>
      <c r="G30" s="1110">
        <v>90.305507589083902</v>
      </c>
      <c r="H30" s="1110">
        <v>9.6944924109165047</v>
      </c>
      <c r="I30" s="1111">
        <v>2718988.8977875039</v>
      </c>
    </row>
    <row r="31" spans="1:9">
      <c r="A31" s="2381" t="s">
        <v>1608</v>
      </c>
      <c r="B31" s="2381"/>
      <c r="C31" s="2381"/>
      <c r="D31" s="2381"/>
      <c r="E31" s="2381"/>
      <c r="F31" s="2381"/>
      <c r="G31" s="2381"/>
      <c r="H31" s="2381"/>
    </row>
    <row r="32" spans="1:9">
      <c r="A32" s="459" t="s">
        <v>1609</v>
      </c>
      <c r="B32" s="459"/>
      <c r="C32" s="459"/>
      <c r="D32" s="459"/>
      <c r="E32" s="459"/>
      <c r="F32" s="459"/>
      <c r="G32" s="459"/>
      <c r="H32" s="459"/>
    </row>
    <row r="33" spans="1:17" s="1103" customFormat="1">
      <c r="A33" s="1112"/>
      <c r="B33" s="459"/>
      <c r="C33" s="459"/>
      <c r="D33" s="459"/>
      <c r="E33" s="459"/>
      <c r="F33" s="459"/>
      <c r="G33" s="459"/>
      <c r="H33" s="459"/>
      <c r="J33" s="1131"/>
      <c r="K33" s="1131"/>
      <c r="L33" s="1131"/>
      <c r="M33" s="1131"/>
      <c r="N33" s="1131"/>
      <c r="O33" s="1131"/>
      <c r="P33" s="1131"/>
      <c r="Q33" s="1131"/>
    </row>
  </sheetData>
  <mergeCells count="12">
    <mergeCell ref="A9:A10"/>
    <mergeCell ref="A11:A14"/>
    <mergeCell ref="A15:A23"/>
    <mergeCell ref="A26:A30"/>
    <mergeCell ref="A31:H31"/>
    <mergeCell ref="A4:I4"/>
    <mergeCell ref="A3:I3"/>
    <mergeCell ref="A6:B7"/>
    <mergeCell ref="C6:D6"/>
    <mergeCell ref="E6:F6"/>
    <mergeCell ref="G6:H6"/>
    <mergeCell ref="I6:I7"/>
  </mergeCells>
  <hyperlinks>
    <hyperlink ref="K6" location="ÍNDICE!A233" display="ÍNDICE"/>
  </hyperlink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H7" sqref="H7"/>
    </sheetView>
  </sheetViews>
  <sheetFormatPr baseColWidth="10" defaultRowHeight="14.25"/>
  <cols>
    <col min="1" max="1" width="18.28515625" style="623" customWidth="1"/>
    <col min="2" max="4" width="3" style="623" customWidth="1"/>
    <col min="5" max="6" width="29.5703125" style="623" customWidth="1"/>
    <col min="7" max="9" width="15.7109375" style="623" customWidth="1"/>
    <col min="10" max="16384" width="11.42578125" style="623"/>
  </cols>
  <sheetData>
    <row r="1" spans="1:8" ht="6" customHeight="1"/>
    <row r="2" spans="1:8">
      <c r="A2" s="1398" t="s">
        <v>2425</v>
      </c>
    </row>
    <row r="3" spans="1:8" ht="15" customHeight="1">
      <c r="A3" s="2333" t="s">
        <v>1647</v>
      </c>
      <c r="B3" s="2333"/>
      <c r="C3" s="2333"/>
      <c r="D3" s="2333"/>
      <c r="E3" s="2333"/>
      <c r="F3" s="2333"/>
    </row>
    <row r="4" spans="1:8" ht="32.25" customHeight="1">
      <c r="A4" s="2333" t="s">
        <v>1646</v>
      </c>
      <c r="B4" s="2333"/>
      <c r="C4" s="2333"/>
      <c r="D4" s="2333"/>
      <c r="E4" s="2333"/>
      <c r="F4" s="2333"/>
    </row>
    <row r="5" spans="1:8">
      <c r="A5" s="2334" t="s">
        <v>463</v>
      </c>
      <c r="B5" s="2382"/>
      <c r="C5" s="2382"/>
      <c r="D5" s="2382"/>
      <c r="E5" s="2382"/>
    </row>
    <row r="6" spans="1:8">
      <c r="A6" s="677"/>
      <c r="B6" s="677"/>
      <c r="C6" s="677"/>
      <c r="D6" s="644"/>
      <c r="E6" s="644"/>
    </row>
    <row r="7" spans="1:8" ht="15">
      <c r="A7" s="2383" t="s">
        <v>594</v>
      </c>
      <c r="B7" s="2384"/>
      <c r="C7" s="2384"/>
      <c r="D7" s="2385"/>
      <c r="E7" s="2332" t="s">
        <v>1110</v>
      </c>
      <c r="F7" s="2332"/>
      <c r="H7" s="1113" t="s">
        <v>675</v>
      </c>
    </row>
    <row r="8" spans="1:8" ht="15">
      <c r="A8" s="2386"/>
      <c r="B8" s="2387"/>
      <c r="C8" s="2387"/>
      <c r="D8" s="2388"/>
      <c r="E8" s="1133" t="s">
        <v>1113</v>
      </c>
      <c r="F8" s="1133" t="s">
        <v>1114</v>
      </c>
    </row>
    <row r="9" spans="1:8">
      <c r="A9" s="2389">
        <v>2010</v>
      </c>
      <c r="B9" s="2389"/>
      <c r="C9" s="2389"/>
      <c r="D9" s="2389"/>
      <c r="E9" s="902">
        <v>85.400128519344378</v>
      </c>
      <c r="F9" s="902">
        <v>14.599871480655624</v>
      </c>
    </row>
    <row r="10" spans="1:8">
      <c r="A10" s="2389">
        <v>2011</v>
      </c>
      <c r="B10" s="2389"/>
      <c r="C10" s="2389"/>
      <c r="D10" s="2389"/>
      <c r="E10" s="902">
        <v>86.321965968919542</v>
      </c>
      <c r="F10" s="902">
        <v>13.678034031081005</v>
      </c>
    </row>
    <row r="11" spans="1:8">
      <c r="A11" s="2391">
        <v>2012</v>
      </c>
      <c r="B11" s="2391"/>
      <c r="C11" s="2391"/>
      <c r="D11" s="2391"/>
      <c r="E11" s="902">
        <v>79.425878178692926</v>
      </c>
      <c r="F11" s="902">
        <v>20.574121821307077</v>
      </c>
    </row>
    <row r="12" spans="1:8" ht="15" thickBot="1">
      <c r="A12" s="2392">
        <v>2013</v>
      </c>
      <c r="B12" s="2392"/>
      <c r="C12" s="2392"/>
      <c r="D12" s="2392"/>
      <c r="E12" s="1153">
        <v>88.52382365156646</v>
      </c>
      <c r="F12" s="1153">
        <v>11.476176348433542</v>
      </c>
    </row>
    <row r="13" spans="1:8" ht="17.25">
      <c r="A13" s="2393" t="s">
        <v>1414</v>
      </c>
      <c r="B13" s="2393"/>
      <c r="C13" s="2393"/>
      <c r="D13" s="2393"/>
      <c r="E13" s="1159">
        <v>89.444760436462403</v>
      </c>
      <c r="F13" s="1159">
        <v>10.555239563537597</v>
      </c>
    </row>
    <row r="14" spans="1:8">
      <c r="A14" s="2394" t="s">
        <v>154</v>
      </c>
      <c r="B14" s="2394"/>
      <c r="C14" s="2394"/>
      <c r="D14" s="2394"/>
      <c r="E14" s="902">
        <v>92.084105821322311</v>
      </c>
      <c r="F14" s="902">
        <v>7.9158941786776902</v>
      </c>
    </row>
    <row r="15" spans="1:8">
      <c r="A15" s="2394" t="s">
        <v>155</v>
      </c>
      <c r="B15" s="2394"/>
      <c r="C15" s="2394"/>
      <c r="D15" s="2394"/>
      <c r="E15" s="902">
        <v>83.328580062510994</v>
      </c>
      <c r="F15" s="902">
        <v>16.671419937489006</v>
      </c>
    </row>
    <row r="16" spans="1:8">
      <c r="A16" s="2335" t="s">
        <v>1645</v>
      </c>
      <c r="B16" s="2335"/>
      <c r="C16" s="2335"/>
      <c r="D16" s="2335"/>
      <c r="E16" s="2335"/>
      <c r="F16" s="2335"/>
    </row>
    <row r="17" spans="1:5">
      <c r="A17" s="676" t="s">
        <v>1415</v>
      </c>
      <c r="B17" s="676"/>
      <c r="C17" s="676"/>
      <c r="D17" s="676"/>
      <c r="E17" s="676"/>
    </row>
    <row r="18" spans="1:5" ht="24.75" customHeight="1">
      <c r="A18" s="2390"/>
      <c r="B18" s="2390"/>
      <c r="C18" s="2390"/>
      <c r="D18" s="2390"/>
      <c r="E18" s="2390"/>
    </row>
    <row r="21" spans="1:5" ht="34.5" customHeight="1">
      <c r="A21" s="2320"/>
      <c r="B21" s="2320"/>
      <c r="C21" s="2320"/>
      <c r="D21" s="2320"/>
      <c r="E21" s="2320"/>
    </row>
  </sheetData>
  <mergeCells count="15">
    <mergeCell ref="A18:E18"/>
    <mergeCell ref="A21:E21"/>
    <mergeCell ref="A4:F4"/>
    <mergeCell ref="A11:D11"/>
    <mergeCell ref="A12:D12"/>
    <mergeCell ref="A13:D13"/>
    <mergeCell ref="A14:D14"/>
    <mergeCell ref="A15:D15"/>
    <mergeCell ref="A16:F16"/>
    <mergeCell ref="A10:D10"/>
    <mergeCell ref="A3:F3"/>
    <mergeCell ref="A5:E5"/>
    <mergeCell ref="A7:D8"/>
    <mergeCell ref="E7:F7"/>
    <mergeCell ref="A9:D9"/>
  </mergeCells>
  <hyperlinks>
    <hyperlink ref="H7" location="ÍNDICE!A234" display="ÍNDICE"/>
  </hyperlink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E7" sqref="E7"/>
    </sheetView>
  </sheetViews>
  <sheetFormatPr baseColWidth="10" defaultRowHeight="14.25"/>
  <cols>
    <col min="1" max="1" width="50" style="623" customWidth="1"/>
    <col min="2" max="2" width="30.5703125" style="623" customWidth="1"/>
    <col min="3" max="3" width="31.28515625" style="623" customWidth="1"/>
    <col min="4" max="16384" width="11.42578125" style="623"/>
  </cols>
  <sheetData>
    <row r="1" spans="1:14" ht="6" customHeight="1"/>
    <row r="2" spans="1:14">
      <c r="A2" s="1398" t="s">
        <v>2426</v>
      </c>
    </row>
    <row r="3" spans="1:14" ht="33.75" customHeight="1">
      <c r="A3" s="2323" t="s">
        <v>1558</v>
      </c>
      <c r="B3" s="2323"/>
      <c r="C3" s="2323"/>
      <c r="D3" s="652"/>
      <c r="E3" s="643"/>
      <c r="F3" s="643"/>
      <c r="G3" s="643"/>
      <c r="H3" s="643"/>
      <c r="I3" s="643"/>
      <c r="J3" s="643"/>
      <c r="K3" s="643"/>
      <c r="L3" s="643"/>
      <c r="M3" s="643"/>
      <c r="N3" s="643"/>
    </row>
    <row r="4" spans="1:14" ht="15">
      <c r="A4" s="2323" t="s">
        <v>1626</v>
      </c>
      <c r="B4" s="2323"/>
      <c r="C4" s="2323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</row>
    <row r="5" spans="1:14">
      <c r="A5" s="2395" t="s">
        <v>1065</v>
      </c>
      <c r="B5" s="2396"/>
      <c r="C5" s="2396"/>
      <c r="D5" s="652"/>
      <c r="E5" s="643"/>
      <c r="F5" s="643"/>
      <c r="G5" s="643"/>
      <c r="H5" s="643"/>
      <c r="I5" s="643"/>
      <c r="J5" s="643"/>
      <c r="K5" s="643"/>
      <c r="L5" s="643"/>
      <c r="M5" s="643"/>
      <c r="N5" s="643"/>
    </row>
    <row r="6" spans="1:14">
      <c r="A6" s="653"/>
      <c r="B6" s="653"/>
      <c r="C6" s="653"/>
      <c r="D6" s="654"/>
      <c r="E6" s="643"/>
      <c r="F6" s="643"/>
      <c r="G6" s="643"/>
      <c r="H6" s="643"/>
      <c r="I6" s="643"/>
      <c r="J6" s="643"/>
      <c r="K6" s="643"/>
      <c r="L6" s="643"/>
      <c r="M6" s="643"/>
      <c r="N6" s="643"/>
    </row>
    <row r="7" spans="1:14" ht="15">
      <c r="A7" s="1850" t="s">
        <v>1066</v>
      </c>
      <c r="B7" s="1851" t="s">
        <v>1067</v>
      </c>
      <c r="C7" s="1849" t="s">
        <v>1068</v>
      </c>
      <c r="D7" s="655"/>
      <c r="E7" s="1113" t="s">
        <v>675</v>
      </c>
      <c r="F7" s="644"/>
      <c r="G7" s="644"/>
      <c r="H7" s="644"/>
      <c r="I7" s="644"/>
      <c r="J7" s="644"/>
      <c r="K7" s="644"/>
      <c r="L7" s="644"/>
      <c r="M7" s="644"/>
      <c r="N7" s="644"/>
    </row>
    <row r="8" spans="1:14" ht="15.75" thickBot="1">
      <c r="A8" s="1056">
        <v>2012</v>
      </c>
      <c r="B8" s="1054">
        <v>963994</v>
      </c>
      <c r="C8" s="1054">
        <v>707304</v>
      </c>
      <c r="D8" s="656"/>
      <c r="E8" s="657"/>
      <c r="F8" s="657"/>
      <c r="G8" s="644"/>
      <c r="H8" s="644"/>
      <c r="I8" s="644"/>
      <c r="J8" s="644"/>
      <c r="K8" s="644"/>
      <c r="L8" s="644"/>
      <c r="M8" s="644"/>
      <c r="N8" s="644"/>
    </row>
    <row r="9" spans="1:14" ht="15.75" thickTop="1">
      <c r="A9" s="1057">
        <v>2013</v>
      </c>
      <c r="B9" s="1055">
        <v>1261652</v>
      </c>
      <c r="C9" s="1055">
        <v>989357</v>
      </c>
      <c r="D9" s="656"/>
      <c r="E9" s="657"/>
      <c r="F9" s="657"/>
      <c r="G9" s="644"/>
      <c r="H9" s="644"/>
      <c r="I9" s="644"/>
      <c r="J9" s="644"/>
      <c r="K9" s="644"/>
      <c r="L9" s="644"/>
      <c r="M9" s="644"/>
      <c r="N9" s="644"/>
    </row>
    <row r="10" spans="1:14" ht="15">
      <c r="A10" s="641" t="s">
        <v>1069</v>
      </c>
      <c r="B10" s="648">
        <v>587121</v>
      </c>
      <c r="C10" s="648">
        <v>493676</v>
      </c>
      <c r="D10" s="656"/>
      <c r="E10" s="644"/>
      <c r="F10" s="644"/>
      <c r="G10" s="644"/>
      <c r="H10" s="644"/>
      <c r="I10" s="644"/>
      <c r="J10" s="644"/>
      <c r="K10" s="644"/>
      <c r="L10" s="644"/>
      <c r="M10" s="644"/>
      <c r="N10" s="644"/>
    </row>
    <row r="11" spans="1:14" ht="15">
      <c r="A11" s="658" t="s">
        <v>1070</v>
      </c>
      <c r="B11" s="648">
        <v>557142</v>
      </c>
      <c r="C11" s="648">
        <v>478328</v>
      </c>
      <c r="D11" s="656"/>
      <c r="E11" s="659"/>
      <c r="F11" s="659"/>
      <c r="G11" s="644"/>
      <c r="H11" s="644"/>
      <c r="I11" s="644"/>
      <c r="J11" s="644"/>
      <c r="K11" s="644"/>
      <c r="L11" s="644"/>
      <c r="M11" s="644"/>
      <c r="N11" s="644"/>
    </row>
    <row r="12" spans="1:14" ht="15">
      <c r="A12" s="641" t="s">
        <v>1071</v>
      </c>
      <c r="B12" s="648">
        <v>15350</v>
      </c>
      <c r="C12" s="648">
        <v>14660</v>
      </c>
      <c r="D12" s="656"/>
      <c r="E12" s="644"/>
      <c r="F12" s="644"/>
      <c r="G12" s="644"/>
      <c r="H12" s="644"/>
      <c r="I12" s="644"/>
      <c r="J12" s="644"/>
      <c r="K12" s="644"/>
      <c r="L12" s="644"/>
      <c r="M12" s="644"/>
      <c r="N12" s="644"/>
    </row>
    <row r="13" spans="1:14" ht="15">
      <c r="A13" s="641" t="s">
        <v>1072</v>
      </c>
      <c r="B13" s="648">
        <v>102040</v>
      </c>
      <c r="C13" s="648">
        <v>2693</v>
      </c>
      <c r="D13" s="656"/>
      <c r="E13" s="644"/>
      <c r="F13" s="644"/>
      <c r="G13" s="644"/>
      <c r="H13" s="644"/>
      <c r="I13" s="644"/>
      <c r="J13" s="644"/>
      <c r="K13" s="644"/>
      <c r="L13" s="644"/>
      <c r="M13" s="644"/>
      <c r="N13" s="644"/>
    </row>
    <row r="14" spans="1:14" s="277" customFormat="1" ht="11.25">
      <c r="A14" s="2397" t="s">
        <v>1687</v>
      </c>
      <c r="B14" s="2397"/>
      <c r="C14" s="2397"/>
      <c r="D14" s="660"/>
      <c r="E14" s="660"/>
      <c r="F14" s="660"/>
      <c r="G14" s="660"/>
      <c r="H14" s="660"/>
      <c r="I14" s="660"/>
      <c r="J14" s="660"/>
      <c r="K14" s="660"/>
      <c r="L14" s="660"/>
      <c r="M14" s="660"/>
    </row>
    <row r="15" spans="1:14">
      <c r="A15" s="1162" t="s">
        <v>1449</v>
      </c>
    </row>
    <row r="16" spans="1:14">
      <c r="A16" s="2369" t="s">
        <v>1688</v>
      </c>
      <c r="B16" s="2369"/>
      <c r="C16" s="2369"/>
      <c r="D16" s="1853"/>
      <c r="E16" s="1853"/>
    </row>
  </sheetData>
  <mergeCells count="5">
    <mergeCell ref="A3:C3"/>
    <mergeCell ref="A4:C4"/>
    <mergeCell ref="A5:C5"/>
    <mergeCell ref="A14:C14"/>
    <mergeCell ref="A16:C16"/>
  </mergeCells>
  <hyperlinks>
    <hyperlink ref="E7" location="ÍNDICE!A238" display="ÍNDICE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5" zoomScaleNormal="85" workbookViewId="0">
      <selection activeCell="E7" sqref="E7"/>
    </sheetView>
  </sheetViews>
  <sheetFormatPr baseColWidth="10" defaultRowHeight="14.25"/>
  <cols>
    <col min="1" max="1" width="50" style="623" customWidth="1"/>
    <col min="2" max="2" width="30.5703125" style="623" customWidth="1"/>
    <col min="3" max="3" width="31.28515625" style="623" customWidth="1"/>
    <col min="4" max="16384" width="11.42578125" style="623"/>
  </cols>
  <sheetData>
    <row r="1" spans="1:5" ht="6" customHeight="1"/>
    <row r="2" spans="1:5">
      <c r="A2" s="1398" t="s">
        <v>1653</v>
      </c>
    </row>
    <row r="3" spans="1:5" ht="15">
      <c r="A3" s="2398" t="s">
        <v>1654</v>
      </c>
      <c r="B3" s="2399"/>
      <c r="C3" s="2399"/>
    </row>
    <row r="4" spans="1:5" ht="15">
      <c r="A4" s="2398" t="s">
        <v>1656</v>
      </c>
      <c r="B4" s="2398"/>
      <c r="C4" s="2398"/>
    </row>
    <row r="5" spans="1:5" ht="15">
      <c r="A5" s="2400" t="s">
        <v>1073</v>
      </c>
      <c r="B5" s="2398"/>
      <c r="C5" s="2398"/>
    </row>
    <row r="6" spans="1:5" ht="15">
      <c r="A6" s="1138"/>
      <c r="B6" s="1138"/>
      <c r="C6" s="1138"/>
    </row>
    <row r="7" spans="1:5" ht="15">
      <c r="A7" s="2310" t="s">
        <v>1066</v>
      </c>
      <c r="B7" s="1137" t="s">
        <v>1074</v>
      </c>
      <c r="C7" s="1133" t="s">
        <v>1075</v>
      </c>
      <c r="E7" s="1113" t="s">
        <v>675</v>
      </c>
    </row>
    <row r="8" spans="1:5" ht="15">
      <c r="A8" s="2310"/>
      <c r="B8" s="1137" t="s">
        <v>1076</v>
      </c>
      <c r="C8" s="1133" t="s">
        <v>1077</v>
      </c>
    </row>
    <row r="9" spans="1:5">
      <c r="A9" s="801">
        <v>2010</v>
      </c>
      <c r="B9" s="662">
        <v>741115.35600000003</v>
      </c>
      <c r="C9" s="662">
        <v>158067.77200000003</v>
      </c>
    </row>
    <row r="10" spans="1:5">
      <c r="A10" s="801">
        <v>2011</v>
      </c>
      <c r="B10" s="662">
        <v>917078.47400000028</v>
      </c>
      <c r="C10" s="662">
        <v>173716.848</v>
      </c>
    </row>
    <row r="11" spans="1:5">
      <c r="A11" s="1160">
        <v>2012</v>
      </c>
      <c r="B11" s="1161">
        <v>864288.41500000015</v>
      </c>
      <c r="C11" s="1161">
        <v>162081.93099999998</v>
      </c>
    </row>
    <row r="12" spans="1:5" ht="15" thickBot="1">
      <c r="A12" s="802">
        <v>2013</v>
      </c>
      <c r="B12" s="663">
        <v>1020675.5359999998</v>
      </c>
      <c r="C12" s="663">
        <v>197923.53999999998</v>
      </c>
    </row>
    <row r="13" spans="1:5" ht="15">
      <c r="A13" s="803">
        <v>2014</v>
      </c>
      <c r="B13" s="664">
        <v>1260343.3500000001</v>
      </c>
      <c r="C13" s="664">
        <v>133664.04999999999</v>
      </c>
    </row>
    <row r="14" spans="1:5" ht="28.5">
      <c r="A14" s="641" t="s">
        <v>1078</v>
      </c>
      <c r="B14" s="1058">
        <v>957005.62</v>
      </c>
      <c r="C14" s="1058">
        <v>112508.31</v>
      </c>
    </row>
    <row r="15" spans="1:5">
      <c r="A15" s="641" t="s">
        <v>1079</v>
      </c>
      <c r="B15" s="1058">
        <v>82250.17</v>
      </c>
      <c r="C15" s="1058">
        <v>18206.080000000002</v>
      </c>
    </row>
    <row r="16" spans="1:5" ht="16.5">
      <c r="A16" s="642" t="s">
        <v>1080</v>
      </c>
      <c r="B16" s="1059">
        <v>221087.56</v>
      </c>
      <c r="C16" s="1059">
        <v>2949.66</v>
      </c>
    </row>
    <row r="17" spans="1:3">
      <c r="A17" s="2401" t="s">
        <v>1081</v>
      </c>
      <c r="B17" s="2402"/>
      <c r="C17" s="2402"/>
    </row>
    <row r="18" spans="1:3">
      <c r="A18" s="2403" t="s">
        <v>1405</v>
      </c>
      <c r="B18" s="2403"/>
      <c r="C18" s="2403"/>
    </row>
  </sheetData>
  <mergeCells count="6">
    <mergeCell ref="A3:C3"/>
    <mergeCell ref="A5:C5"/>
    <mergeCell ref="A7:A8"/>
    <mergeCell ref="A17:C17"/>
    <mergeCell ref="A18:C18"/>
    <mergeCell ref="A4:C4"/>
  </mergeCells>
  <hyperlinks>
    <hyperlink ref="E7" location="ÍNDICE!A239" display="ÍNDICE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K7" sqref="K7"/>
    </sheetView>
  </sheetViews>
  <sheetFormatPr baseColWidth="10" defaultRowHeight="14.25"/>
  <cols>
    <col min="1" max="1" width="18.28515625" style="623" customWidth="1"/>
    <col min="2" max="9" width="15.7109375" style="623" customWidth="1"/>
    <col min="10" max="16384" width="11.42578125" style="623"/>
  </cols>
  <sheetData>
    <row r="1" spans="1:14" ht="6" customHeight="1"/>
    <row r="2" spans="1:14">
      <c r="A2" s="1398" t="s">
        <v>2427</v>
      </c>
    </row>
    <row r="3" spans="1:14" ht="15">
      <c r="A3" s="2323" t="s">
        <v>1559</v>
      </c>
      <c r="B3" s="2404"/>
      <c r="C3" s="2404"/>
      <c r="D3" s="2404"/>
      <c r="E3" s="2404"/>
      <c r="F3" s="2404"/>
      <c r="G3" s="2404"/>
      <c r="H3" s="2404"/>
      <c r="I3" s="2404"/>
      <c r="J3" s="644"/>
      <c r="K3" s="644"/>
      <c r="L3" s="644"/>
      <c r="M3" s="644"/>
      <c r="N3" s="644"/>
    </row>
    <row r="4" spans="1:14" ht="15">
      <c r="A4" s="2323" t="s">
        <v>1658</v>
      </c>
      <c r="B4" s="2323"/>
      <c r="C4" s="2323"/>
      <c r="D4" s="2323"/>
      <c r="E4" s="2323"/>
      <c r="F4" s="2323"/>
      <c r="G4" s="2323"/>
      <c r="H4" s="2323"/>
      <c r="I4" s="2323"/>
      <c r="J4" s="644"/>
      <c r="K4" s="644"/>
      <c r="L4" s="644"/>
      <c r="M4" s="644"/>
      <c r="N4" s="644"/>
    </row>
    <row r="5" spans="1:14" ht="15" customHeight="1">
      <c r="A5" s="2395" t="s">
        <v>463</v>
      </c>
      <c r="B5" s="2395"/>
      <c r="C5" s="2395"/>
      <c r="D5" s="2395"/>
      <c r="E5" s="2395"/>
      <c r="F5" s="2395"/>
      <c r="G5" s="2395"/>
      <c r="H5" s="2395"/>
      <c r="I5" s="2395"/>
      <c r="J5" s="644"/>
      <c r="K5" s="644"/>
      <c r="L5" s="644"/>
      <c r="M5" s="644"/>
      <c r="N5" s="644"/>
    </row>
    <row r="6" spans="1:14" ht="17.25" customHeight="1">
      <c r="A6" s="674"/>
      <c r="B6" s="675"/>
      <c r="C6" s="675"/>
      <c r="D6" s="675"/>
      <c r="E6" s="675"/>
      <c r="F6" s="675"/>
      <c r="G6" s="644"/>
      <c r="H6" s="644"/>
      <c r="I6" s="644"/>
      <c r="J6" s="644"/>
      <c r="K6" s="644"/>
      <c r="L6" s="644"/>
      <c r="M6" s="644"/>
      <c r="N6" s="644"/>
    </row>
    <row r="7" spans="1:14" ht="15" customHeight="1">
      <c r="A7" s="2405" t="s">
        <v>594</v>
      </c>
      <c r="B7" s="2332" t="s">
        <v>1105</v>
      </c>
      <c r="C7" s="2332"/>
      <c r="D7" s="2346" t="s">
        <v>1106</v>
      </c>
      <c r="E7" s="2346"/>
      <c r="F7" s="2332" t="s">
        <v>1107</v>
      </c>
      <c r="G7" s="2332"/>
      <c r="H7" s="2363" t="s">
        <v>1108</v>
      </c>
      <c r="I7" s="2365"/>
      <c r="J7" s="644"/>
      <c r="K7" s="1113" t="s">
        <v>675</v>
      </c>
      <c r="L7" s="644"/>
      <c r="M7" s="644"/>
      <c r="N7" s="644"/>
    </row>
    <row r="8" spans="1:14" ht="15">
      <c r="A8" s="2405"/>
      <c r="B8" s="1133" t="s">
        <v>172</v>
      </c>
      <c r="C8" s="1133" t="s">
        <v>173</v>
      </c>
      <c r="D8" s="1133" t="s">
        <v>172</v>
      </c>
      <c r="E8" s="1133" t="s">
        <v>173</v>
      </c>
      <c r="F8" s="1137" t="s">
        <v>172</v>
      </c>
      <c r="G8" s="1137" t="s">
        <v>173</v>
      </c>
      <c r="H8" s="1137" t="s">
        <v>172</v>
      </c>
      <c r="I8" s="1137" t="s">
        <v>173</v>
      </c>
      <c r="J8" s="644"/>
      <c r="K8" s="644"/>
      <c r="L8" s="644"/>
      <c r="M8" s="644"/>
      <c r="N8" s="644"/>
    </row>
    <row r="9" spans="1:14" ht="15">
      <c r="A9" s="806">
        <v>2010</v>
      </c>
      <c r="B9" s="901">
        <v>17.46164795776593</v>
      </c>
      <c r="C9" s="901">
        <v>82.538352042234067</v>
      </c>
      <c r="D9" s="901">
        <v>19.649921140281624</v>
      </c>
      <c r="E9" s="901">
        <v>80.35007885971838</v>
      </c>
      <c r="F9" s="901">
        <v>15.162228174239893</v>
      </c>
      <c r="G9" s="901">
        <v>84.8377718257601</v>
      </c>
      <c r="H9" s="901"/>
      <c r="I9" s="901"/>
      <c r="J9" s="644"/>
      <c r="K9" s="644"/>
      <c r="L9" s="644"/>
      <c r="M9" s="644"/>
      <c r="N9" s="644"/>
    </row>
    <row r="10" spans="1:14">
      <c r="A10" s="807">
        <v>2011</v>
      </c>
      <c r="B10" s="902">
        <v>23.233087395871252</v>
      </c>
      <c r="C10" s="902">
        <v>76.766912604128748</v>
      </c>
      <c r="D10" s="902">
        <v>22.333736217340157</v>
      </c>
      <c r="E10" s="902">
        <v>77.666263782659854</v>
      </c>
      <c r="F10" s="902">
        <v>14.239138884592897</v>
      </c>
      <c r="G10" s="902">
        <v>85.76086111540711</v>
      </c>
      <c r="H10" s="902"/>
      <c r="I10" s="902"/>
      <c r="J10" s="644"/>
      <c r="K10" s="644"/>
      <c r="L10" s="644"/>
      <c r="M10" s="644"/>
      <c r="N10" s="644"/>
    </row>
    <row r="11" spans="1:14">
      <c r="A11" s="806">
        <v>2012</v>
      </c>
      <c r="B11" s="902">
        <v>25.374914674697468</v>
      </c>
      <c r="C11" s="902">
        <v>74.625085325302152</v>
      </c>
      <c r="D11" s="902">
        <v>20.680939965680448</v>
      </c>
      <c r="E11" s="902">
        <v>79.319060034319307</v>
      </c>
      <c r="F11" s="902">
        <v>20.359330947990017</v>
      </c>
      <c r="G11" s="902">
        <v>79.640669052009628</v>
      </c>
      <c r="H11" s="902"/>
      <c r="I11" s="902"/>
      <c r="J11" s="644"/>
      <c r="K11" s="644"/>
      <c r="L11" s="644"/>
      <c r="M11" s="644"/>
      <c r="N11" s="644"/>
    </row>
    <row r="12" spans="1:14" ht="15" thickBot="1">
      <c r="A12" s="1070">
        <v>2013</v>
      </c>
      <c r="B12" s="1071">
        <v>19.737223222582458</v>
      </c>
      <c r="C12" s="1071">
        <v>80.262776777418452</v>
      </c>
      <c r="D12" s="1071">
        <v>15.32893649123859</v>
      </c>
      <c r="E12" s="1071">
        <v>84.671063508762472</v>
      </c>
      <c r="F12" s="1071">
        <v>14.732318195712335</v>
      </c>
      <c r="G12" s="1071">
        <v>85.26768180428877</v>
      </c>
      <c r="H12" s="1071">
        <v>11.36</v>
      </c>
      <c r="I12" s="1071">
        <v>88.64</v>
      </c>
      <c r="J12" s="644"/>
      <c r="K12" s="644"/>
      <c r="L12" s="644"/>
      <c r="M12" s="644"/>
      <c r="N12" s="644"/>
    </row>
    <row r="13" spans="1:14" ht="18" thickTop="1">
      <c r="A13" s="1072" t="s">
        <v>1412</v>
      </c>
      <c r="B13" s="1073">
        <v>31.47654480759784</v>
      </c>
      <c r="C13" s="1073">
        <v>68.523455192402182</v>
      </c>
      <c r="D13" s="1073">
        <v>20.860615033976085</v>
      </c>
      <c r="E13" s="1073">
        <v>79.13938496602465</v>
      </c>
      <c r="F13" s="1073">
        <v>22.772477665193357</v>
      </c>
      <c r="G13" s="1073">
        <v>77.227522334807603</v>
      </c>
      <c r="H13" s="1073">
        <v>12.680560509295235</v>
      </c>
      <c r="I13" s="1073">
        <v>87.319439490705179</v>
      </c>
      <c r="J13" s="644"/>
      <c r="K13" s="644"/>
      <c r="L13" s="644"/>
      <c r="M13" s="644"/>
      <c r="N13" s="644"/>
    </row>
    <row r="14" spans="1:14">
      <c r="A14" s="668" t="s">
        <v>154</v>
      </c>
      <c r="B14" s="902">
        <v>34.650786743418358</v>
      </c>
      <c r="C14" s="902">
        <v>65.349213256581351</v>
      </c>
      <c r="D14" s="902">
        <v>22.702181265459103</v>
      </c>
      <c r="E14" s="902">
        <v>77.297818734540016</v>
      </c>
      <c r="F14" s="902">
        <v>19.051087374748967</v>
      </c>
      <c r="G14" s="902">
        <v>80.948912625250884</v>
      </c>
      <c r="H14" s="902">
        <v>13.764319608800371</v>
      </c>
      <c r="I14" s="902">
        <v>86.235680391199679</v>
      </c>
      <c r="J14" s="644"/>
      <c r="K14" s="644"/>
      <c r="L14" s="644"/>
      <c r="M14" s="644"/>
      <c r="N14" s="644"/>
    </row>
    <row r="15" spans="1:14">
      <c r="A15" s="668" t="s">
        <v>155</v>
      </c>
      <c r="B15" s="902">
        <v>24.346175137353061</v>
      </c>
      <c r="C15" s="902">
        <v>75.653824862647383</v>
      </c>
      <c r="D15" s="902">
        <v>16.723864191347349</v>
      </c>
      <c r="E15" s="902">
        <v>83.276135808652853</v>
      </c>
      <c r="F15" s="902">
        <v>31.131918752113663</v>
      </c>
      <c r="G15" s="902">
        <v>68.86808124788638</v>
      </c>
      <c r="H15" s="902">
        <v>10.246088541119551</v>
      </c>
      <c r="I15" s="902">
        <v>89.753911458881291</v>
      </c>
    </row>
    <row r="16" spans="1:14" s="629" customFormat="1" ht="11.25">
      <c r="A16" s="809" t="s">
        <v>1413</v>
      </c>
      <c r="B16" s="808"/>
      <c r="C16" s="808"/>
      <c r="D16" s="808"/>
      <c r="E16" s="808"/>
      <c r="F16" s="808"/>
      <c r="G16" s="808"/>
      <c r="H16" s="808"/>
      <c r="I16" s="808"/>
    </row>
    <row r="17" spans="1:5" s="629" customFormat="1" ht="11.25">
      <c r="A17" s="676" t="s">
        <v>2428</v>
      </c>
    </row>
    <row r="18" spans="1:5">
      <c r="A18" s="676" t="s">
        <v>2429</v>
      </c>
    </row>
    <row r="19" spans="1:5">
      <c r="A19" s="2321"/>
      <c r="B19" s="2321"/>
      <c r="C19" s="2321"/>
      <c r="D19" s="2321"/>
      <c r="E19" s="2321"/>
    </row>
  </sheetData>
  <mergeCells count="9">
    <mergeCell ref="A19:E19"/>
    <mergeCell ref="A4:I4"/>
    <mergeCell ref="A3:I3"/>
    <mergeCell ref="A5:I5"/>
    <mergeCell ref="A7:A8"/>
    <mergeCell ref="B7:C7"/>
    <mergeCell ref="D7:E7"/>
    <mergeCell ref="F7:G7"/>
    <mergeCell ref="H7:I7"/>
  </mergeCells>
  <hyperlinks>
    <hyperlink ref="K7" location="ÍNDICE!A240" display="ÍNDICE"/>
  </hyperlink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K7" sqref="K7"/>
    </sheetView>
  </sheetViews>
  <sheetFormatPr baseColWidth="10" defaultRowHeight="14.25"/>
  <cols>
    <col min="1" max="1" width="11.42578125" style="261"/>
    <col min="2" max="2" width="15.140625" style="261" customWidth="1"/>
    <col min="3" max="3" width="8.7109375" style="261" customWidth="1"/>
    <col min="4" max="4" width="14.28515625" style="261" customWidth="1"/>
    <col min="5" max="5" width="8.7109375" style="261" customWidth="1"/>
    <col min="6" max="6" width="11.42578125" style="261"/>
    <col min="7" max="7" width="8.7109375" style="261" customWidth="1"/>
    <col min="8" max="8" width="14.140625" style="261" customWidth="1"/>
    <col min="9" max="9" width="8.7109375" style="261" customWidth="1"/>
    <col min="10" max="10" width="11.42578125" style="261"/>
    <col min="11" max="11" width="8.7109375" style="261" customWidth="1"/>
    <col min="12" max="12" width="15.5703125" style="261" customWidth="1"/>
    <col min="13" max="13" width="8.7109375" style="261" customWidth="1"/>
    <col min="14" max="14" width="11.42578125" style="261"/>
    <col min="15" max="15" width="8.7109375" style="261" customWidth="1"/>
    <col min="16" max="16384" width="11.42578125" style="261"/>
  </cols>
  <sheetData>
    <row r="1" spans="1:16" ht="6" customHeight="1"/>
    <row r="2" spans="1:16">
      <c r="A2" s="1398" t="s">
        <v>2430</v>
      </c>
    </row>
    <row r="3" spans="1:16" ht="33.75" customHeight="1">
      <c r="A3" s="2407" t="s">
        <v>1660</v>
      </c>
      <c r="B3" s="2407"/>
      <c r="C3" s="2407"/>
      <c r="D3" s="2407"/>
      <c r="E3" s="2407"/>
      <c r="F3" s="2407"/>
      <c r="G3" s="2407"/>
      <c r="H3" s="2407"/>
      <c r="I3" s="2407"/>
      <c r="J3" s="1157"/>
      <c r="K3" s="1157"/>
      <c r="L3" s="1157"/>
      <c r="M3" s="1157"/>
      <c r="N3" s="1157"/>
      <c r="O3" s="1157"/>
    </row>
    <row r="4" spans="1:16" ht="15" customHeight="1">
      <c r="A4" s="2407" t="s">
        <v>1661</v>
      </c>
      <c r="B4" s="2407"/>
      <c r="C4" s="2407"/>
      <c r="D4" s="2407"/>
      <c r="E4" s="2407"/>
      <c r="F4" s="2407"/>
      <c r="G4" s="2407"/>
      <c r="H4" s="2407"/>
      <c r="I4" s="2407"/>
      <c r="J4" s="1134"/>
      <c r="K4" s="1134"/>
      <c r="L4" s="1134"/>
      <c r="M4" s="1134"/>
      <c r="N4" s="1134"/>
      <c r="O4" s="1134"/>
    </row>
    <row r="5" spans="1:16">
      <c r="A5" s="2359" t="s">
        <v>1089</v>
      </c>
      <c r="B5" s="2360"/>
      <c r="C5" s="2360"/>
      <c r="D5" s="2360"/>
      <c r="E5" s="2360"/>
      <c r="F5" s="2360"/>
      <c r="G5" s="2360"/>
      <c r="H5" s="2360"/>
      <c r="I5" s="2360"/>
    </row>
    <row r="6" spans="1:16">
      <c r="A6" s="669"/>
      <c r="B6" s="669"/>
      <c r="C6" s="669"/>
      <c r="D6" s="669"/>
      <c r="E6" s="669"/>
      <c r="F6" s="669"/>
      <c r="G6" s="669"/>
      <c r="H6" s="669"/>
      <c r="I6" s="669"/>
    </row>
    <row r="7" spans="1:16" ht="15">
      <c r="A7" s="2310" t="s">
        <v>594</v>
      </c>
      <c r="B7" s="2332" t="s">
        <v>1090</v>
      </c>
      <c r="C7" s="2332"/>
      <c r="D7" s="2332"/>
      <c r="E7" s="2332"/>
      <c r="F7" s="2332" t="s">
        <v>1091</v>
      </c>
      <c r="G7" s="2332"/>
      <c r="H7" s="2332"/>
      <c r="I7" s="2332"/>
      <c r="K7" s="1113" t="s">
        <v>675</v>
      </c>
      <c r="P7" s="1113"/>
    </row>
    <row r="8" spans="1:16" ht="34.5">
      <c r="A8" s="2310"/>
      <c r="B8" s="1133" t="s">
        <v>1092</v>
      </c>
      <c r="C8" s="1133" t="s">
        <v>1093</v>
      </c>
      <c r="D8" s="1133" t="s">
        <v>1094</v>
      </c>
      <c r="E8" s="1133" t="s">
        <v>1095</v>
      </c>
      <c r="F8" s="1133" t="s">
        <v>1092</v>
      </c>
      <c r="G8" s="1133" t="s">
        <v>1093</v>
      </c>
      <c r="H8" s="1133" t="s">
        <v>1094</v>
      </c>
      <c r="I8" s="1133" t="s">
        <v>1095</v>
      </c>
    </row>
    <row r="9" spans="1:16">
      <c r="A9" s="798">
        <v>2006</v>
      </c>
      <c r="B9" s="1061">
        <v>5.5130154747778803</v>
      </c>
      <c r="C9" s="1061">
        <v>39.307830167501102</v>
      </c>
      <c r="D9" s="1061">
        <v>3.4381765880311179</v>
      </c>
      <c r="E9" s="1061">
        <v>2.2396625366285137</v>
      </c>
      <c r="F9" s="1062">
        <v>0.96209279795230851</v>
      </c>
      <c r="G9" s="1062">
        <v>3.639544848067648</v>
      </c>
      <c r="H9" s="1062">
        <v>0.38782035266294607</v>
      </c>
      <c r="I9" s="1062">
        <v>0.72343411939049562</v>
      </c>
    </row>
    <row r="10" spans="1:16">
      <c r="A10" s="798">
        <v>2007</v>
      </c>
      <c r="B10" s="1061">
        <v>6.1482551964700125</v>
      </c>
      <c r="C10" s="1061">
        <v>41.408296623876574</v>
      </c>
      <c r="D10" s="1061">
        <v>4.2953261647544236</v>
      </c>
      <c r="E10" s="1061">
        <v>2.4049122537776308</v>
      </c>
      <c r="F10" s="1062">
        <v>0.75704756154980424</v>
      </c>
      <c r="G10" s="1062">
        <v>3.2119396543423737</v>
      </c>
      <c r="H10" s="1062">
        <v>0.33074893465768146</v>
      </c>
      <c r="I10" s="1062">
        <v>0.78644746685270928</v>
      </c>
    </row>
    <row r="11" spans="1:16">
      <c r="A11" s="798">
        <v>2008</v>
      </c>
      <c r="B11" s="1061">
        <v>5.8362523045844243</v>
      </c>
      <c r="C11" s="1061">
        <v>36.506094997411097</v>
      </c>
      <c r="D11" s="1061">
        <v>1.9203059276968237</v>
      </c>
      <c r="E11" s="1061">
        <v>2.6511956602679647</v>
      </c>
      <c r="F11" s="1062">
        <v>0.89097559074579158</v>
      </c>
      <c r="G11" s="1062">
        <v>2.4556156525432788</v>
      </c>
      <c r="H11" s="1062">
        <v>0.28974815959212735</v>
      </c>
      <c r="I11" s="1062">
        <v>0.99238744660303602</v>
      </c>
    </row>
    <row r="12" spans="1:16">
      <c r="A12" s="798">
        <v>2009</v>
      </c>
      <c r="B12" s="1061">
        <v>6.2975489040015784</v>
      </c>
      <c r="C12" s="1061">
        <v>34.530131807984162</v>
      </c>
      <c r="D12" s="1061">
        <v>3.0088289208007541</v>
      </c>
      <c r="E12" s="1061">
        <v>3.5550448971682376</v>
      </c>
      <c r="F12" s="1062">
        <v>1.0067510152655585</v>
      </c>
      <c r="G12" s="1062">
        <v>2.6561090615516862</v>
      </c>
      <c r="H12" s="1062">
        <v>0.27846304677557998</v>
      </c>
      <c r="I12" s="1062">
        <v>0.9924708590206569</v>
      </c>
    </row>
    <row r="13" spans="1:16">
      <c r="A13" s="798">
        <v>2010</v>
      </c>
      <c r="B13" s="1061">
        <v>6.0648746886003764</v>
      </c>
      <c r="C13" s="1061">
        <v>36.765541016994696</v>
      </c>
      <c r="D13" s="1061">
        <v>5.3350736246374204</v>
      </c>
      <c r="E13" s="1061">
        <v>3.8920421925820041</v>
      </c>
      <c r="F13" s="1062">
        <v>0.91829272948981111</v>
      </c>
      <c r="G13" s="1062">
        <v>1.7537319796271578</v>
      </c>
      <c r="H13" s="1062">
        <v>0.44188522321314222</v>
      </c>
      <c r="I13" s="1062">
        <v>1.2704200167377837</v>
      </c>
    </row>
    <row r="14" spans="1:16">
      <c r="A14" s="798">
        <v>2011</v>
      </c>
      <c r="B14" s="1063">
        <v>5.6509605945227142</v>
      </c>
      <c r="C14" s="1063">
        <v>29.843910472591794</v>
      </c>
      <c r="D14" s="1063">
        <v>3.0910957511942376</v>
      </c>
      <c r="E14" s="1063">
        <v>4.4548722618927767</v>
      </c>
      <c r="F14" s="1064">
        <v>0.82163033691193621</v>
      </c>
      <c r="G14" s="1064">
        <v>1.6048282666721514</v>
      </c>
      <c r="H14" s="1064">
        <v>0.25546245877638329</v>
      </c>
      <c r="I14" s="1064">
        <v>1.2642116549703071</v>
      </c>
    </row>
    <row r="15" spans="1:16">
      <c r="A15" s="1047">
        <v>2012</v>
      </c>
      <c r="B15" s="1065">
        <v>4.8341041505580868</v>
      </c>
      <c r="C15" s="1065">
        <v>27.755347554563752</v>
      </c>
      <c r="D15" s="1065">
        <v>6.3823318293253912</v>
      </c>
      <c r="E15" s="1065">
        <v>4.7670980421137257</v>
      </c>
      <c r="F15" s="1066">
        <v>0.79401251046111476</v>
      </c>
      <c r="G15" s="1066">
        <v>1.5011945449553967</v>
      </c>
      <c r="H15" s="1066">
        <v>0.43167396786271067</v>
      </c>
      <c r="I15" s="1066">
        <v>1.050191891964505</v>
      </c>
    </row>
    <row r="16" spans="1:16" ht="15" thickBot="1">
      <c r="A16" s="1047">
        <v>2013</v>
      </c>
      <c r="B16" s="1065">
        <v>5.6431959709790158</v>
      </c>
      <c r="C16" s="1065">
        <v>26.856211785039712</v>
      </c>
      <c r="D16" s="1065">
        <v>3.1024265425714397</v>
      </c>
      <c r="E16" s="1065">
        <v>5.4669649577312098</v>
      </c>
      <c r="F16" s="1066">
        <v>0.88749431131994616</v>
      </c>
      <c r="G16" s="1066">
        <v>1.0966893989882176</v>
      </c>
      <c r="H16" s="1066">
        <v>0.30428376388112433</v>
      </c>
      <c r="I16" s="1066">
        <v>1.2171350555244955</v>
      </c>
    </row>
    <row r="17" spans="1:9" ht="15.75" thickTop="1">
      <c r="A17" s="1067">
        <v>2014</v>
      </c>
      <c r="B17" s="1068">
        <v>4.620817788663536</v>
      </c>
      <c r="C17" s="1069">
        <v>25.105029079456479</v>
      </c>
      <c r="D17" s="1069">
        <v>4.4292716016368407</v>
      </c>
      <c r="E17" s="1069">
        <v>5.0700466312017136</v>
      </c>
      <c r="F17" s="1068">
        <v>0.87350052715756821</v>
      </c>
      <c r="G17" s="1069">
        <v>1.0731577905078695</v>
      </c>
      <c r="H17" s="1069">
        <v>0.29948589502545192</v>
      </c>
      <c r="I17" s="1069">
        <v>1.1979435801018077</v>
      </c>
    </row>
    <row r="18" spans="1:9">
      <c r="A18" s="670" t="s">
        <v>1096</v>
      </c>
      <c r="B18" s="1064">
        <v>4.0669022890051698</v>
      </c>
      <c r="C18" s="1064">
        <v>22.185643541532837</v>
      </c>
      <c r="D18" s="1064">
        <v>0.7697915359813976</v>
      </c>
      <c r="E18" s="1064">
        <v>4.0417548341092253</v>
      </c>
      <c r="F18" s="1064">
        <v>1.0757522372153832</v>
      </c>
      <c r="G18" s="1064">
        <v>1.4809056772055924</v>
      </c>
      <c r="H18" s="1064">
        <v>0.19559131585734238</v>
      </c>
      <c r="I18" s="1064">
        <v>1.6904678013384591</v>
      </c>
    </row>
    <row r="19" spans="1:9">
      <c r="A19" s="670" t="s">
        <v>1097</v>
      </c>
      <c r="B19" s="1064">
        <v>5.1605489468022743</v>
      </c>
      <c r="C19" s="1064">
        <v>27.195214024036606</v>
      </c>
      <c r="D19" s="1064">
        <v>7.6717649793094633</v>
      </c>
      <c r="E19" s="1064">
        <v>6.5040495241936203</v>
      </c>
      <c r="F19" s="1064">
        <v>0.71569656926454894</v>
      </c>
      <c r="G19" s="1064">
        <v>0.65291616845186917</v>
      </c>
      <c r="H19" s="1064">
        <v>0.3766824048760784</v>
      </c>
      <c r="I19" s="1064">
        <v>0.86636953121498028</v>
      </c>
    </row>
    <row r="20" spans="1:9">
      <c r="A20" s="670" t="s">
        <v>1098</v>
      </c>
      <c r="B20" s="1064">
        <v>4.3109505288655052</v>
      </c>
      <c r="C20" s="1064">
        <v>31.319889201426189</v>
      </c>
      <c r="D20" s="1064">
        <v>5.1088336377991759</v>
      </c>
      <c r="E20" s="1064">
        <v>0.63116126527588889</v>
      </c>
      <c r="F20" s="1064">
        <v>0.71452218710477988</v>
      </c>
      <c r="G20" s="1064">
        <v>1.6672184365778198</v>
      </c>
      <c r="H20" s="1064">
        <v>0.47634812473651994</v>
      </c>
      <c r="I20" s="1064">
        <v>0.23817406236825997</v>
      </c>
    </row>
    <row r="21" spans="1:9" ht="16.5">
      <c r="A21" s="670" t="s">
        <v>1099</v>
      </c>
      <c r="B21" s="1064">
        <v>8.0066838404233103</v>
      </c>
      <c r="C21" s="1064">
        <v>23.67193483255587</v>
      </c>
      <c r="D21" s="1064">
        <v>3.1330501984265129</v>
      </c>
      <c r="E21" s="1064" t="s">
        <v>4</v>
      </c>
      <c r="F21" s="1063" t="s">
        <v>4</v>
      </c>
      <c r="G21" s="1063" t="s">
        <v>4</v>
      </c>
      <c r="H21" s="1063" t="s">
        <v>4</v>
      </c>
      <c r="I21" s="1063" t="s">
        <v>4</v>
      </c>
    </row>
    <row r="22" spans="1:9">
      <c r="A22" s="2408" t="s">
        <v>1662</v>
      </c>
      <c r="B22" s="2409"/>
      <c r="C22" s="2409"/>
      <c r="D22" s="2409"/>
      <c r="E22" s="2409"/>
      <c r="F22" s="2409"/>
      <c r="G22" s="2409"/>
      <c r="H22" s="2409"/>
      <c r="I22" s="2409"/>
    </row>
    <row r="23" spans="1:9" ht="47.25" customHeight="1">
      <c r="A23" s="2320" t="s">
        <v>2319</v>
      </c>
      <c r="B23" s="2320"/>
      <c r="C23" s="2320"/>
      <c r="D23" s="2320"/>
      <c r="E23" s="2320"/>
      <c r="F23" s="2320"/>
      <c r="G23" s="2320"/>
      <c r="H23" s="2320"/>
      <c r="I23" s="2320"/>
    </row>
    <row r="24" spans="1:9">
      <c r="A24" s="2406" t="s">
        <v>1409</v>
      </c>
      <c r="B24" s="2406"/>
      <c r="C24" s="2406"/>
      <c r="D24" s="2406"/>
      <c r="E24" s="2406"/>
      <c r="F24" s="2406"/>
      <c r="G24" s="2406"/>
      <c r="H24" s="2406"/>
      <c r="I24" s="2406"/>
    </row>
    <row r="25" spans="1:9">
      <c r="A25" s="2406" t="s">
        <v>1410</v>
      </c>
      <c r="B25" s="2406"/>
      <c r="C25" s="2406"/>
      <c r="D25" s="2406"/>
      <c r="E25" s="2406"/>
      <c r="F25" s="2406"/>
      <c r="G25" s="2406"/>
      <c r="H25" s="2406"/>
      <c r="I25" s="2406"/>
    </row>
  </sheetData>
  <mergeCells count="10">
    <mergeCell ref="A23:I23"/>
    <mergeCell ref="A24:I24"/>
    <mergeCell ref="A25:I25"/>
    <mergeCell ref="A4:I4"/>
    <mergeCell ref="A3:I3"/>
    <mergeCell ref="A5:I5"/>
    <mergeCell ref="A7:A8"/>
    <mergeCell ref="B7:E7"/>
    <mergeCell ref="F7:I7"/>
    <mergeCell ref="A22:I22"/>
  </mergeCells>
  <hyperlinks>
    <hyperlink ref="K7" location="ÍNDICE!A244" display="ÍNDICE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activeCell="I7" sqref="I7"/>
    </sheetView>
  </sheetViews>
  <sheetFormatPr baseColWidth="10" defaultRowHeight="14.25"/>
  <cols>
    <col min="1" max="1" width="13.5703125" style="261" customWidth="1"/>
    <col min="2" max="2" width="17" style="261" customWidth="1"/>
    <col min="3" max="3" width="20.28515625" style="261" customWidth="1"/>
    <col min="4" max="4" width="17.5703125" style="261" customWidth="1"/>
    <col min="5" max="5" width="16.7109375" style="261" customWidth="1"/>
    <col min="6" max="6" width="21.28515625" style="261" customWidth="1"/>
    <col min="7" max="7" width="17.5703125" style="261" customWidth="1"/>
    <col min="8" max="16384" width="11.42578125" style="261"/>
  </cols>
  <sheetData>
    <row r="1" spans="1:9" ht="6" customHeight="1"/>
    <row r="2" spans="1:9">
      <c r="A2" s="1398" t="s">
        <v>2431</v>
      </c>
    </row>
    <row r="3" spans="1:9" ht="15">
      <c r="A3" s="2412" t="s">
        <v>1560</v>
      </c>
      <c r="B3" s="2412"/>
      <c r="C3" s="2412"/>
      <c r="D3" s="2412"/>
      <c r="E3" s="2412"/>
      <c r="F3" s="2412"/>
      <c r="G3" s="2412"/>
      <c r="H3" s="633"/>
    </row>
    <row r="4" spans="1:9" ht="15">
      <c r="A4" s="2412" t="s">
        <v>2532</v>
      </c>
      <c r="B4" s="2412"/>
      <c r="C4" s="2412"/>
      <c r="D4" s="2412"/>
      <c r="E4" s="2412"/>
      <c r="F4" s="2412"/>
      <c r="G4" s="2412"/>
      <c r="H4" s="633"/>
    </row>
    <row r="5" spans="1:9" ht="15">
      <c r="A5" s="2413" t="s">
        <v>463</v>
      </c>
      <c r="B5" s="2412"/>
      <c r="C5" s="2412"/>
      <c r="D5" s="2412"/>
      <c r="E5" s="2412"/>
      <c r="F5" s="2412"/>
      <c r="G5" s="2412"/>
      <c r="H5" s="633"/>
    </row>
    <row r="6" spans="1:9">
      <c r="A6" s="678"/>
      <c r="B6" s="678"/>
      <c r="C6" s="678"/>
      <c r="D6" s="678"/>
      <c r="E6" s="678"/>
      <c r="F6" s="678"/>
      <c r="G6" s="678"/>
      <c r="H6" s="633"/>
    </row>
    <row r="7" spans="1:9" ht="15">
      <c r="A7" s="2414" t="s">
        <v>594</v>
      </c>
      <c r="B7" s="2415" t="s">
        <v>1115</v>
      </c>
      <c r="C7" s="2415"/>
      <c r="D7" s="2415"/>
      <c r="E7" s="2415" t="s">
        <v>1116</v>
      </c>
      <c r="F7" s="2415"/>
      <c r="G7" s="2415"/>
      <c r="H7" s="633"/>
      <c r="I7" s="1113" t="s">
        <v>675</v>
      </c>
    </row>
    <row r="8" spans="1:9" ht="62.25">
      <c r="A8" s="2414"/>
      <c r="B8" s="1137" t="s">
        <v>1117</v>
      </c>
      <c r="C8" s="1137" t="s">
        <v>1118</v>
      </c>
      <c r="D8" s="1137" t="s">
        <v>1119</v>
      </c>
      <c r="E8" s="1137" t="s">
        <v>1117</v>
      </c>
      <c r="F8" s="1137" t="s">
        <v>1118</v>
      </c>
      <c r="G8" s="1137" t="s">
        <v>1119</v>
      </c>
      <c r="H8" s="633"/>
    </row>
    <row r="9" spans="1:9">
      <c r="A9" s="798">
        <v>2007</v>
      </c>
      <c r="B9" s="1061">
        <v>76.696848207681938</v>
      </c>
      <c r="C9" s="1061">
        <v>82.444687477409644</v>
      </c>
      <c r="D9" s="1061">
        <v>72.023344947863094</v>
      </c>
      <c r="E9" s="1062">
        <v>75.096945104172875</v>
      </c>
      <c r="F9" s="1062">
        <v>80.673789356611891</v>
      </c>
      <c r="G9" s="1062">
        <v>70.214319219396586</v>
      </c>
      <c r="H9" s="633"/>
    </row>
    <row r="10" spans="1:9">
      <c r="A10" s="798">
        <v>2008</v>
      </c>
      <c r="B10" s="1061">
        <v>79.076736327243168</v>
      </c>
      <c r="C10" s="1061">
        <v>81.571894590079864</v>
      </c>
      <c r="D10" s="1061">
        <v>72.426195770646189</v>
      </c>
      <c r="E10" s="1062">
        <v>77.843219976275961</v>
      </c>
      <c r="F10" s="1062">
        <v>80.269498529853379</v>
      </c>
      <c r="G10" s="1062">
        <v>71.276988537190235</v>
      </c>
      <c r="H10" s="633"/>
    </row>
    <row r="11" spans="1:9">
      <c r="A11" s="798">
        <v>2009</v>
      </c>
      <c r="B11" s="1061">
        <v>80.61320364967797</v>
      </c>
      <c r="C11" s="1061">
        <v>80.827354911485443</v>
      </c>
      <c r="D11" s="1061">
        <v>71.849881956884246</v>
      </c>
      <c r="E11" s="1062">
        <v>79.657441302047673</v>
      </c>
      <c r="F11" s="1062">
        <v>79.651204535673727</v>
      </c>
      <c r="G11" s="1062">
        <v>70.881565549999877</v>
      </c>
      <c r="H11" s="633"/>
    </row>
    <row r="12" spans="1:9">
      <c r="A12" s="798">
        <v>2010</v>
      </c>
      <c r="B12" s="1061">
        <v>82.32562273740956</v>
      </c>
      <c r="C12" s="1061">
        <v>81.210230801347436</v>
      </c>
      <c r="D12" s="1061">
        <v>75.840622617503811</v>
      </c>
      <c r="E12" s="1062">
        <v>81.363844341249589</v>
      </c>
      <c r="F12" s="1062">
        <v>79.805347019763545</v>
      </c>
      <c r="G12" s="1062">
        <v>74.413193737973657</v>
      </c>
      <c r="H12" s="633"/>
    </row>
    <row r="13" spans="1:9">
      <c r="A13" s="798">
        <v>2011</v>
      </c>
      <c r="B13" s="1063">
        <v>82.137920050575048</v>
      </c>
      <c r="C13" s="1063">
        <v>81.056847772191915</v>
      </c>
      <c r="D13" s="1063">
        <v>74.940635626662171</v>
      </c>
      <c r="E13" s="1064">
        <v>81.736565587105559</v>
      </c>
      <c r="F13" s="1064">
        <v>80.304100567477406</v>
      </c>
      <c r="G13" s="1064">
        <v>74.952803524674025</v>
      </c>
      <c r="H13" s="633"/>
    </row>
    <row r="14" spans="1:9">
      <c r="A14" s="798">
        <v>2012</v>
      </c>
      <c r="B14" s="1063">
        <v>84.998725780070941</v>
      </c>
      <c r="C14" s="1063">
        <v>82.73831101419529</v>
      </c>
      <c r="D14" s="1063">
        <v>76.124568608872806</v>
      </c>
      <c r="E14" s="1064">
        <v>84.898337311696096</v>
      </c>
      <c r="F14" s="1064">
        <v>81.927458816887437</v>
      </c>
      <c r="G14" s="1064">
        <v>76.111523423031656</v>
      </c>
      <c r="H14" s="633"/>
    </row>
    <row r="15" spans="1:9" ht="15" thickBot="1">
      <c r="A15" s="1047">
        <v>2013</v>
      </c>
      <c r="B15" s="1074">
        <v>85.333131039971278</v>
      </c>
      <c r="C15" s="1075">
        <v>84.044420903359807</v>
      </c>
      <c r="D15" s="1075">
        <v>81.066834507793487</v>
      </c>
      <c r="E15" s="1074">
        <v>84.697971844737538</v>
      </c>
      <c r="F15" s="1075">
        <v>83.2572162903585</v>
      </c>
      <c r="G15" s="1075">
        <v>80.65859177431247</v>
      </c>
      <c r="H15" s="633"/>
    </row>
    <row r="16" spans="1:9" ht="15.75" thickTop="1">
      <c r="A16" s="1067">
        <v>2014</v>
      </c>
      <c r="B16" s="1068">
        <v>88.520810317061063</v>
      </c>
      <c r="C16" s="1069">
        <v>93.331850119943468</v>
      </c>
      <c r="D16" s="1069">
        <v>83.855772897360083</v>
      </c>
      <c r="E16" s="1068">
        <v>87.9165910811641</v>
      </c>
      <c r="F16" s="1069">
        <v>92.828021763292099</v>
      </c>
      <c r="G16" s="1069">
        <v>83.264871095926893</v>
      </c>
      <c r="H16" s="633"/>
    </row>
    <row r="17" spans="1:8">
      <c r="A17" s="642" t="s">
        <v>280</v>
      </c>
      <c r="B17" s="1064">
        <v>92.164164491264557</v>
      </c>
      <c r="C17" s="1064">
        <v>97.617090729443206</v>
      </c>
      <c r="D17" s="1064">
        <v>84.201579875724761</v>
      </c>
      <c r="E17" s="1064">
        <v>92.081614203292418</v>
      </c>
      <c r="F17" s="1064">
        <v>97.510693744363564</v>
      </c>
      <c r="G17" s="1064">
        <v>83.608386095570651</v>
      </c>
      <c r="H17" s="633"/>
    </row>
    <row r="18" spans="1:8">
      <c r="A18" s="642" t="s">
        <v>281</v>
      </c>
      <c r="B18" s="1064">
        <v>86.653291620639266</v>
      </c>
      <c r="C18" s="1064">
        <v>90.601938155169222</v>
      </c>
      <c r="D18" s="1064">
        <v>84.478068449444208</v>
      </c>
      <c r="E18" s="1064">
        <v>86.340832071215175</v>
      </c>
      <c r="F18" s="1064">
        <v>90.252862063145756</v>
      </c>
      <c r="G18" s="1064">
        <v>84.417240741677162</v>
      </c>
      <c r="H18" s="633"/>
    </row>
    <row r="19" spans="1:8">
      <c r="A19" s="642" t="s">
        <v>157</v>
      </c>
      <c r="B19" s="1064">
        <v>75.178351963935384</v>
      </c>
      <c r="C19" s="1064">
        <v>84.075947145497082</v>
      </c>
      <c r="D19" s="1064">
        <v>73.536590067030133</v>
      </c>
      <c r="E19" s="1064">
        <v>69.861030424805918</v>
      </c>
      <c r="F19" s="1064">
        <v>81.11843025241069</v>
      </c>
      <c r="G19" s="1064">
        <v>68.527289998108259</v>
      </c>
      <c r="H19" s="633"/>
    </row>
    <row r="20" spans="1:8" ht="16.5">
      <c r="A20" s="642" t="s">
        <v>1120</v>
      </c>
      <c r="B20" s="1064" t="s">
        <v>4</v>
      </c>
      <c r="C20" s="1064" t="s">
        <v>4</v>
      </c>
      <c r="D20" s="1064" t="s">
        <v>4</v>
      </c>
      <c r="E20" s="1063" t="s">
        <v>4</v>
      </c>
      <c r="F20" s="1063" t="s">
        <v>4</v>
      </c>
      <c r="G20" s="1063" t="s">
        <v>4</v>
      </c>
      <c r="H20" s="633"/>
    </row>
    <row r="21" spans="1:8" s="680" customFormat="1" ht="11.25">
      <c r="A21" s="2410" t="s">
        <v>1665</v>
      </c>
      <c r="B21" s="2411"/>
      <c r="C21" s="2411"/>
      <c r="D21" s="2411"/>
      <c r="E21" s="2411"/>
      <c r="F21" s="2411"/>
      <c r="G21" s="2411"/>
      <c r="H21" s="679"/>
    </row>
    <row r="22" spans="1:8" s="277" customFormat="1" ht="25.5" customHeight="1">
      <c r="A22" s="2320" t="s">
        <v>2324</v>
      </c>
      <c r="B22" s="2320"/>
      <c r="C22" s="2320"/>
      <c r="D22" s="2320"/>
      <c r="E22" s="2320"/>
      <c r="F22" s="2320"/>
      <c r="G22" s="2320"/>
      <c r="H22" s="636"/>
    </row>
    <row r="23" spans="1:8" s="277" customFormat="1" ht="21.75" customHeight="1">
      <c r="A23" s="2416" t="s">
        <v>2325</v>
      </c>
      <c r="B23" s="2416"/>
      <c r="C23" s="2416"/>
      <c r="D23" s="2416"/>
      <c r="E23" s="2416"/>
      <c r="F23" s="2416"/>
      <c r="G23" s="2416"/>
      <c r="H23" s="636"/>
    </row>
    <row r="24" spans="1:8" s="277" customFormat="1" ht="27.75" customHeight="1">
      <c r="A24" s="2416" t="s">
        <v>2326</v>
      </c>
      <c r="B24" s="2416"/>
      <c r="C24" s="2416"/>
      <c r="D24" s="2416"/>
      <c r="E24" s="2416"/>
      <c r="F24" s="2416"/>
      <c r="G24" s="2416"/>
      <c r="H24" s="636"/>
    </row>
    <row r="25" spans="1:8" s="277" customFormat="1" ht="25.5" customHeight="1">
      <c r="A25" s="2416" t="s">
        <v>2327</v>
      </c>
      <c r="B25" s="2416"/>
      <c r="C25" s="2416"/>
      <c r="D25" s="2416"/>
      <c r="E25" s="2416"/>
      <c r="F25" s="2416"/>
      <c r="G25" s="2416"/>
    </row>
    <row r="26" spans="1:8" s="277" customFormat="1" ht="11.25">
      <c r="A26" s="2416" t="s">
        <v>2328</v>
      </c>
      <c r="B26" s="2416"/>
      <c r="C26" s="2416"/>
      <c r="D26" s="2416"/>
      <c r="E26" s="2416"/>
      <c r="F26" s="2416"/>
      <c r="G26" s="2416"/>
    </row>
  </sheetData>
  <mergeCells count="12">
    <mergeCell ref="A22:G22"/>
    <mergeCell ref="A23:G23"/>
    <mergeCell ref="A24:G24"/>
    <mergeCell ref="A25:G25"/>
    <mergeCell ref="A26:G26"/>
    <mergeCell ref="A21:G21"/>
    <mergeCell ref="A4:G4"/>
    <mergeCell ref="A3:G3"/>
    <mergeCell ref="A5:G5"/>
    <mergeCell ref="A7:A8"/>
    <mergeCell ref="B7:D7"/>
    <mergeCell ref="E7:G7"/>
  </mergeCells>
  <hyperlinks>
    <hyperlink ref="I7" location="ÍNDICE!A245" display="ÍNDICE"/>
  </hyperlink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E7" sqref="E7"/>
    </sheetView>
  </sheetViews>
  <sheetFormatPr baseColWidth="10" defaultRowHeight="14.25"/>
  <cols>
    <col min="1" max="1" width="48.85546875" style="261" customWidth="1"/>
    <col min="2" max="3" width="20.7109375" style="261" customWidth="1"/>
    <col min="4" max="16384" width="11.42578125" style="261"/>
  </cols>
  <sheetData>
    <row r="1" spans="1:5" ht="6" customHeight="1"/>
    <row r="2" spans="1:5">
      <c r="A2" s="1398" t="s">
        <v>2432</v>
      </c>
    </row>
    <row r="3" spans="1:5" ht="36.75" customHeight="1">
      <c r="A3" s="2417" t="s">
        <v>1561</v>
      </c>
      <c r="B3" s="2417"/>
      <c r="C3" s="2417"/>
      <c r="D3" s="681"/>
      <c r="E3" s="681"/>
    </row>
    <row r="4" spans="1:5" ht="15">
      <c r="A4" s="2412" t="s">
        <v>2533</v>
      </c>
      <c r="B4" s="2412"/>
      <c r="C4" s="2412"/>
      <c r="D4" s="681"/>
      <c r="E4" s="681"/>
    </row>
    <row r="5" spans="1:5" s="683" customFormat="1" ht="12">
      <c r="A5" s="2413" t="s">
        <v>463</v>
      </c>
      <c r="B5" s="2418"/>
      <c r="C5" s="2418"/>
      <c r="D5" s="682"/>
      <c r="E5" s="682"/>
    </row>
    <row r="6" spans="1:5" ht="15" customHeight="1">
      <c r="A6" s="669"/>
      <c r="B6" s="669"/>
      <c r="C6" s="669"/>
      <c r="D6" s="681"/>
      <c r="E6" s="681"/>
    </row>
    <row r="7" spans="1:5" ht="37.5" customHeight="1">
      <c r="A7" s="2310" t="s">
        <v>594</v>
      </c>
      <c r="B7" s="2332" t="s">
        <v>1121</v>
      </c>
      <c r="C7" s="2332"/>
      <c r="D7" s="633"/>
      <c r="E7" s="1113" t="s">
        <v>675</v>
      </c>
    </row>
    <row r="8" spans="1:5" ht="30" customHeight="1">
      <c r="A8" s="2310"/>
      <c r="B8" s="1133" t="s">
        <v>1115</v>
      </c>
      <c r="C8" s="1133" t="s">
        <v>1116</v>
      </c>
      <c r="D8" s="633"/>
      <c r="E8" s="633"/>
    </row>
    <row r="9" spans="1:5">
      <c r="A9" s="798">
        <v>2007</v>
      </c>
      <c r="B9" s="1061">
        <v>9.246116952327375</v>
      </c>
      <c r="C9" s="1062">
        <v>9.6419113876225637</v>
      </c>
      <c r="D9" s="633"/>
      <c r="E9" s="633"/>
    </row>
    <row r="10" spans="1:5">
      <c r="A10" s="798">
        <v>2008</v>
      </c>
      <c r="B10" s="1061">
        <v>7.781289699458477</v>
      </c>
      <c r="C10" s="1062">
        <v>7.8390534214253567</v>
      </c>
      <c r="D10" s="633"/>
      <c r="E10" s="633"/>
    </row>
    <row r="11" spans="1:5">
      <c r="A11" s="798">
        <v>2009</v>
      </c>
      <c r="B11" s="1061">
        <v>8.4379615340654173</v>
      </c>
      <c r="C11" s="1062">
        <v>8.180183956173293</v>
      </c>
      <c r="D11" s="633"/>
      <c r="E11" s="633"/>
    </row>
    <row r="12" spans="1:5">
      <c r="A12" s="798">
        <v>2010</v>
      </c>
      <c r="B12" s="1061">
        <v>7.449857173401961</v>
      </c>
      <c r="C12" s="1062">
        <v>7.5696876462052796</v>
      </c>
      <c r="D12" s="633"/>
      <c r="E12" s="633"/>
    </row>
    <row r="13" spans="1:5">
      <c r="A13" s="798">
        <v>2011</v>
      </c>
      <c r="B13" s="1063">
        <v>5.3475669933456222</v>
      </c>
      <c r="C13" s="1064">
        <v>5.0900407417182238</v>
      </c>
      <c r="D13" s="633"/>
      <c r="E13" s="633"/>
    </row>
    <row r="14" spans="1:5">
      <c r="A14" s="798">
        <v>2012</v>
      </c>
      <c r="B14" s="1063">
        <v>6.2775180675417639</v>
      </c>
      <c r="C14" s="1064">
        <v>5.7405867076835957</v>
      </c>
      <c r="D14" s="633"/>
      <c r="E14" s="633"/>
    </row>
    <row r="15" spans="1:5">
      <c r="A15" s="798">
        <v>2013</v>
      </c>
      <c r="B15" s="1062">
        <v>4.6203762773985195</v>
      </c>
      <c r="C15" s="1062">
        <v>4.638253371382425</v>
      </c>
      <c r="D15" s="633"/>
      <c r="E15" s="633"/>
    </row>
    <row r="16" spans="1:5">
      <c r="A16" s="798">
        <v>2014</v>
      </c>
      <c r="B16" s="1062">
        <v>3.3187696245394487</v>
      </c>
      <c r="C16" s="1062">
        <v>3.4276350324979497</v>
      </c>
      <c r="D16" s="633"/>
      <c r="E16" s="633"/>
    </row>
    <row r="17" spans="1:5" s="277" customFormat="1" ht="11.25" customHeight="1">
      <c r="A17" s="2419" t="s">
        <v>1665</v>
      </c>
      <c r="B17" s="2419"/>
      <c r="C17" s="2419"/>
    </row>
    <row r="18" spans="1:5" s="277" customFormat="1" ht="33.75" customHeight="1">
      <c r="A18" s="2420" t="s">
        <v>2329</v>
      </c>
      <c r="B18" s="2420"/>
      <c r="C18" s="2420"/>
      <c r="D18" s="636"/>
      <c r="E18" s="636"/>
    </row>
    <row r="19" spans="1:5" s="277" customFormat="1" ht="21.75" customHeight="1">
      <c r="A19" s="2416" t="s">
        <v>2330</v>
      </c>
      <c r="B19" s="2416"/>
      <c r="C19" s="2416"/>
      <c r="D19" s="636"/>
      <c r="E19" s="636"/>
    </row>
    <row r="20" spans="1:5">
      <c r="A20" s="684"/>
      <c r="B20" s="684"/>
      <c r="C20" s="684"/>
      <c r="D20" s="684"/>
      <c r="E20" s="684"/>
    </row>
    <row r="21" spans="1:5">
      <c r="A21" s="684"/>
      <c r="B21" s="684"/>
      <c r="C21" s="684"/>
      <c r="D21" s="684"/>
      <c r="E21" s="684"/>
    </row>
  </sheetData>
  <mergeCells count="8">
    <mergeCell ref="A19:C19"/>
    <mergeCell ref="A4:C4"/>
    <mergeCell ref="A3:C3"/>
    <mergeCell ref="A5:C5"/>
    <mergeCell ref="A7:A8"/>
    <mergeCell ref="B7:C7"/>
    <mergeCell ref="A17:C17"/>
    <mergeCell ref="A18:C18"/>
  </mergeCells>
  <hyperlinks>
    <hyperlink ref="E7" location="ÍNDICE!A246" display="ÍNDICE"/>
  </hyperlink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D7" sqref="D7"/>
    </sheetView>
  </sheetViews>
  <sheetFormatPr baseColWidth="10" defaultRowHeight="14.25"/>
  <cols>
    <col min="1" max="1" width="68.140625" style="623" customWidth="1"/>
    <col min="2" max="2" width="19.140625" style="904" customWidth="1"/>
    <col min="3" max="16384" width="11.42578125" style="623"/>
  </cols>
  <sheetData>
    <row r="1" spans="1:13" ht="6" customHeight="1"/>
    <row r="2" spans="1:13">
      <c r="A2" s="1398" t="s">
        <v>2433</v>
      </c>
    </row>
    <row r="3" spans="1:13" s="688" customFormat="1" ht="15">
      <c r="A3" s="2421" t="s">
        <v>1668</v>
      </c>
      <c r="B3" s="2421"/>
      <c r="C3" s="686"/>
      <c r="D3" s="686"/>
      <c r="E3" s="686"/>
      <c r="F3" s="687"/>
      <c r="G3" s="687"/>
      <c r="H3" s="687"/>
      <c r="I3" s="687"/>
      <c r="J3" s="687"/>
      <c r="K3" s="687"/>
      <c r="L3" s="687"/>
      <c r="M3" s="687"/>
    </row>
    <row r="4" spans="1:13" s="688" customFormat="1" ht="15">
      <c r="A4" s="2421" t="s">
        <v>1676</v>
      </c>
      <c r="B4" s="2421"/>
      <c r="C4" s="686"/>
      <c r="D4" s="686"/>
      <c r="E4" s="686"/>
      <c r="F4" s="687"/>
      <c r="G4" s="687"/>
      <c r="H4" s="687"/>
      <c r="I4" s="687"/>
      <c r="J4" s="687"/>
      <c r="K4" s="687"/>
      <c r="L4" s="687"/>
      <c r="M4" s="687"/>
    </row>
    <row r="5" spans="1:13" s="688" customFormat="1" ht="15">
      <c r="A5" s="2422" t="s">
        <v>1123</v>
      </c>
      <c r="B5" s="2421"/>
      <c r="C5" s="686"/>
      <c r="D5" s="686"/>
      <c r="E5" s="686"/>
      <c r="F5" s="687"/>
      <c r="G5" s="687"/>
      <c r="H5" s="687"/>
      <c r="I5" s="687"/>
      <c r="J5" s="687"/>
      <c r="K5" s="687"/>
      <c r="L5" s="687"/>
      <c r="M5" s="687"/>
    </row>
    <row r="6" spans="1:13" ht="16.5" customHeight="1">
      <c r="A6" s="689"/>
      <c r="B6" s="905"/>
      <c r="C6" s="689"/>
      <c r="D6" s="689"/>
      <c r="E6" s="689"/>
      <c r="F6" s="661"/>
      <c r="G6" s="661"/>
      <c r="H6" s="661"/>
      <c r="I6" s="661"/>
      <c r="J6" s="661"/>
      <c r="K6" s="661"/>
      <c r="L6" s="661"/>
      <c r="M6" s="661"/>
    </row>
    <row r="7" spans="1:13" ht="32.25" customHeight="1">
      <c r="A7" s="1137" t="s">
        <v>1124</v>
      </c>
      <c r="B7" s="906" t="s">
        <v>1125</v>
      </c>
      <c r="C7" s="690"/>
      <c r="D7" s="1113" t="s">
        <v>675</v>
      </c>
      <c r="E7" s="690"/>
      <c r="F7" s="661"/>
      <c r="G7" s="661"/>
      <c r="H7" s="661"/>
      <c r="I7" s="661"/>
      <c r="J7" s="661"/>
      <c r="K7" s="661"/>
      <c r="L7" s="661"/>
      <c r="M7" s="661"/>
    </row>
    <row r="8" spans="1:13" ht="16.5" customHeight="1">
      <c r="A8" s="810">
        <v>2010</v>
      </c>
      <c r="B8" s="1164">
        <v>817</v>
      </c>
      <c r="C8" s="690"/>
      <c r="D8" s="690"/>
      <c r="E8" s="690"/>
      <c r="F8" s="661"/>
      <c r="G8" s="661"/>
      <c r="H8" s="661"/>
      <c r="I8" s="661"/>
      <c r="J8" s="661"/>
      <c r="K8" s="661"/>
      <c r="L8" s="661"/>
      <c r="M8" s="661"/>
    </row>
    <row r="9" spans="1:13" ht="16.5" customHeight="1">
      <c r="A9" s="801">
        <v>2011</v>
      </c>
      <c r="B9" s="1165">
        <v>948</v>
      </c>
      <c r="C9" s="690"/>
      <c r="D9" s="690"/>
      <c r="E9" s="690"/>
      <c r="F9" s="661"/>
      <c r="G9" s="661"/>
      <c r="H9" s="661"/>
      <c r="I9" s="661"/>
      <c r="J9" s="661"/>
      <c r="K9" s="661"/>
      <c r="L9" s="661"/>
      <c r="M9" s="661"/>
    </row>
    <row r="10" spans="1:13" ht="16.5" customHeight="1">
      <c r="A10" s="1076">
        <v>2012</v>
      </c>
      <c r="B10" s="1166">
        <v>1299</v>
      </c>
      <c r="C10" s="690"/>
      <c r="D10" s="690"/>
      <c r="E10" s="690"/>
      <c r="F10" s="661"/>
      <c r="G10" s="661"/>
      <c r="H10" s="661"/>
      <c r="I10" s="661"/>
      <c r="J10" s="661"/>
      <c r="K10" s="661"/>
      <c r="L10" s="661"/>
      <c r="M10" s="661"/>
    </row>
    <row r="11" spans="1:13" ht="16.5" customHeight="1" thickBot="1">
      <c r="A11" s="1076">
        <v>2013</v>
      </c>
      <c r="B11" s="1166">
        <v>953</v>
      </c>
      <c r="C11" s="690"/>
      <c r="D11" s="690"/>
      <c r="E11" s="690"/>
      <c r="F11" s="661"/>
      <c r="G11" s="661"/>
      <c r="H11" s="661"/>
      <c r="I11" s="661"/>
      <c r="J11" s="661"/>
      <c r="K11" s="661"/>
      <c r="L11" s="661"/>
      <c r="M11" s="661"/>
    </row>
    <row r="12" spans="1:13" ht="16.5" customHeight="1" thickTop="1">
      <c r="A12" s="1077">
        <v>2014</v>
      </c>
      <c r="B12" s="1167">
        <v>1344</v>
      </c>
      <c r="C12" s="690"/>
      <c r="D12" s="690"/>
      <c r="E12" s="690"/>
      <c r="F12" s="661"/>
      <c r="G12" s="661"/>
      <c r="H12" s="661"/>
      <c r="I12" s="661"/>
      <c r="J12" s="661"/>
      <c r="K12" s="661"/>
      <c r="L12" s="661"/>
      <c r="M12" s="661"/>
    </row>
    <row r="13" spans="1:13" ht="16.5" customHeight="1">
      <c r="A13" s="658" t="s">
        <v>1126</v>
      </c>
      <c r="B13" s="1168">
        <v>88</v>
      </c>
      <c r="C13" s="690"/>
      <c r="D13" s="690"/>
      <c r="E13" s="690"/>
      <c r="F13" s="661"/>
      <c r="G13" s="661"/>
      <c r="H13" s="661"/>
      <c r="I13" s="661"/>
      <c r="J13" s="661"/>
      <c r="K13" s="661"/>
      <c r="L13" s="661"/>
      <c r="M13" s="661"/>
    </row>
    <row r="14" spans="1:13" ht="16.5" customHeight="1">
      <c r="A14" s="658" t="s">
        <v>1669</v>
      </c>
      <c r="B14" s="1168">
        <v>741</v>
      </c>
      <c r="C14" s="690"/>
      <c r="D14" s="690"/>
      <c r="E14" s="690"/>
      <c r="F14" s="661"/>
      <c r="G14" s="661"/>
      <c r="H14" s="661"/>
      <c r="I14" s="661"/>
      <c r="J14" s="661"/>
      <c r="K14" s="661"/>
      <c r="L14" s="661"/>
      <c r="M14" s="661"/>
    </row>
    <row r="15" spans="1:13" ht="16.5" customHeight="1">
      <c r="A15" s="658" t="s">
        <v>1127</v>
      </c>
      <c r="B15" s="1168">
        <v>2</v>
      </c>
      <c r="C15" s="690"/>
      <c r="D15" s="690"/>
      <c r="E15" s="690"/>
      <c r="F15" s="661"/>
      <c r="G15" s="661"/>
      <c r="H15" s="661"/>
      <c r="I15" s="661"/>
      <c r="J15" s="661"/>
      <c r="K15" s="661"/>
      <c r="L15" s="661"/>
      <c r="M15" s="661"/>
    </row>
    <row r="16" spans="1:13" ht="16.5" customHeight="1">
      <c r="A16" s="658" t="s">
        <v>1670</v>
      </c>
      <c r="B16" s="1168">
        <v>34</v>
      </c>
      <c r="C16" s="690"/>
      <c r="D16" s="690"/>
      <c r="E16" s="690"/>
      <c r="F16" s="661"/>
      <c r="G16" s="661"/>
      <c r="H16" s="661"/>
      <c r="I16" s="661"/>
      <c r="J16" s="661"/>
      <c r="K16" s="661"/>
      <c r="L16" s="661"/>
      <c r="M16" s="661"/>
    </row>
    <row r="17" spans="1:13" ht="16.5" customHeight="1">
      <c r="A17" s="658" t="s">
        <v>1671</v>
      </c>
      <c r="B17" s="1168">
        <v>353</v>
      </c>
      <c r="C17" s="690"/>
      <c r="D17" s="690"/>
      <c r="E17" s="690"/>
      <c r="F17" s="661"/>
      <c r="G17" s="661"/>
      <c r="H17" s="661"/>
      <c r="I17" s="661"/>
      <c r="J17" s="661"/>
      <c r="K17" s="661"/>
      <c r="L17" s="661"/>
      <c r="M17" s="661"/>
    </row>
    <row r="18" spans="1:13" ht="16.5" customHeight="1">
      <c r="A18" s="658" t="s">
        <v>1672</v>
      </c>
      <c r="B18" s="1168">
        <v>13</v>
      </c>
      <c r="C18" s="690"/>
      <c r="D18" s="690"/>
      <c r="E18" s="690"/>
      <c r="F18" s="661"/>
      <c r="G18" s="661"/>
      <c r="H18" s="661"/>
      <c r="I18" s="661"/>
      <c r="J18" s="661"/>
      <c r="K18" s="661"/>
      <c r="L18" s="661"/>
      <c r="M18" s="661"/>
    </row>
    <row r="19" spans="1:13" ht="16.5" customHeight="1">
      <c r="A19" s="658" t="s">
        <v>1128</v>
      </c>
      <c r="B19" s="1168">
        <v>1</v>
      </c>
      <c r="C19" s="690"/>
      <c r="D19" s="690"/>
      <c r="E19" s="690"/>
      <c r="F19" s="661"/>
      <c r="G19" s="661"/>
      <c r="H19" s="661"/>
      <c r="I19" s="661"/>
      <c r="J19" s="661"/>
      <c r="K19" s="661"/>
      <c r="L19" s="661"/>
      <c r="M19" s="661"/>
    </row>
    <row r="20" spans="1:13" ht="16.5" customHeight="1">
      <c r="A20" s="658" t="s">
        <v>1129</v>
      </c>
      <c r="B20" s="1168">
        <v>4</v>
      </c>
      <c r="C20" s="690"/>
      <c r="D20" s="690"/>
      <c r="E20" s="690"/>
      <c r="F20" s="661"/>
      <c r="G20" s="661"/>
      <c r="H20" s="661"/>
      <c r="I20" s="661"/>
      <c r="J20" s="661"/>
      <c r="K20" s="661"/>
      <c r="L20" s="661"/>
      <c r="M20" s="661"/>
    </row>
    <row r="21" spans="1:13" ht="16.5" customHeight="1">
      <c r="A21" s="658" t="s">
        <v>1673</v>
      </c>
      <c r="B21" s="1168">
        <v>42</v>
      </c>
      <c r="C21" s="690"/>
      <c r="D21" s="690"/>
      <c r="E21" s="690"/>
      <c r="F21" s="661"/>
      <c r="G21" s="661"/>
      <c r="H21" s="661"/>
      <c r="I21" s="661"/>
      <c r="J21" s="661"/>
      <c r="K21" s="661"/>
      <c r="L21" s="661"/>
      <c r="M21" s="661"/>
    </row>
    <row r="22" spans="1:13" ht="16.5" customHeight="1">
      <c r="A22" s="658" t="s">
        <v>1674</v>
      </c>
      <c r="B22" s="665">
        <v>2</v>
      </c>
      <c r="C22" s="690"/>
      <c r="D22" s="690"/>
      <c r="E22" s="690"/>
      <c r="F22" s="661"/>
      <c r="G22" s="661"/>
      <c r="H22" s="661"/>
      <c r="I22" s="661"/>
      <c r="J22" s="661"/>
      <c r="K22" s="661"/>
      <c r="L22" s="661"/>
      <c r="M22" s="661"/>
    </row>
    <row r="23" spans="1:13" ht="16.5" customHeight="1">
      <c r="A23" s="658" t="s">
        <v>1675</v>
      </c>
      <c r="B23" s="665">
        <v>64</v>
      </c>
      <c r="C23" s="690"/>
      <c r="D23" s="690"/>
      <c r="E23" s="690"/>
      <c r="F23" s="661"/>
      <c r="G23" s="661"/>
      <c r="H23" s="661"/>
      <c r="I23" s="661"/>
      <c r="J23" s="661"/>
      <c r="K23" s="661"/>
      <c r="L23" s="661"/>
      <c r="M23" s="661"/>
    </row>
    <row r="24" spans="1:13" s="629" customFormat="1" ht="11.25">
      <c r="A24" s="2423" t="s">
        <v>2331</v>
      </c>
      <c r="B24" s="2423"/>
      <c r="C24" s="691"/>
      <c r="D24" s="691"/>
      <c r="E24" s="691"/>
      <c r="F24" s="692"/>
      <c r="G24" s="666"/>
      <c r="H24" s="666"/>
      <c r="I24" s="666"/>
      <c r="J24" s="666"/>
      <c r="K24" s="666"/>
      <c r="L24" s="666"/>
      <c r="M24" s="666"/>
    </row>
    <row r="25" spans="1:13" s="629" customFormat="1" ht="33" customHeight="1">
      <c r="A25" s="2424" t="s">
        <v>2333</v>
      </c>
      <c r="B25" s="2424"/>
      <c r="C25" s="811"/>
      <c r="D25" s="811"/>
      <c r="E25" s="811"/>
    </row>
    <row r="26" spans="1:13" ht="16.5" customHeight="1">
      <c r="A26" s="1169" t="s">
        <v>2332</v>
      </c>
      <c r="B26" s="907"/>
      <c r="C26" s="690"/>
      <c r="D26" s="690"/>
      <c r="E26" s="690"/>
      <c r="F26" s="661"/>
      <c r="G26" s="661"/>
      <c r="H26" s="661"/>
      <c r="I26" s="661"/>
      <c r="J26" s="661"/>
      <c r="K26" s="661"/>
      <c r="L26" s="661"/>
      <c r="M26" s="661"/>
    </row>
    <row r="27" spans="1:13" ht="16.5" customHeight="1">
      <c r="A27" s="690"/>
      <c r="B27" s="907"/>
      <c r="C27" s="690"/>
      <c r="D27" s="690"/>
      <c r="E27" s="690"/>
      <c r="F27" s="661"/>
      <c r="G27" s="661"/>
      <c r="H27" s="661"/>
      <c r="I27" s="661"/>
      <c r="J27" s="661"/>
      <c r="K27" s="661"/>
      <c r="L27" s="661"/>
      <c r="M27" s="661"/>
    </row>
    <row r="28" spans="1:13" ht="16.5" customHeight="1">
      <c r="A28" s="690"/>
      <c r="B28" s="907"/>
      <c r="C28" s="690"/>
      <c r="D28" s="690"/>
      <c r="E28" s="690"/>
      <c r="F28" s="661"/>
      <c r="G28" s="661"/>
      <c r="H28" s="661"/>
      <c r="I28" s="661"/>
      <c r="J28" s="661"/>
      <c r="K28" s="661"/>
      <c r="L28" s="661"/>
      <c r="M28" s="661"/>
    </row>
    <row r="29" spans="1:13" ht="16.5" customHeight="1">
      <c r="A29" s="690"/>
      <c r="B29" s="907"/>
      <c r="C29" s="690"/>
      <c r="D29" s="690"/>
      <c r="E29" s="690"/>
      <c r="F29" s="661"/>
      <c r="G29" s="661"/>
      <c r="H29" s="661"/>
      <c r="I29" s="661"/>
      <c r="J29" s="661"/>
      <c r="K29" s="661"/>
      <c r="L29" s="661"/>
      <c r="M29" s="661"/>
    </row>
    <row r="30" spans="1:13" ht="16.5" customHeight="1">
      <c r="A30" s="690"/>
      <c r="B30" s="907"/>
      <c r="C30" s="690"/>
      <c r="D30" s="690"/>
      <c r="E30" s="690"/>
      <c r="F30" s="661"/>
      <c r="G30" s="661"/>
      <c r="H30" s="661"/>
      <c r="I30" s="661"/>
      <c r="J30" s="661"/>
      <c r="K30" s="661"/>
      <c r="L30" s="661"/>
      <c r="M30" s="661"/>
    </row>
    <row r="31" spans="1:13" ht="16.5" customHeight="1">
      <c r="A31" s="690"/>
      <c r="B31" s="907"/>
      <c r="C31" s="690"/>
      <c r="D31" s="690"/>
      <c r="E31" s="690"/>
      <c r="F31" s="661"/>
      <c r="G31" s="661"/>
      <c r="H31" s="661"/>
      <c r="I31" s="661"/>
      <c r="J31" s="661"/>
      <c r="K31" s="661"/>
      <c r="L31" s="661"/>
      <c r="M31" s="661"/>
    </row>
    <row r="32" spans="1:13" ht="16.5" customHeight="1">
      <c r="A32" s="690"/>
      <c r="B32" s="907"/>
      <c r="C32" s="690"/>
      <c r="D32" s="690"/>
      <c r="E32" s="690"/>
      <c r="F32" s="661"/>
      <c r="G32" s="661"/>
      <c r="H32" s="661"/>
      <c r="I32" s="661"/>
      <c r="J32" s="661"/>
      <c r="K32" s="661"/>
      <c r="L32" s="661"/>
      <c r="M32" s="661"/>
    </row>
    <row r="33" spans="1:13" ht="16.5" customHeight="1">
      <c r="A33" s="690"/>
      <c r="B33" s="907"/>
      <c r="C33" s="690"/>
      <c r="D33" s="690"/>
      <c r="E33" s="690"/>
      <c r="F33" s="661"/>
      <c r="G33" s="661"/>
      <c r="H33" s="661"/>
      <c r="I33" s="661"/>
      <c r="J33" s="661"/>
      <c r="K33" s="661"/>
      <c r="L33" s="661"/>
      <c r="M33" s="661"/>
    </row>
    <row r="34" spans="1:13" ht="16.5" customHeight="1" thickBot="1">
      <c r="A34" s="690"/>
      <c r="B34" s="907"/>
      <c r="C34" s="690"/>
      <c r="D34" s="690"/>
      <c r="E34" s="690"/>
      <c r="F34" s="661"/>
      <c r="G34" s="661"/>
      <c r="H34" s="661"/>
      <c r="I34" s="661"/>
      <c r="J34" s="661"/>
      <c r="K34" s="661"/>
      <c r="L34" s="661"/>
      <c r="M34" s="661"/>
    </row>
    <row r="35" spans="1:13" ht="15">
      <c r="A35" s="2344" t="s">
        <v>1130</v>
      </c>
      <c r="B35" s="2344"/>
      <c r="C35" s="2344"/>
      <c r="D35" s="694"/>
    </row>
    <row r="36" spans="1:13" ht="15">
      <c r="A36" s="2340" t="s">
        <v>1131</v>
      </c>
      <c r="B36" s="2340"/>
      <c r="C36" s="2340"/>
      <c r="D36" s="2340"/>
    </row>
    <row r="37" spans="1:13" ht="15" thickBot="1"/>
    <row r="38" spans="1:13" ht="15" thickBot="1">
      <c r="A38" s="695" t="s">
        <v>675</v>
      </c>
    </row>
  </sheetData>
  <mergeCells count="7">
    <mergeCell ref="A36:D36"/>
    <mergeCell ref="A4:B4"/>
    <mergeCell ref="A3:B3"/>
    <mergeCell ref="A5:B5"/>
    <mergeCell ref="A24:B24"/>
    <mergeCell ref="A25:B25"/>
    <mergeCell ref="A35:C35"/>
  </mergeCells>
  <hyperlinks>
    <hyperlink ref="A38" location="Índice!A1" display="ÍNDICE"/>
    <hyperlink ref="D7" location="ÍNDICE!A250" display="ÍNDICE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85" zoomScaleNormal="85" workbookViewId="0">
      <selection activeCell="D7" sqref="D7"/>
    </sheetView>
  </sheetViews>
  <sheetFormatPr baseColWidth="10" defaultRowHeight="14.25"/>
  <cols>
    <col min="1" max="1" width="56.5703125" style="623" customWidth="1"/>
    <col min="2" max="2" width="29.42578125" style="685" customWidth="1"/>
    <col min="3" max="3" width="13" style="623" customWidth="1"/>
    <col min="4" max="8" width="11.42578125" style="623"/>
    <col min="9" max="9" width="17.42578125" style="623" customWidth="1"/>
    <col min="10" max="16384" width="11.42578125" style="623"/>
  </cols>
  <sheetData>
    <row r="1" spans="1:15" ht="6" customHeight="1"/>
    <row r="2" spans="1:15">
      <c r="A2" s="1398" t="s">
        <v>2434</v>
      </c>
    </row>
    <row r="3" spans="1:15" ht="15">
      <c r="A3" s="2421" t="s">
        <v>1681</v>
      </c>
      <c r="B3" s="2421"/>
      <c r="C3" s="690"/>
      <c r="D3" s="690"/>
      <c r="E3" s="690"/>
      <c r="F3" s="661"/>
      <c r="G3" s="661"/>
      <c r="H3" s="661"/>
      <c r="I3" s="661"/>
      <c r="J3" s="661"/>
      <c r="K3" s="661"/>
      <c r="L3" s="661"/>
      <c r="M3" s="661"/>
    </row>
    <row r="4" spans="1:15" ht="15">
      <c r="A4" s="2421" t="s">
        <v>1676</v>
      </c>
      <c r="B4" s="2421"/>
      <c r="C4" s="690"/>
      <c r="D4" s="690"/>
      <c r="E4" s="690"/>
      <c r="F4" s="661"/>
      <c r="G4" s="661"/>
      <c r="H4" s="661"/>
      <c r="I4" s="661"/>
      <c r="J4" s="661"/>
      <c r="K4" s="661"/>
      <c r="L4" s="661"/>
      <c r="M4" s="661"/>
    </row>
    <row r="5" spans="1:15" ht="15">
      <c r="A5" s="2422" t="s">
        <v>1132</v>
      </c>
      <c r="B5" s="2421"/>
      <c r="C5" s="690"/>
      <c r="D5" s="690"/>
      <c r="E5" s="690"/>
      <c r="F5" s="661"/>
      <c r="G5" s="661"/>
      <c r="H5" s="661"/>
      <c r="I5" s="661"/>
      <c r="J5" s="661"/>
      <c r="K5" s="661"/>
      <c r="L5" s="661"/>
      <c r="M5" s="661"/>
    </row>
    <row r="6" spans="1:15" ht="16.5" customHeight="1">
      <c r="A6" s="689"/>
      <c r="B6" s="690"/>
      <c r="C6" s="690"/>
      <c r="D6" s="690"/>
      <c r="E6" s="690"/>
      <c r="F6" s="661"/>
      <c r="G6" s="661"/>
      <c r="H6" s="661"/>
      <c r="I6" s="661"/>
      <c r="J6" s="661"/>
      <c r="K6" s="661"/>
      <c r="L6" s="661"/>
      <c r="M6" s="661"/>
    </row>
    <row r="7" spans="1:15" ht="32.25" customHeight="1">
      <c r="A7" s="1137" t="s">
        <v>1133</v>
      </c>
      <c r="B7" s="1137" t="s">
        <v>1125</v>
      </c>
      <c r="C7" s="690"/>
      <c r="D7" s="1113" t="s">
        <v>675</v>
      </c>
      <c r="E7" s="690"/>
      <c r="F7" s="661"/>
      <c r="G7" s="661"/>
      <c r="H7" s="661"/>
      <c r="I7" s="661"/>
      <c r="J7" s="661"/>
      <c r="K7" s="661"/>
      <c r="L7" s="661"/>
      <c r="M7" s="661"/>
    </row>
    <row r="8" spans="1:15" ht="16.5" customHeight="1">
      <c r="A8" s="810">
        <v>2010</v>
      </c>
      <c r="B8" s="1164">
        <v>267</v>
      </c>
      <c r="C8" s="690"/>
      <c r="E8" s="690"/>
      <c r="F8" s="661"/>
      <c r="G8" s="661"/>
      <c r="H8" s="661"/>
      <c r="I8" s="661"/>
      <c r="J8" s="661"/>
      <c r="K8" s="661"/>
      <c r="L8" s="661"/>
      <c r="M8" s="661"/>
    </row>
    <row r="9" spans="1:15" ht="16.5" customHeight="1">
      <c r="A9" s="801">
        <v>2011</v>
      </c>
      <c r="B9" s="1165">
        <v>689</v>
      </c>
      <c r="C9" s="690"/>
      <c r="D9" s="690"/>
      <c r="E9" s="690"/>
      <c r="F9" s="661"/>
      <c r="G9" s="661"/>
      <c r="H9" s="661"/>
      <c r="I9" s="661"/>
      <c r="J9" s="661"/>
      <c r="K9" s="661"/>
      <c r="L9" s="661"/>
      <c r="M9" s="661"/>
    </row>
    <row r="10" spans="1:15" ht="16.5" customHeight="1">
      <c r="A10" s="1076">
        <v>2012</v>
      </c>
      <c r="B10" s="1166">
        <v>4965</v>
      </c>
      <c r="C10" s="690"/>
      <c r="D10" s="690"/>
      <c r="E10" s="690"/>
      <c r="F10" s="661"/>
      <c r="G10" s="661"/>
      <c r="H10" s="661"/>
      <c r="I10" s="661"/>
      <c r="J10" s="661"/>
      <c r="K10" s="661"/>
      <c r="L10" s="661"/>
      <c r="M10" s="661"/>
    </row>
    <row r="11" spans="1:15" ht="16.5" customHeight="1" thickBot="1">
      <c r="A11" s="1076">
        <v>2013</v>
      </c>
      <c r="B11" s="1166">
        <v>3245</v>
      </c>
      <c r="C11" s="690"/>
      <c r="D11" s="690"/>
      <c r="E11" s="690"/>
      <c r="F11" s="661"/>
      <c r="G11" s="661"/>
      <c r="H11" s="661"/>
      <c r="I11" s="661"/>
      <c r="J11" s="661"/>
      <c r="K11" s="661"/>
      <c r="L11" s="661"/>
      <c r="M11" s="661"/>
    </row>
    <row r="12" spans="1:15" ht="16.5" customHeight="1" thickTop="1">
      <c r="A12" s="1077">
        <v>2014</v>
      </c>
      <c r="B12" s="1078">
        <v>2261</v>
      </c>
      <c r="C12" s="690"/>
      <c r="D12" s="690"/>
      <c r="E12" s="690"/>
      <c r="F12" s="661"/>
      <c r="G12" s="661"/>
      <c r="H12" s="661"/>
      <c r="I12" s="661"/>
      <c r="J12" s="661"/>
      <c r="K12" s="661"/>
      <c r="L12" s="661"/>
      <c r="M12" s="661"/>
      <c r="O12" s="1113" t="s">
        <v>675</v>
      </c>
    </row>
    <row r="13" spans="1:15" ht="16.5" customHeight="1">
      <c r="A13" s="641" t="s">
        <v>1682</v>
      </c>
      <c r="B13" s="665">
        <v>12</v>
      </c>
      <c r="C13" s="690"/>
      <c r="D13" s="690"/>
      <c r="E13" s="690"/>
      <c r="F13" s="661"/>
      <c r="G13" s="661"/>
      <c r="H13" s="661"/>
      <c r="I13" s="661"/>
      <c r="J13" s="661"/>
      <c r="K13" s="661"/>
      <c r="L13" s="661"/>
      <c r="M13" s="661"/>
    </row>
    <row r="14" spans="1:15" ht="16.5" customHeight="1">
      <c r="A14" s="641" t="s">
        <v>1134</v>
      </c>
      <c r="B14" s="665">
        <v>430</v>
      </c>
      <c r="C14" s="690"/>
      <c r="D14" s="690"/>
      <c r="E14" s="690"/>
      <c r="F14" s="661"/>
      <c r="G14" s="661"/>
      <c r="H14" s="661"/>
      <c r="I14" s="661"/>
      <c r="J14" s="661"/>
      <c r="K14" s="661"/>
      <c r="L14" s="661"/>
      <c r="M14" s="661"/>
    </row>
    <row r="15" spans="1:15" ht="16.5" customHeight="1">
      <c r="A15" s="641" t="s">
        <v>1683</v>
      </c>
      <c r="B15" s="665">
        <v>20</v>
      </c>
      <c r="C15" s="690"/>
      <c r="D15" s="690"/>
      <c r="E15" s="690"/>
      <c r="F15" s="661"/>
      <c r="G15" s="661"/>
      <c r="H15" s="661"/>
      <c r="I15" s="661"/>
      <c r="J15" s="661"/>
      <c r="K15" s="661"/>
      <c r="L15" s="661"/>
      <c r="M15" s="661"/>
    </row>
    <row r="16" spans="1:15" ht="16.5" customHeight="1">
      <c r="A16" s="641" t="s">
        <v>1135</v>
      </c>
      <c r="B16" s="665">
        <v>11</v>
      </c>
      <c r="C16" s="690"/>
      <c r="D16" s="690"/>
      <c r="E16" s="690"/>
      <c r="F16" s="661"/>
      <c r="G16" s="661"/>
      <c r="H16" s="661"/>
      <c r="I16" s="661"/>
      <c r="J16" s="661"/>
      <c r="K16" s="661"/>
      <c r="L16" s="661"/>
      <c r="M16" s="661"/>
    </row>
    <row r="17" spans="1:13" ht="16.5" customHeight="1">
      <c r="A17" s="641" t="s">
        <v>1136</v>
      </c>
      <c r="B17" s="665">
        <v>251</v>
      </c>
      <c r="C17" s="690"/>
      <c r="D17" s="690"/>
      <c r="E17" s="690"/>
      <c r="F17" s="661"/>
      <c r="G17" s="661"/>
      <c r="H17" s="661"/>
      <c r="I17" s="661"/>
      <c r="J17" s="661"/>
      <c r="K17" s="661"/>
      <c r="L17" s="661"/>
      <c r="M17" s="661"/>
    </row>
    <row r="18" spans="1:13" ht="16.5" customHeight="1">
      <c r="A18" s="641" t="s">
        <v>1137</v>
      </c>
      <c r="B18" s="665">
        <v>61</v>
      </c>
      <c r="C18" s="690"/>
      <c r="D18" s="690"/>
      <c r="E18" s="690"/>
      <c r="F18" s="661"/>
      <c r="G18" s="661"/>
      <c r="H18" s="661"/>
      <c r="I18" s="661"/>
      <c r="J18" s="661"/>
      <c r="K18" s="661"/>
      <c r="L18" s="661"/>
      <c r="M18" s="661"/>
    </row>
    <row r="19" spans="1:13" ht="16.5" customHeight="1">
      <c r="A19" s="641" t="s">
        <v>1138</v>
      </c>
      <c r="B19" s="665">
        <v>905</v>
      </c>
      <c r="C19" s="690"/>
      <c r="D19" s="690"/>
      <c r="E19" s="690"/>
      <c r="F19" s="661"/>
      <c r="G19" s="661"/>
      <c r="H19" s="661"/>
      <c r="I19" s="661"/>
      <c r="J19" s="661"/>
      <c r="K19" s="661"/>
      <c r="L19" s="661"/>
      <c r="M19" s="661"/>
    </row>
    <row r="20" spans="1:13" ht="16.5" customHeight="1">
      <c r="A20" s="641" t="s">
        <v>1139</v>
      </c>
      <c r="B20" s="665">
        <v>571</v>
      </c>
      <c r="C20" s="690"/>
      <c r="D20" s="690"/>
      <c r="E20" s="690"/>
      <c r="F20" s="661"/>
      <c r="G20" s="661"/>
      <c r="H20" s="661"/>
      <c r="I20" s="661"/>
      <c r="J20" s="661"/>
      <c r="K20" s="661"/>
      <c r="L20" s="661"/>
      <c r="M20" s="661"/>
    </row>
    <row r="21" spans="1:13" s="629" customFormat="1" ht="11.25">
      <c r="A21" s="2401" t="s">
        <v>1684</v>
      </c>
      <c r="B21" s="2401"/>
      <c r="C21" s="691"/>
      <c r="D21" s="691"/>
      <c r="E21" s="691"/>
      <c r="F21" s="666"/>
      <c r="G21" s="666"/>
      <c r="H21" s="666"/>
      <c r="I21" s="666"/>
      <c r="J21" s="666"/>
      <c r="K21" s="666"/>
      <c r="L21" s="666"/>
      <c r="M21" s="666"/>
    </row>
    <row r="22" spans="1:13" s="629" customFormat="1" ht="11.25">
      <c r="A22" s="696" t="s">
        <v>1416</v>
      </c>
      <c r="B22" s="697"/>
      <c r="C22" s="697"/>
      <c r="D22" s="697"/>
      <c r="E22" s="666"/>
    </row>
    <row r="23" spans="1:13" s="1170" customFormat="1" ht="16.5" customHeight="1">
      <c r="B23" s="1171"/>
      <c r="C23" s="1171"/>
      <c r="D23" s="1171"/>
      <c r="E23" s="1171"/>
      <c r="F23" s="1172"/>
      <c r="G23" s="1172"/>
      <c r="H23" s="1172"/>
      <c r="I23" s="1172"/>
      <c r="J23" s="1172"/>
      <c r="K23" s="1172"/>
      <c r="L23" s="1172"/>
      <c r="M23" s="1172"/>
    </row>
    <row r="24" spans="1:13" ht="16.5" customHeight="1">
      <c r="A24" s="690"/>
      <c r="B24" s="693"/>
      <c r="C24" s="690"/>
      <c r="D24" s="690"/>
      <c r="E24" s="690"/>
      <c r="F24" s="661"/>
      <c r="G24" s="661"/>
      <c r="H24" s="661"/>
      <c r="I24" s="661"/>
      <c r="J24" s="661"/>
      <c r="K24" s="661"/>
      <c r="L24" s="661"/>
      <c r="M24" s="661"/>
    </row>
    <row r="25" spans="1:13" ht="16.5" customHeight="1">
      <c r="A25" s="690"/>
      <c r="B25" s="693"/>
      <c r="C25" s="690"/>
      <c r="D25" s="690"/>
      <c r="E25" s="690"/>
      <c r="F25" s="661"/>
      <c r="G25" s="661"/>
      <c r="H25" s="661"/>
      <c r="I25" s="661"/>
      <c r="J25" s="661"/>
      <c r="K25" s="661"/>
      <c r="L25" s="661"/>
      <c r="M25" s="661"/>
    </row>
    <row r="26" spans="1:13" ht="16.5" customHeight="1">
      <c r="A26" s="690"/>
      <c r="B26" s="693"/>
      <c r="C26" s="690"/>
      <c r="D26" s="690"/>
      <c r="E26" s="690"/>
      <c r="F26" s="661"/>
      <c r="G26" s="661"/>
      <c r="H26" s="661"/>
      <c r="I26" s="661"/>
      <c r="J26" s="661"/>
      <c r="K26" s="661"/>
      <c r="L26" s="661"/>
      <c r="M26" s="661"/>
    </row>
  </sheetData>
  <mergeCells count="4">
    <mergeCell ref="A3:B3"/>
    <mergeCell ref="A5:B5"/>
    <mergeCell ref="A21:B21"/>
    <mergeCell ref="A4:B4"/>
  </mergeCells>
  <hyperlinks>
    <hyperlink ref="O12" location="ÍNDICE!A1" display="ÍNDICE"/>
    <hyperlink ref="D7" location="ÍNDICE!A251" display="ÍNDICE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workbookViewId="0">
      <selection activeCell="D8" sqref="D8"/>
    </sheetView>
  </sheetViews>
  <sheetFormatPr baseColWidth="10" defaultRowHeight="14.25"/>
  <cols>
    <col min="1" max="1" width="46.5703125" style="623" customWidth="1"/>
    <col min="2" max="2" width="38.7109375" style="623" customWidth="1"/>
    <col min="3" max="16384" width="11.42578125" style="623"/>
  </cols>
  <sheetData>
    <row r="1" spans="1:15" ht="111.75" customHeight="1">
      <c r="A1" s="671"/>
      <c r="B1" s="671"/>
    </row>
    <row r="2" spans="1:15" ht="15">
      <c r="A2" s="671"/>
      <c r="B2" s="671"/>
    </row>
    <row r="3" spans="1:15" ht="15">
      <c r="A3" s="1398" t="s">
        <v>2435</v>
      </c>
      <c r="B3" s="671"/>
    </row>
    <row r="4" spans="1:15" ht="15">
      <c r="A4" s="2323" t="s">
        <v>1411</v>
      </c>
      <c r="B4" s="2323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</row>
    <row r="5" spans="1:15" ht="30.75" customHeight="1">
      <c r="A5" s="2323" t="s">
        <v>1626</v>
      </c>
      <c r="B5" s="2323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</row>
    <row r="6" spans="1:15" ht="15">
      <c r="A6" s="2395" t="s">
        <v>1100</v>
      </c>
      <c r="B6" s="2323"/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</row>
    <row r="7" spans="1:15">
      <c r="A7" s="652"/>
      <c r="B7" s="672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/>
    </row>
    <row r="8" spans="1:15" ht="15">
      <c r="A8" s="2310" t="s">
        <v>149</v>
      </c>
      <c r="B8" s="1137" t="s">
        <v>1101</v>
      </c>
      <c r="C8" s="644"/>
      <c r="D8" s="1113" t="s">
        <v>675</v>
      </c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</row>
    <row r="9" spans="1:15" ht="15" customHeight="1">
      <c r="A9" s="2310"/>
      <c r="B9" s="1137" t="s">
        <v>1102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</row>
    <row r="10" spans="1:15" ht="15" customHeight="1">
      <c r="A10" s="673" t="s">
        <v>184</v>
      </c>
      <c r="B10" s="901">
        <v>13</v>
      </c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</row>
    <row r="11" spans="1:15" ht="15" customHeight="1">
      <c r="A11" s="641" t="s">
        <v>10</v>
      </c>
      <c r="B11" s="902">
        <v>11.9</v>
      </c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</row>
    <row r="12" spans="1:15" ht="15" customHeight="1">
      <c r="A12" s="641" t="s">
        <v>58</v>
      </c>
      <c r="B12" s="902">
        <v>7.6</v>
      </c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</row>
    <row r="13" spans="1:15" ht="15" customHeight="1">
      <c r="A13" s="641" t="s">
        <v>12</v>
      </c>
      <c r="B13" s="902">
        <v>9.9</v>
      </c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</row>
    <row r="14" spans="1:15" ht="15" customHeight="1">
      <c r="A14" s="641" t="s">
        <v>13</v>
      </c>
      <c r="B14" s="902">
        <v>26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</row>
    <row r="15" spans="1:15" ht="15" customHeight="1">
      <c r="A15" s="641" t="s">
        <v>14</v>
      </c>
      <c r="B15" s="902">
        <v>13.8</v>
      </c>
      <c r="C15" s="644"/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</row>
    <row r="16" spans="1:15" ht="15" customHeight="1">
      <c r="A16" s="641" t="s">
        <v>15</v>
      </c>
      <c r="B16" s="902">
        <v>4.0999999999999996</v>
      </c>
      <c r="C16" s="644"/>
      <c r="D16" s="644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</row>
    <row r="17" spans="1:15" ht="15" customHeight="1">
      <c r="A17" s="641" t="s">
        <v>22</v>
      </c>
      <c r="B17" s="902">
        <v>3.7</v>
      </c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</row>
    <row r="18" spans="1:15" ht="15" customHeight="1">
      <c r="A18" s="641" t="s">
        <v>23</v>
      </c>
      <c r="B18" s="902">
        <v>17.600000000000001</v>
      </c>
    </row>
    <row r="19" spans="1:15" ht="19.5" customHeight="1">
      <c r="A19" s="658" t="s">
        <v>1103</v>
      </c>
      <c r="B19" s="903">
        <v>2.5</v>
      </c>
    </row>
    <row r="20" spans="1:15" ht="15" customHeight="1">
      <c r="A20" s="641" t="s">
        <v>16</v>
      </c>
      <c r="B20" s="902">
        <v>19.8</v>
      </c>
    </row>
    <row r="21" spans="1:15" ht="15" customHeight="1">
      <c r="A21" s="641" t="s">
        <v>17</v>
      </c>
      <c r="B21" s="902">
        <v>4.8</v>
      </c>
    </row>
    <row r="22" spans="1:15" ht="15" customHeight="1">
      <c r="A22" s="641" t="s">
        <v>25</v>
      </c>
      <c r="B22" s="902">
        <v>1.9</v>
      </c>
    </row>
    <row r="23" spans="1:15" ht="15" customHeight="1">
      <c r="A23" s="641" t="s">
        <v>26</v>
      </c>
      <c r="B23" s="902">
        <v>17.399999999999999</v>
      </c>
    </row>
    <row r="24" spans="1:15" ht="15" customHeight="1">
      <c r="A24" s="641" t="s">
        <v>29</v>
      </c>
      <c r="B24" s="902">
        <v>27.3</v>
      </c>
    </row>
    <row r="25" spans="1:15" ht="15" customHeight="1">
      <c r="A25" s="641" t="s">
        <v>30</v>
      </c>
      <c r="B25" s="902">
        <v>76.599999999999994</v>
      </c>
    </row>
    <row r="26" spans="1:15" ht="15" customHeight="1">
      <c r="A26" s="658" t="s">
        <v>31</v>
      </c>
      <c r="B26" s="903">
        <v>16.899999999999999</v>
      </c>
    </row>
    <row r="27" spans="1:15" ht="15" customHeight="1">
      <c r="A27" s="641" t="s">
        <v>18</v>
      </c>
      <c r="B27" s="902">
        <v>22.5</v>
      </c>
    </row>
    <row r="28" spans="1:15" ht="15" customHeight="1">
      <c r="A28" s="641" t="s">
        <v>19</v>
      </c>
      <c r="B28" s="902">
        <v>10.1</v>
      </c>
    </row>
    <row r="29" spans="1:15" ht="15" customHeight="1">
      <c r="A29" s="641" t="s">
        <v>32</v>
      </c>
      <c r="B29" s="902">
        <v>63.3</v>
      </c>
    </row>
    <row r="30" spans="1:15" ht="15" customHeight="1">
      <c r="A30" s="641" t="s">
        <v>36</v>
      </c>
      <c r="B30" s="902">
        <v>26.5</v>
      </c>
    </row>
    <row r="31" spans="1:15" ht="15" customHeight="1">
      <c r="A31" s="641" t="s">
        <v>33</v>
      </c>
      <c r="B31" s="902">
        <v>7.5</v>
      </c>
    </row>
    <row r="32" spans="1:15" ht="15" customHeight="1">
      <c r="A32" s="641" t="s">
        <v>34</v>
      </c>
      <c r="B32" s="902">
        <v>1.3</v>
      </c>
    </row>
    <row r="33" spans="1:7" ht="15" customHeight="1">
      <c r="A33" s="641" t="s">
        <v>20</v>
      </c>
      <c r="B33" s="902">
        <v>0.6</v>
      </c>
    </row>
    <row r="34" spans="1:7" s="629" customFormat="1" ht="15" customHeight="1">
      <c r="A34" s="641" t="s">
        <v>27</v>
      </c>
      <c r="B34" s="902">
        <v>1.9</v>
      </c>
      <c r="C34" s="649"/>
      <c r="D34" s="649"/>
      <c r="E34" s="649"/>
      <c r="F34" s="649"/>
      <c r="G34" s="649"/>
    </row>
    <row r="35" spans="1:7" s="629" customFormat="1" ht="11.25" customHeight="1">
      <c r="A35" s="805" t="s">
        <v>1104</v>
      </c>
      <c r="B35" s="804"/>
      <c r="C35" s="649"/>
      <c r="D35" s="649"/>
      <c r="E35" s="649"/>
      <c r="F35" s="649"/>
      <c r="G35" s="649"/>
    </row>
    <row r="36" spans="1:7" s="629" customFormat="1" ht="22.5" customHeight="1">
      <c r="A36" s="2426" t="s">
        <v>2320</v>
      </c>
      <c r="B36" s="2426"/>
      <c r="C36" s="649"/>
      <c r="D36" s="649"/>
      <c r="E36" s="649"/>
      <c r="F36" s="649"/>
      <c r="G36" s="649"/>
    </row>
    <row r="37" spans="1:7" s="629" customFormat="1" ht="11.25">
      <c r="A37" s="2425" t="s">
        <v>2321</v>
      </c>
      <c r="B37" s="2425"/>
      <c r="C37" s="649"/>
      <c r="D37" s="649"/>
      <c r="E37" s="649"/>
      <c r="F37" s="649"/>
      <c r="G37" s="649"/>
    </row>
    <row r="38" spans="1:7" s="629" customFormat="1" ht="23.25" customHeight="1">
      <c r="A38" s="2425" t="s">
        <v>2322</v>
      </c>
      <c r="B38" s="2425"/>
      <c r="C38" s="649"/>
      <c r="D38" s="649"/>
      <c r="E38" s="649"/>
      <c r="F38" s="649"/>
      <c r="G38" s="649"/>
    </row>
    <row r="39" spans="1:7">
      <c r="A39" s="1163" t="s">
        <v>2323</v>
      </c>
    </row>
  </sheetData>
  <mergeCells count="7">
    <mergeCell ref="A38:B38"/>
    <mergeCell ref="A5:B5"/>
    <mergeCell ref="A4:B4"/>
    <mergeCell ref="A6:B6"/>
    <mergeCell ref="A8:A9"/>
    <mergeCell ref="A36:B36"/>
    <mergeCell ref="A37:B37"/>
  </mergeCells>
  <hyperlinks>
    <hyperlink ref="D8" location="ÍNDICE!A252" display="ÍNDICE"/>
  </hyperlinks>
  <pageMargins left="0.7" right="0.7" top="0.75" bottom="0.75" header="0.3" footer="0.3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pageSetUpPr fitToPage="1"/>
  </sheetPr>
  <dimension ref="A1:J75"/>
  <sheetViews>
    <sheetView showGridLines="0" topLeftCell="C1" zoomScaleNormal="100" zoomScaleSheetLayoutView="70" workbookViewId="0">
      <selection activeCell="J7" sqref="J7"/>
    </sheetView>
  </sheetViews>
  <sheetFormatPr baseColWidth="10" defaultRowHeight="12.75"/>
  <cols>
    <col min="1" max="1" width="24.42578125" style="21" customWidth="1"/>
    <col min="2" max="2" width="39.42578125" style="21" customWidth="1"/>
    <col min="3" max="4" width="27.28515625" style="20" customWidth="1"/>
    <col min="5" max="8" width="27.28515625" style="21" customWidth="1"/>
    <col min="9" max="16384" width="11.42578125" style="21"/>
  </cols>
  <sheetData>
    <row r="1" spans="1:10" ht="6" customHeight="1"/>
    <row r="2" spans="1:10" ht="14.25">
      <c r="A2" s="1398" t="s">
        <v>356</v>
      </c>
    </row>
    <row r="3" spans="1:10" ht="15.75" customHeight="1">
      <c r="A3" s="2033" t="s">
        <v>2535</v>
      </c>
      <c r="B3" s="2033"/>
      <c r="C3" s="2033"/>
      <c r="D3" s="2033"/>
      <c r="E3" s="2033"/>
      <c r="F3" s="2033"/>
      <c r="G3" s="2033"/>
      <c r="H3" s="2033"/>
      <c r="I3" s="215"/>
    </row>
    <row r="4" spans="1:10" ht="15.75" customHeight="1">
      <c r="A4" s="2013" t="s">
        <v>2534</v>
      </c>
      <c r="B4" s="2013"/>
      <c r="C4" s="2013"/>
      <c r="D4" s="2013"/>
      <c r="E4" s="2013"/>
      <c r="F4" s="2013"/>
      <c r="G4" s="2013"/>
      <c r="H4" s="2013"/>
      <c r="I4" s="215"/>
    </row>
    <row r="5" spans="1:10" ht="15.75" customHeight="1">
      <c r="A5" s="2024" t="s">
        <v>459</v>
      </c>
      <c r="B5" s="2024"/>
      <c r="C5" s="2024"/>
      <c r="D5" s="2024"/>
      <c r="E5" s="2024"/>
      <c r="F5" s="2024"/>
      <c r="G5" s="2024"/>
      <c r="H5" s="2024"/>
      <c r="I5" s="174"/>
    </row>
    <row r="6" spans="1:10" s="174" customFormat="1" ht="15.75">
      <c r="A6" s="35"/>
      <c r="C6" s="175"/>
      <c r="D6" s="175"/>
    </row>
    <row r="7" spans="1:10" s="174" customFormat="1" ht="15.75">
      <c r="A7" s="2434" t="s">
        <v>275</v>
      </c>
      <c r="B7" s="2434"/>
      <c r="C7" s="2435" t="s">
        <v>369</v>
      </c>
      <c r="D7" s="2436"/>
      <c r="E7" s="2435" t="s">
        <v>370</v>
      </c>
      <c r="F7" s="2436"/>
      <c r="G7" s="2435" t="s">
        <v>371</v>
      </c>
      <c r="H7" s="2436"/>
      <c r="J7" s="1113" t="s">
        <v>675</v>
      </c>
    </row>
    <row r="8" spans="1:10" ht="33" customHeight="1">
      <c r="A8" s="2434"/>
      <c r="B8" s="2434"/>
      <c r="C8" s="182" t="s">
        <v>372</v>
      </c>
      <c r="D8" s="182" t="s">
        <v>373</v>
      </c>
      <c r="E8" s="182" t="s">
        <v>374</v>
      </c>
      <c r="F8" s="182" t="s">
        <v>375</v>
      </c>
      <c r="G8" s="182" t="s">
        <v>376</v>
      </c>
      <c r="H8" s="182" t="s">
        <v>377</v>
      </c>
    </row>
    <row r="9" spans="1:10" ht="14.25">
      <c r="A9" s="2431" t="s">
        <v>148</v>
      </c>
      <c r="B9" s="179" t="s">
        <v>184</v>
      </c>
      <c r="C9" s="33">
        <v>60.596073133951798</v>
      </c>
      <c r="D9" s="33">
        <v>39.40392686604693</v>
      </c>
      <c r="E9" s="33">
        <v>48.682521806591623</v>
      </c>
      <c r="F9" s="33">
        <v>51.317478193408519</v>
      </c>
      <c r="G9" s="33">
        <v>10.742276303616178</v>
      </c>
      <c r="H9" s="33">
        <v>89.25772369638274</v>
      </c>
    </row>
    <row r="10" spans="1:10" ht="14.25">
      <c r="A10" s="2432"/>
      <c r="B10" s="179" t="s">
        <v>154</v>
      </c>
      <c r="C10" s="33">
        <v>61.378581233848514</v>
      </c>
      <c r="D10" s="33">
        <v>38.621418766154093</v>
      </c>
      <c r="E10" s="33">
        <v>48.746376248235187</v>
      </c>
      <c r="F10" s="33">
        <v>51.253623751768451</v>
      </c>
      <c r="G10" s="33">
        <v>11.405054697682372</v>
      </c>
      <c r="H10" s="33">
        <v>88.594945302317271</v>
      </c>
    </row>
    <row r="11" spans="1:10" ht="14.25">
      <c r="A11" s="2433"/>
      <c r="B11" s="179" t="s">
        <v>155</v>
      </c>
      <c r="C11" s="33">
        <v>58.681013504053368</v>
      </c>
      <c r="D11" s="33">
        <v>41.318986495946127</v>
      </c>
      <c r="E11" s="33">
        <v>48.523031874080282</v>
      </c>
      <c r="F11" s="33">
        <v>51.476968125919711</v>
      </c>
      <c r="G11" s="33">
        <v>9.1202353992271519</v>
      </c>
      <c r="H11" s="33">
        <v>90.879764600771608</v>
      </c>
    </row>
    <row r="12" spans="1:10" ht="14.25">
      <c r="A12" s="2431" t="s">
        <v>149</v>
      </c>
      <c r="B12" s="179" t="s">
        <v>10</v>
      </c>
      <c r="C12" s="33">
        <v>68.75067300001723</v>
      </c>
      <c r="D12" s="33">
        <v>31.24932699998374</v>
      </c>
      <c r="E12" s="33">
        <v>55.764640198366422</v>
      </c>
      <c r="F12" s="33">
        <v>44.235359801634466</v>
      </c>
      <c r="G12" s="33">
        <v>11.6</v>
      </c>
      <c r="H12" s="33">
        <v>88.363873591410567</v>
      </c>
    </row>
    <row r="13" spans="1:10" ht="16.5">
      <c r="A13" s="2432"/>
      <c r="B13" s="179" t="s">
        <v>58</v>
      </c>
      <c r="C13" s="33">
        <v>61.074586844518855</v>
      </c>
      <c r="D13" s="33">
        <v>38.92541315548111</v>
      </c>
      <c r="E13" s="33">
        <v>55.210006896416772</v>
      </c>
      <c r="F13" s="33">
        <v>44.789993103582432</v>
      </c>
      <c r="G13" s="51" t="s">
        <v>357</v>
      </c>
      <c r="H13" s="51">
        <v>92.399135584125304</v>
      </c>
    </row>
    <row r="14" spans="1:10" ht="14.25">
      <c r="A14" s="2432"/>
      <c r="B14" s="179" t="s">
        <v>264</v>
      </c>
      <c r="C14" s="33">
        <v>67.785845003798713</v>
      </c>
      <c r="D14" s="33">
        <v>32.214154996200122</v>
      </c>
      <c r="E14" s="33">
        <v>56.282418012572343</v>
      </c>
      <c r="F14" s="33">
        <v>43.717581987426563</v>
      </c>
      <c r="G14" s="51">
        <v>13.5</v>
      </c>
      <c r="H14" s="51">
        <v>86.425493565408075</v>
      </c>
    </row>
    <row r="15" spans="1:10" ht="16.5">
      <c r="A15" s="2432"/>
      <c r="B15" s="179" t="s">
        <v>13</v>
      </c>
      <c r="C15" s="33">
        <v>56.313020927171955</v>
      </c>
      <c r="D15" s="33">
        <v>43.686979072828102</v>
      </c>
      <c r="E15" s="33">
        <v>47.484711524846489</v>
      </c>
      <c r="F15" s="33">
        <v>52.515288475153397</v>
      </c>
      <c r="G15" s="51" t="s">
        <v>358</v>
      </c>
      <c r="H15" s="51">
        <v>92.809924853889015</v>
      </c>
    </row>
    <row r="16" spans="1:10" ht="16.5">
      <c r="A16" s="2432"/>
      <c r="B16" s="179" t="s">
        <v>14</v>
      </c>
      <c r="C16" s="33">
        <v>63.176497770753599</v>
      </c>
      <c r="D16" s="33">
        <v>36.823502229245797</v>
      </c>
      <c r="E16" s="33">
        <v>56.96508590908639</v>
      </c>
      <c r="F16" s="33">
        <v>43.034914090913041</v>
      </c>
      <c r="G16" s="51" t="s">
        <v>359</v>
      </c>
      <c r="H16" s="51">
        <v>92.686290472314724</v>
      </c>
    </row>
    <row r="17" spans="1:8" ht="16.5">
      <c r="A17" s="2432"/>
      <c r="B17" s="179" t="s">
        <v>15</v>
      </c>
      <c r="C17" s="33">
        <v>57.750287925433028</v>
      </c>
      <c r="D17" s="33">
        <v>42.249712074567519</v>
      </c>
      <c r="E17" s="33">
        <v>49.413436394469102</v>
      </c>
      <c r="F17" s="33">
        <v>50.586563605531069</v>
      </c>
      <c r="G17" s="180" t="s">
        <v>360</v>
      </c>
      <c r="H17" s="51">
        <v>91.973701523487208</v>
      </c>
    </row>
    <row r="18" spans="1:8" ht="14.25">
      <c r="A18" s="2432"/>
      <c r="B18" s="179" t="s">
        <v>378</v>
      </c>
      <c r="C18" s="33">
        <v>59.182695137719641</v>
      </c>
      <c r="D18" s="33">
        <v>40.817304862280388</v>
      </c>
      <c r="E18" s="33">
        <v>46.447037570701816</v>
      </c>
      <c r="F18" s="33">
        <v>53.552962429297693</v>
      </c>
      <c r="G18" s="51">
        <v>11.2</v>
      </c>
      <c r="H18" s="51">
        <v>88.752124138311387</v>
      </c>
    </row>
    <row r="19" spans="1:8" ht="14.25">
      <c r="A19" s="2432"/>
      <c r="B19" s="179" t="s">
        <v>23</v>
      </c>
      <c r="C19" s="33">
        <v>58.224461744537528</v>
      </c>
      <c r="D19" s="33">
        <v>41.775538255461377</v>
      </c>
      <c r="E19" s="33">
        <v>47.690912265796875</v>
      </c>
      <c r="F19" s="33">
        <v>52.30908773420235</v>
      </c>
      <c r="G19" s="51">
        <v>10</v>
      </c>
      <c r="H19" s="51">
        <v>89.943972788123332</v>
      </c>
    </row>
    <row r="20" spans="1:8" ht="14.25">
      <c r="A20" s="2432"/>
      <c r="B20" s="179" t="s">
        <v>24</v>
      </c>
      <c r="C20" s="33">
        <v>56.603956265922093</v>
      </c>
      <c r="D20" s="33">
        <v>43.396043734076962</v>
      </c>
      <c r="E20" s="33">
        <v>44.375034857570455</v>
      </c>
      <c r="F20" s="33">
        <v>55.624965142428415</v>
      </c>
      <c r="G20" s="51">
        <v>12.2</v>
      </c>
      <c r="H20" s="51">
        <v>87.758829143955779</v>
      </c>
    </row>
    <row r="21" spans="1:8" ht="14.25">
      <c r="A21" s="2432"/>
      <c r="B21" s="179" t="s">
        <v>16</v>
      </c>
      <c r="C21" s="33">
        <v>63.485336258706162</v>
      </c>
      <c r="D21" s="33">
        <v>36.514663741293866</v>
      </c>
      <c r="E21" s="33">
        <v>50.996075574690956</v>
      </c>
      <c r="F21" s="33">
        <v>49.003924425308725</v>
      </c>
      <c r="G21" s="51">
        <v>8.3000000000000007</v>
      </c>
      <c r="H21" s="51">
        <v>91.651658513828679</v>
      </c>
    </row>
    <row r="22" spans="1:8" ht="16.5">
      <c r="A22" s="2432"/>
      <c r="B22" s="179" t="s">
        <v>17</v>
      </c>
      <c r="C22" s="33">
        <v>59.31822378960576</v>
      </c>
      <c r="D22" s="33">
        <v>40.681776210396002</v>
      </c>
      <c r="E22" s="33">
        <v>45.901161297299339</v>
      </c>
      <c r="F22" s="33">
        <v>54.098838702702913</v>
      </c>
      <c r="G22" s="51" t="s">
        <v>361</v>
      </c>
      <c r="H22" s="51">
        <v>93.580986288354907</v>
      </c>
    </row>
    <row r="23" spans="1:8" ht="16.5">
      <c r="A23" s="2432"/>
      <c r="B23" s="179" t="s">
        <v>379</v>
      </c>
      <c r="C23" s="33">
        <v>57.602022803148998</v>
      </c>
      <c r="D23" s="33">
        <v>42.397977196851265</v>
      </c>
      <c r="E23" s="33">
        <v>47.206194971052845</v>
      </c>
      <c r="F23" s="33">
        <v>52.793805028947403</v>
      </c>
      <c r="G23" s="51" t="s">
        <v>362</v>
      </c>
      <c r="H23" s="51">
        <v>92.309041258609994</v>
      </c>
    </row>
    <row r="24" spans="1:8" ht="16.5">
      <c r="A24" s="2432"/>
      <c r="B24" s="179" t="s">
        <v>26</v>
      </c>
      <c r="C24" s="33">
        <v>48.406762642155357</v>
      </c>
      <c r="D24" s="33">
        <v>51.593237357843734</v>
      </c>
      <c r="E24" s="33">
        <v>36.139461482710288</v>
      </c>
      <c r="F24" s="33">
        <v>63.860538517289214</v>
      </c>
      <c r="G24" s="51" t="s">
        <v>363</v>
      </c>
      <c r="H24" s="51">
        <v>94.347965776212149</v>
      </c>
    </row>
    <row r="25" spans="1:8" ht="14.25">
      <c r="A25" s="2432"/>
      <c r="B25" s="179" t="s">
        <v>29</v>
      </c>
      <c r="C25" s="33">
        <v>72.644815123993411</v>
      </c>
      <c r="D25" s="33">
        <v>27.355184876006795</v>
      </c>
      <c r="E25" s="33">
        <v>63.72277545853057</v>
      </c>
      <c r="F25" s="33">
        <v>36.277224541469515</v>
      </c>
      <c r="G25" s="51">
        <v>14.5</v>
      </c>
      <c r="H25" s="51">
        <v>85.458423834583186</v>
      </c>
    </row>
    <row r="26" spans="1:8" ht="14.25">
      <c r="A26" s="2432"/>
      <c r="B26" s="179" t="s">
        <v>30</v>
      </c>
      <c r="C26" s="33">
        <v>65.32803382897923</v>
      </c>
      <c r="D26" s="33">
        <v>34.671966171020372</v>
      </c>
      <c r="E26" s="33">
        <v>53.523018554714966</v>
      </c>
      <c r="F26" s="33">
        <v>46.476981445284146</v>
      </c>
      <c r="G26" s="51">
        <v>9.9</v>
      </c>
      <c r="H26" s="51">
        <v>90.063928711477587</v>
      </c>
    </row>
    <row r="27" spans="1:8" ht="14.25">
      <c r="A27" s="2432"/>
      <c r="B27" s="179" t="s">
        <v>31</v>
      </c>
      <c r="C27" s="33">
        <v>69.766608732434705</v>
      </c>
      <c r="D27" s="33">
        <v>30.233391267564802</v>
      </c>
      <c r="E27" s="33">
        <v>59.703700550873883</v>
      </c>
      <c r="F27" s="33">
        <v>40.296299449126721</v>
      </c>
      <c r="G27" s="51">
        <v>13</v>
      </c>
      <c r="H27" s="51">
        <v>86.957514708346508</v>
      </c>
    </row>
    <row r="28" spans="1:8" ht="14.25">
      <c r="A28" s="2432"/>
      <c r="B28" s="179" t="s">
        <v>18</v>
      </c>
      <c r="C28" s="33">
        <v>69.79025495554842</v>
      </c>
      <c r="D28" s="33">
        <v>30.209745044451463</v>
      </c>
      <c r="E28" s="33">
        <v>55.737720924182277</v>
      </c>
      <c r="F28" s="33">
        <v>44.262279075817673</v>
      </c>
      <c r="G28" s="51">
        <v>14.1</v>
      </c>
      <c r="H28" s="51">
        <v>85.867225614354027</v>
      </c>
    </row>
    <row r="29" spans="1:8" ht="14.25">
      <c r="A29" s="2432"/>
      <c r="B29" s="179" t="s">
        <v>19</v>
      </c>
      <c r="C29" s="33">
        <v>70.883233706993835</v>
      </c>
      <c r="D29" s="33">
        <v>29.116766293006634</v>
      </c>
      <c r="E29" s="33">
        <v>60.251051400263421</v>
      </c>
      <c r="F29" s="33">
        <v>39.748948599737226</v>
      </c>
      <c r="G29" s="51">
        <v>9.8000000000000007</v>
      </c>
      <c r="H29" s="51">
        <v>90.163645710508362</v>
      </c>
    </row>
    <row r="30" spans="1:8" ht="14.25">
      <c r="A30" s="2432"/>
      <c r="B30" s="179" t="s">
        <v>32</v>
      </c>
      <c r="C30" s="33">
        <v>67.603091874986788</v>
      </c>
      <c r="D30" s="33">
        <v>32.396908125013411</v>
      </c>
      <c r="E30" s="33">
        <v>55.662987342207551</v>
      </c>
      <c r="F30" s="33">
        <v>44.337012657792584</v>
      </c>
      <c r="G30" s="51">
        <v>14.1</v>
      </c>
      <c r="H30" s="51">
        <v>85.802316909287384</v>
      </c>
    </row>
    <row r="31" spans="1:8" ht="14.25">
      <c r="A31" s="2432"/>
      <c r="B31" s="179" t="s">
        <v>36</v>
      </c>
      <c r="C31" s="33">
        <v>55.302495773375462</v>
      </c>
      <c r="D31" s="33">
        <v>44.697504226625284</v>
      </c>
      <c r="E31" s="33">
        <v>43.260786122484063</v>
      </c>
      <c r="F31" s="33">
        <v>56.739213877516463</v>
      </c>
      <c r="G31" s="51">
        <v>10.4</v>
      </c>
      <c r="H31" s="51">
        <v>89.581787884407817</v>
      </c>
    </row>
    <row r="32" spans="1:8" ht="14.25">
      <c r="A32" s="2432"/>
      <c r="B32" s="179" t="s">
        <v>33</v>
      </c>
      <c r="C32" s="33">
        <v>54.821887217267843</v>
      </c>
      <c r="D32" s="33">
        <v>45.178112782731539</v>
      </c>
      <c r="E32" s="33">
        <v>41.853656560988739</v>
      </c>
      <c r="F32" s="33">
        <v>58.146343439010927</v>
      </c>
      <c r="G32" s="51">
        <v>10.9</v>
      </c>
      <c r="H32" s="51">
        <v>89.023421480678138</v>
      </c>
    </row>
    <row r="33" spans="1:8" ht="16.5">
      <c r="A33" s="2432"/>
      <c r="B33" s="179" t="s">
        <v>34</v>
      </c>
      <c r="C33" s="33">
        <v>49.414267450874924</v>
      </c>
      <c r="D33" s="33">
        <v>50.585732549124693</v>
      </c>
      <c r="E33" s="33">
        <v>38.532365698572796</v>
      </c>
      <c r="F33" s="33">
        <v>61.467634301426664</v>
      </c>
      <c r="G33" s="51" t="s">
        <v>364</v>
      </c>
      <c r="H33" s="51">
        <v>93.631395456964512</v>
      </c>
    </row>
    <row r="34" spans="1:8" ht="14.25">
      <c r="A34" s="2432"/>
      <c r="B34" s="179" t="s">
        <v>20</v>
      </c>
      <c r="C34" s="33">
        <v>59.483049265598289</v>
      </c>
      <c r="D34" s="33">
        <v>40.516950734401895</v>
      </c>
      <c r="E34" s="33">
        <v>47.540826453190633</v>
      </c>
      <c r="F34" s="33">
        <v>52.459173546809048</v>
      </c>
      <c r="G34" s="51">
        <v>12</v>
      </c>
      <c r="H34" s="51">
        <v>87.920865164458391</v>
      </c>
    </row>
    <row r="35" spans="1:8" ht="16.5">
      <c r="A35" s="2433"/>
      <c r="B35" s="179" t="s">
        <v>27</v>
      </c>
      <c r="C35" s="33">
        <v>47.079799757725375</v>
      </c>
      <c r="D35" s="33">
        <v>52.920200242274731</v>
      </c>
      <c r="E35" s="33">
        <v>37.83666305734765</v>
      </c>
      <c r="F35" s="33">
        <v>62.163336942652457</v>
      </c>
      <c r="G35" s="51" t="s">
        <v>365</v>
      </c>
      <c r="H35" s="51">
        <v>92.075504414015981</v>
      </c>
    </row>
    <row r="36" spans="1:8" ht="14.25" customHeight="1">
      <c r="A36" s="2428" t="s">
        <v>397</v>
      </c>
      <c r="B36" s="179" t="s">
        <v>280</v>
      </c>
      <c r="C36" s="33">
        <v>66.230713528703319</v>
      </c>
      <c r="D36" s="33">
        <v>33.769286471300774</v>
      </c>
      <c r="E36" s="33">
        <v>54.166586186001318</v>
      </c>
      <c r="F36" s="33">
        <v>45.833413814002562</v>
      </c>
      <c r="G36" s="33">
        <v>11.3</v>
      </c>
      <c r="H36" s="33">
        <v>88.681799981032654</v>
      </c>
    </row>
    <row r="37" spans="1:8" ht="14.25">
      <c r="A37" s="2429"/>
      <c r="B37" s="179" t="s">
        <v>281</v>
      </c>
      <c r="C37" s="33">
        <v>55.114994298013706</v>
      </c>
      <c r="D37" s="33">
        <v>44.885005701988334</v>
      </c>
      <c r="E37" s="33">
        <v>43.281666245667601</v>
      </c>
      <c r="F37" s="33">
        <v>56.718333754335717</v>
      </c>
      <c r="G37" s="33">
        <v>10.1</v>
      </c>
      <c r="H37" s="33">
        <v>89.8569342137109</v>
      </c>
    </row>
    <row r="38" spans="1:8" ht="14.25">
      <c r="A38" s="2430"/>
      <c r="B38" s="179" t="s">
        <v>157</v>
      </c>
      <c r="C38" s="33">
        <v>62.214484438363002</v>
      </c>
      <c r="D38" s="33">
        <v>37.785515561633488</v>
      </c>
      <c r="E38" s="33">
        <v>51.161428412376395</v>
      </c>
      <c r="F38" s="33">
        <v>48.838571587618723</v>
      </c>
      <c r="G38" s="33">
        <v>11.3</v>
      </c>
      <c r="H38" s="33">
        <v>88.641247398966797</v>
      </c>
    </row>
    <row r="39" spans="1:8" ht="14.25" customHeight="1">
      <c r="A39" s="2428" t="s">
        <v>398</v>
      </c>
      <c r="B39" s="179" t="s">
        <v>168</v>
      </c>
      <c r="C39" s="33">
        <v>67.780854748111381</v>
      </c>
      <c r="D39" s="33">
        <v>32.219145251888975</v>
      </c>
      <c r="E39" s="33">
        <v>59.33754616885556</v>
      </c>
      <c r="F39" s="33">
        <v>40.662453831145314</v>
      </c>
      <c r="G39" s="33">
        <v>9.5</v>
      </c>
      <c r="H39" s="33">
        <v>90.445904042984608</v>
      </c>
    </row>
    <row r="40" spans="1:8" ht="14.25">
      <c r="A40" s="2429"/>
      <c r="B40" s="179" t="s">
        <v>380</v>
      </c>
      <c r="C40" s="33">
        <v>66.668793600849725</v>
      </c>
      <c r="D40" s="33">
        <v>33.331206399150666</v>
      </c>
      <c r="E40" s="33">
        <v>55.258023755685478</v>
      </c>
      <c r="F40" s="33">
        <v>44.741976244314976</v>
      </c>
      <c r="G40" s="33">
        <v>15.2</v>
      </c>
      <c r="H40" s="33">
        <v>84.700468972091016</v>
      </c>
    </row>
    <row r="41" spans="1:8" ht="14.25">
      <c r="A41" s="2429"/>
      <c r="B41" s="179" t="s">
        <v>381</v>
      </c>
      <c r="C41" s="33">
        <v>59.107583679933271</v>
      </c>
      <c r="D41" s="33">
        <v>40.892416320068982</v>
      </c>
      <c r="E41" s="33">
        <v>47.470755252387711</v>
      </c>
      <c r="F41" s="33">
        <v>52.529244747614875</v>
      </c>
      <c r="G41" s="33">
        <v>10.4</v>
      </c>
      <c r="H41" s="33">
        <v>89.555705211320316</v>
      </c>
    </row>
    <row r="42" spans="1:8" ht="14.25">
      <c r="A42" s="2429"/>
      <c r="B42" s="179" t="s">
        <v>382</v>
      </c>
      <c r="C42" s="33">
        <v>59.748266504743228</v>
      </c>
      <c r="D42" s="33">
        <v>40.2517334952569</v>
      </c>
      <c r="E42" s="33">
        <v>43.243671598837004</v>
      </c>
      <c r="F42" s="33">
        <v>56.756328401163117</v>
      </c>
      <c r="G42" s="33">
        <v>10.4</v>
      </c>
      <c r="H42" s="33">
        <v>89.50977300908572</v>
      </c>
    </row>
    <row r="43" spans="1:8" ht="14.25">
      <c r="A43" s="2429"/>
      <c r="B43" s="179" t="s">
        <v>383</v>
      </c>
      <c r="C43" s="33">
        <v>62.901025518542767</v>
      </c>
      <c r="D43" s="33">
        <v>37.098974481457603</v>
      </c>
      <c r="E43" s="33">
        <v>47.996561085055994</v>
      </c>
      <c r="F43" s="33">
        <v>52.003438914944297</v>
      </c>
      <c r="G43" s="2031" t="s">
        <v>366</v>
      </c>
      <c r="H43" s="2031">
        <v>89.2</v>
      </c>
    </row>
    <row r="44" spans="1:8" ht="14.25">
      <c r="A44" s="2430"/>
      <c r="B44" s="179" t="s">
        <v>384</v>
      </c>
      <c r="C44" s="33">
        <v>75.437448067966301</v>
      </c>
      <c r="D44" s="33">
        <v>24.562551932033713</v>
      </c>
      <c r="E44" s="33">
        <v>71.997416240720597</v>
      </c>
      <c r="F44" s="33">
        <v>28.002583759279453</v>
      </c>
      <c r="G44" s="2031"/>
      <c r="H44" s="2031"/>
    </row>
    <row r="45" spans="1:8" ht="14.25">
      <c r="A45" s="2431" t="s">
        <v>399</v>
      </c>
      <c r="B45" s="179" t="s">
        <v>385</v>
      </c>
      <c r="C45" s="33">
        <v>61.486743022352094</v>
      </c>
      <c r="D45" s="33">
        <v>38.513256977648389</v>
      </c>
      <c r="E45" s="33">
        <v>48.461323533081853</v>
      </c>
      <c r="F45" s="33">
        <v>51.538676466919988</v>
      </c>
      <c r="G45" s="2427" t="s">
        <v>367</v>
      </c>
      <c r="H45" s="2427">
        <v>89.7</v>
      </c>
    </row>
    <row r="46" spans="1:8" ht="14.25">
      <c r="A46" s="2432"/>
      <c r="B46" s="179" t="s">
        <v>386</v>
      </c>
      <c r="C46" s="33">
        <v>62.542788806122687</v>
      </c>
      <c r="D46" s="33">
        <v>37.457211193877178</v>
      </c>
      <c r="E46" s="33">
        <v>51.430484056300344</v>
      </c>
      <c r="F46" s="33">
        <v>48.569515943699777</v>
      </c>
      <c r="G46" s="2427"/>
      <c r="H46" s="2427"/>
    </row>
    <row r="47" spans="1:8" ht="14.25">
      <c r="A47" s="2432"/>
      <c r="B47" s="179" t="s">
        <v>387</v>
      </c>
      <c r="C47" s="33">
        <v>78.044578965533503</v>
      </c>
      <c r="D47" s="33">
        <v>21.955421034466646</v>
      </c>
      <c r="E47" s="33">
        <v>69.227568935886239</v>
      </c>
      <c r="F47" s="33">
        <v>30.772431064113842</v>
      </c>
      <c r="G47" s="2031" t="s">
        <v>368</v>
      </c>
      <c r="H47" s="2031">
        <v>87.3</v>
      </c>
    </row>
    <row r="48" spans="1:8" ht="14.25">
      <c r="A48" s="2432"/>
      <c r="B48" s="179" t="s">
        <v>388</v>
      </c>
      <c r="C48" s="33">
        <v>85.379066079379683</v>
      </c>
      <c r="D48" s="33">
        <v>14.620933920620233</v>
      </c>
      <c r="E48" s="33">
        <v>81.051818655889534</v>
      </c>
      <c r="F48" s="33">
        <v>18.948181344110381</v>
      </c>
      <c r="G48" s="2031"/>
      <c r="H48" s="2031"/>
    </row>
    <row r="49" spans="1:8" ht="14.25">
      <c r="A49" s="2432"/>
      <c r="B49" s="179" t="s">
        <v>389</v>
      </c>
      <c r="C49" s="33">
        <v>63.901149814406324</v>
      </c>
      <c r="D49" s="33">
        <v>36.098850185593854</v>
      </c>
      <c r="E49" s="33">
        <v>50.967936610181738</v>
      </c>
      <c r="F49" s="33">
        <v>49.032063389818532</v>
      </c>
      <c r="G49" s="2031"/>
      <c r="H49" s="2031"/>
    </row>
    <row r="50" spans="1:8" ht="14.25">
      <c r="A50" s="2433"/>
      <c r="B50" s="179" t="s">
        <v>390</v>
      </c>
      <c r="C50" s="33">
        <v>47.088739811688633</v>
      </c>
      <c r="D50" s="33">
        <v>52.911260188311772</v>
      </c>
      <c r="E50" s="33">
        <v>30.582791424979032</v>
      </c>
      <c r="F50" s="33">
        <v>69.417208575020766</v>
      </c>
      <c r="G50" s="30">
        <v>10.3</v>
      </c>
      <c r="H50" s="30">
        <v>89.7</v>
      </c>
    </row>
    <row r="51" spans="1:8" ht="14.25" customHeight="1">
      <c r="A51" s="2428" t="s">
        <v>400</v>
      </c>
      <c r="B51" s="179" t="s">
        <v>391</v>
      </c>
      <c r="C51" s="33">
        <v>66.955602815777652</v>
      </c>
      <c r="D51" s="33">
        <v>33.044397184222206</v>
      </c>
      <c r="E51" s="33">
        <v>56.813927155022881</v>
      </c>
      <c r="F51" s="33">
        <v>43.186072844977261</v>
      </c>
      <c r="G51" s="33">
        <v>9.8000000000000007</v>
      </c>
      <c r="H51" s="33">
        <v>90.197140881295638</v>
      </c>
    </row>
    <row r="52" spans="1:8" ht="14.25">
      <c r="A52" s="2429"/>
      <c r="B52" s="179" t="s">
        <v>392</v>
      </c>
      <c r="C52" s="33">
        <v>64.22504989074082</v>
      </c>
      <c r="D52" s="33">
        <v>35.774950109259855</v>
      </c>
      <c r="E52" s="33">
        <v>54.611232896269613</v>
      </c>
      <c r="F52" s="33">
        <v>45.388767103731539</v>
      </c>
      <c r="G52" s="33">
        <v>11.1</v>
      </c>
      <c r="H52" s="33">
        <v>88.877171848137564</v>
      </c>
    </row>
    <row r="53" spans="1:8" ht="14.25">
      <c r="A53" s="2429"/>
      <c r="B53" s="179" t="s">
        <v>393</v>
      </c>
      <c r="C53" s="33">
        <v>58.00406735646186</v>
      </c>
      <c r="D53" s="33">
        <v>41.995932643538964</v>
      </c>
      <c r="E53" s="33">
        <v>44.186355878586717</v>
      </c>
      <c r="F53" s="33">
        <v>55.813644121414441</v>
      </c>
      <c r="G53" s="33">
        <v>10.8</v>
      </c>
      <c r="H53" s="33">
        <v>89.14981832866377</v>
      </c>
    </row>
    <row r="54" spans="1:8" ht="14.25">
      <c r="A54" s="2430"/>
      <c r="B54" s="181" t="s">
        <v>394</v>
      </c>
      <c r="C54" s="33">
        <v>52.61531921879574</v>
      </c>
      <c r="D54" s="33">
        <v>47.38468078120421</v>
      </c>
      <c r="E54" s="33">
        <v>36.732267151967847</v>
      </c>
      <c r="F54" s="33">
        <v>63.267732848032267</v>
      </c>
      <c r="G54" s="33">
        <v>9.8000000000000007</v>
      </c>
      <c r="H54" s="33">
        <v>90.109921018334035</v>
      </c>
    </row>
    <row r="55" spans="1:8" ht="14.25" customHeight="1">
      <c r="A55" s="2428" t="s">
        <v>401</v>
      </c>
      <c r="B55" s="179" t="s">
        <v>395</v>
      </c>
      <c r="C55" s="33">
        <v>66.197389614666974</v>
      </c>
      <c r="D55" s="33">
        <v>33.802610385333033</v>
      </c>
      <c r="E55" s="33">
        <v>54.182696241983173</v>
      </c>
      <c r="F55" s="33">
        <v>45.817303758017765</v>
      </c>
      <c r="G55" s="33">
        <v>11.8</v>
      </c>
      <c r="H55" s="33">
        <v>88.119078544015736</v>
      </c>
    </row>
    <row r="56" spans="1:8" ht="15.75" customHeight="1">
      <c r="A56" s="2430"/>
      <c r="B56" s="179" t="s">
        <v>396</v>
      </c>
      <c r="C56" s="33">
        <v>56.845720161496018</v>
      </c>
      <c r="D56" s="33">
        <v>43.154279838505538</v>
      </c>
      <c r="E56" s="33">
        <v>44.834597792587324</v>
      </c>
      <c r="F56" s="33">
        <v>55.165402207413109</v>
      </c>
      <c r="G56" s="33">
        <v>9.9</v>
      </c>
      <c r="H56" s="33">
        <v>90.015036405112937</v>
      </c>
    </row>
    <row r="57" spans="1:8">
      <c r="A57" s="72" t="s">
        <v>1417</v>
      </c>
      <c r="B57" s="176"/>
      <c r="C57" s="19"/>
      <c r="D57" s="19"/>
    </row>
    <row r="58" spans="1:8">
      <c r="A58" s="72" t="s">
        <v>1418</v>
      </c>
      <c r="C58" s="19"/>
      <c r="D58" s="19"/>
    </row>
    <row r="59" spans="1:8">
      <c r="A59" s="72" t="s">
        <v>2334</v>
      </c>
      <c r="C59" s="19"/>
      <c r="D59" s="19"/>
    </row>
    <row r="60" spans="1:8">
      <c r="A60" s="72" t="s">
        <v>2335</v>
      </c>
      <c r="C60" s="19"/>
      <c r="D60" s="19"/>
    </row>
    <row r="61" spans="1:8" ht="15" customHeight="1">
      <c r="A61" s="72" t="s">
        <v>2336</v>
      </c>
      <c r="C61" s="19"/>
      <c r="D61" s="19"/>
    </row>
    <row r="62" spans="1:8">
      <c r="A62" s="72" t="s">
        <v>2337</v>
      </c>
      <c r="C62" s="19"/>
      <c r="D62" s="19"/>
    </row>
    <row r="63" spans="1:8">
      <c r="A63" s="72" t="s">
        <v>2338</v>
      </c>
      <c r="C63" s="19"/>
      <c r="D63" s="19"/>
    </row>
    <row r="64" spans="1:8">
      <c r="A64" s="72" t="s">
        <v>2339</v>
      </c>
      <c r="C64" s="177"/>
      <c r="D64" s="177"/>
    </row>
    <row r="65" spans="1:4">
      <c r="A65" s="72" t="s">
        <v>2340</v>
      </c>
      <c r="C65" s="177"/>
      <c r="D65" s="177"/>
    </row>
    <row r="66" spans="1:4">
      <c r="C66" s="177"/>
      <c r="D66" s="177"/>
    </row>
    <row r="67" spans="1:4">
      <c r="A67" s="178"/>
      <c r="C67" s="177"/>
      <c r="D67" s="177"/>
    </row>
    <row r="68" spans="1:4">
      <c r="A68" s="178"/>
      <c r="C68" s="177"/>
      <c r="D68" s="177"/>
    </row>
    <row r="69" spans="1:4">
      <c r="A69" s="178"/>
      <c r="C69" s="177"/>
      <c r="D69" s="177"/>
    </row>
    <row r="70" spans="1:4">
      <c r="A70" s="178"/>
      <c r="C70" s="177"/>
      <c r="D70" s="177"/>
    </row>
    <row r="71" spans="1:4">
      <c r="A71" s="178"/>
      <c r="C71" s="177"/>
      <c r="D71" s="177"/>
    </row>
    <row r="72" spans="1:4">
      <c r="A72" s="178"/>
      <c r="C72" s="177"/>
      <c r="D72" s="177"/>
    </row>
    <row r="75" spans="1:4">
      <c r="C75" s="19"/>
    </row>
  </sheetData>
  <mergeCells count="20">
    <mergeCell ref="A4:H4"/>
    <mergeCell ref="A3:H3"/>
    <mergeCell ref="A5:H5"/>
    <mergeCell ref="A12:A35"/>
    <mergeCell ref="A7:B8"/>
    <mergeCell ref="C7:D7"/>
    <mergeCell ref="E7:F7"/>
    <mergeCell ref="G7:H7"/>
    <mergeCell ref="A9:A11"/>
    <mergeCell ref="A36:A38"/>
    <mergeCell ref="A39:A44"/>
    <mergeCell ref="G43:G44"/>
    <mergeCell ref="A45:A50"/>
    <mergeCell ref="G45:G46"/>
    <mergeCell ref="G47:G49"/>
    <mergeCell ref="H43:H44"/>
    <mergeCell ref="H45:H46"/>
    <mergeCell ref="H47:H49"/>
    <mergeCell ref="A51:A54"/>
    <mergeCell ref="A55:A56"/>
  </mergeCells>
  <hyperlinks>
    <hyperlink ref="J7" location="ÍNDICE!A258" display="ÍNDICE"/>
  </hyperlinks>
  <printOptions horizontalCentered="1"/>
  <pageMargins left="0.11811023622047245" right="0.11811023622047245" top="0.39370078740157483" bottom="7.874015748031496E-2" header="0.15748031496062992" footer="0"/>
  <pageSetup paperSize="9" scale="56" orientation="landscape" r:id="rId1"/>
  <headerFooter scaleWithDoc="0" alignWithMargins="0">
    <oddHeader>&amp;R&amp;"Arial,Negrita"&amp;10Compendio estadístico 2013 - Violencia de género</oddHead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A1:L63"/>
  <sheetViews>
    <sheetView showGridLines="0" topLeftCell="B1" zoomScaleNormal="100" zoomScaleSheetLayoutView="70" workbookViewId="0">
      <selection activeCell="L7" sqref="L7"/>
    </sheetView>
  </sheetViews>
  <sheetFormatPr baseColWidth="10" defaultRowHeight="12.75"/>
  <cols>
    <col min="1" max="1" width="21.28515625" style="185" customWidth="1"/>
    <col min="2" max="2" width="39.7109375" style="185" customWidth="1"/>
    <col min="3" max="10" width="14.42578125" style="186" customWidth="1"/>
    <col min="11" max="16384" width="11.42578125" style="185"/>
  </cols>
  <sheetData>
    <row r="1" spans="1:12" ht="6" customHeight="1"/>
    <row r="2" spans="1:12" ht="14.25">
      <c r="A2" s="1398" t="s">
        <v>404</v>
      </c>
    </row>
    <row r="3" spans="1:12" ht="15.75" customHeight="1">
      <c r="A3" s="2437" t="s">
        <v>2536</v>
      </c>
      <c r="B3" s="2437"/>
      <c r="C3" s="2437"/>
      <c r="D3" s="2437"/>
      <c r="E3" s="2437"/>
      <c r="F3" s="2437"/>
      <c r="G3" s="2437"/>
      <c r="H3" s="2437"/>
      <c r="I3" s="2437"/>
      <c r="J3" s="2437"/>
    </row>
    <row r="4" spans="1:12" ht="15.75" customHeight="1">
      <c r="A4" s="2437" t="s">
        <v>2537</v>
      </c>
      <c r="B4" s="2437"/>
      <c r="C4" s="2437"/>
      <c r="D4" s="2437"/>
      <c r="E4" s="2437"/>
      <c r="F4" s="2437"/>
      <c r="G4" s="2437"/>
      <c r="H4" s="2437"/>
      <c r="I4" s="2437"/>
      <c r="J4" s="2437"/>
    </row>
    <row r="5" spans="1:12" ht="15.75" customHeight="1">
      <c r="A5" s="2438" t="s">
        <v>459</v>
      </c>
      <c r="B5" s="2438"/>
      <c r="C5" s="2438"/>
      <c r="D5" s="2438"/>
      <c r="E5" s="2438"/>
      <c r="F5" s="2438"/>
      <c r="G5" s="2438"/>
      <c r="H5" s="2438"/>
      <c r="I5" s="2438"/>
      <c r="J5" s="2438"/>
    </row>
    <row r="6" spans="1:12" s="183" customFormat="1" ht="15.75">
      <c r="A6" s="35"/>
      <c r="C6" s="184"/>
      <c r="D6" s="184"/>
      <c r="E6" s="184"/>
      <c r="F6" s="184"/>
      <c r="G6" s="184"/>
      <c r="H6" s="184"/>
      <c r="I6" s="184"/>
      <c r="J6" s="184"/>
    </row>
    <row r="7" spans="1:12" ht="21" customHeight="1">
      <c r="A7" s="2434" t="s">
        <v>275</v>
      </c>
      <c r="B7" s="2434"/>
      <c r="C7" s="2439" t="s">
        <v>406</v>
      </c>
      <c r="D7" s="2440"/>
      <c r="E7" s="2439" t="s">
        <v>407</v>
      </c>
      <c r="F7" s="2440"/>
      <c r="G7" s="2439" t="s">
        <v>408</v>
      </c>
      <c r="H7" s="2440"/>
      <c r="I7" s="2439" t="s">
        <v>409</v>
      </c>
      <c r="J7" s="2440"/>
      <c r="L7" s="1113" t="s">
        <v>675</v>
      </c>
    </row>
    <row r="8" spans="1:12" ht="31.5" customHeight="1">
      <c r="A8" s="2434"/>
      <c r="B8" s="2434"/>
      <c r="C8" s="188" t="s">
        <v>410</v>
      </c>
      <c r="D8" s="188" t="s">
        <v>411</v>
      </c>
      <c r="E8" s="188" t="s">
        <v>412</v>
      </c>
      <c r="F8" s="188" t="s">
        <v>413</v>
      </c>
      <c r="G8" s="188" t="s">
        <v>414</v>
      </c>
      <c r="H8" s="188" t="s">
        <v>415</v>
      </c>
      <c r="I8" s="188" t="s">
        <v>416</v>
      </c>
      <c r="J8" s="188" t="s">
        <v>417</v>
      </c>
    </row>
    <row r="9" spans="1:12" ht="14.25">
      <c r="A9" s="2441" t="s">
        <v>148</v>
      </c>
      <c r="B9" s="179" t="s">
        <v>184</v>
      </c>
      <c r="C9" s="187">
        <v>53.944814621449176</v>
      </c>
      <c r="D9" s="187">
        <v>46.05518537854973</v>
      </c>
      <c r="E9" s="187">
        <v>38.039904078397832</v>
      </c>
      <c r="F9" s="187">
        <v>61.96009592160059</v>
      </c>
      <c r="G9" s="187">
        <v>25.661274193682278</v>
      </c>
      <c r="H9" s="187">
        <v>74.338725806315423</v>
      </c>
      <c r="I9" s="187">
        <v>16.688893433160477</v>
      </c>
      <c r="J9" s="187">
        <v>83.311106566834482</v>
      </c>
    </row>
    <row r="10" spans="1:12" ht="14.25">
      <c r="A10" s="2441"/>
      <c r="B10" s="179" t="s">
        <v>154</v>
      </c>
      <c r="C10" s="187">
        <v>54.543734526752822</v>
      </c>
      <c r="D10" s="187">
        <v>45.456265473250667</v>
      </c>
      <c r="E10" s="187">
        <v>38.592894603613061</v>
      </c>
      <c r="F10" s="187">
        <v>61.407105396389824</v>
      </c>
      <c r="G10" s="187">
        <v>27.830455344586181</v>
      </c>
      <c r="H10" s="187">
        <v>72.169544655415208</v>
      </c>
      <c r="I10" s="187">
        <v>17.491104288973034</v>
      </c>
      <c r="J10" s="187">
        <v>82.508895711026668</v>
      </c>
    </row>
    <row r="11" spans="1:12" ht="14.25">
      <c r="A11" s="2441"/>
      <c r="B11" s="179" t="s">
        <v>155</v>
      </c>
      <c r="C11" s="187">
        <v>52.479056845470254</v>
      </c>
      <c r="D11" s="187">
        <v>47.520943154529348</v>
      </c>
      <c r="E11" s="187">
        <v>36.686550891770906</v>
      </c>
      <c r="F11" s="187">
        <v>63.313449108229037</v>
      </c>
      <c r="G11" s="187">
        <v>20.352560772579618</v>
      </c>
      <c r="H11" s="187">
        <v>79.647439227419696</v>
      </c>
      <c r="I11" s="187">
        <v>14.725614554846899</v>
      </c>
      <c r="J11" s="187">
        <v>85.274385445151552</v>
      </c>
    </row>
    <row r="12" spans="1:12" ht="14.25">
      <c r="A12" s="2441" t="s">
        <v>149</v>
      </c>
      <c r="B12" s="179" t="s">
        <v>10</v>
      </c>
      <c r="C12" s="187">
        <v>60.328146621991117</v>
      </c>
      <c r="D12" s="187">
        <v>39.671853378010027</v>
      </c>
      <c r="E12" s="187">
        <v>44.261477049698854</v>
      </c>
      <c r="F12" s="187">
        <v>55.738522950302226</v>
      </c>
      <c r="G12" s="187">
        <v>27.616724289056766</v>
      </c>
      <c r="H12" s="187">
        <v>72.383275710944133</v>
      </c>
      <c r="I12" s="187">
        <v>21.682052055525872</v>
      </c>
      <c r="J12" s="187">
        <v>78.317947944475122</v>
      </c>
    </row>
    <row r="13" spans="1:12" ht="14.25">
      <c r="A13" s="2441"/>
      <c r="B13" s="179" t="s">
        <v>58</v>
      </c>
      <c r="C13" s="187">
        <v>53.905755024038228</v>
      </c>
      <c r="D13" s="187">
        <v>46.094244975961303</v>
      </c>
      <c r="E13" s="187">
        <v>36.639472130437525</v>
      </c>
      <c r="F13" s="187">
        <v>63.360527869562347</v>
      </c>
      <c r="G13" s="187">
        <v>22.298379241628041</v>
      </c>
      <c r="H13" s="187">
        <v>77.701620758371888</v>
      </c>
      <c r="I13" s="187">
        <v>15.001660223422123</v>
      </c>
      <c r="J13" s="187">
        <v>84.998339776577794</v>
      </c>
    </row>
    <row r="14" spans="1:12" ht="14.25">
      <c r="A14" s="2441"/>
      <c r="B14" s="179" t="s">
        <v>264</v>
      </c>
      <c r="C14" s="187">
        <v>62.80083193160381</v>
      </c>
      <c r="D14" s="187">
        <v>37.199168068395053</v>
      </c>
      <c r="E14" s="187">
        <v>43.185294779513846</v>
      </c>
      <c r="F14" s="187">
        <v>56.814705220484917</v>
      </c>
      <c r="G14" s="187">
        <v>28.753419573347362</v>
      </c>
      <c r="H14" s="187">
        <v>71.246580426651391</v>
      </c>
      <c r="I14" s="187">
        <v>20.602572308080635</v>
      </c>
      <c r="J14" s="187">
        <v>79.397427691918594</v>
      </c>
    </row>
    <row r="15" spans="1:12" ht="14.25">
      <c r="A15" s="2441"/>
      <c r="B15" s="179" t="s">
        <v>13</v>
      </c>
      <c r="C15" s="187">
        <v>51.166832491296255</v>
      </c>
      <c r="D15" s="187">
        <v>48.833167508703781</v>
      </c>
      <c r="E15" s="187">
        <v>34.203415021471201</v>
      </c>
      <c r="F15" s="187">
        <v>65.796584978528927</v>
      </c>
      <c r="G15" s="187">
        <v>21.547877134367472</v>
      </c>
      <c r="H15" s="187">
        <v>78.452122865632802</v>
      </c>
      <c r="I15" s="187">
        <v>15.554928117333656</v>
      </c>
      <c r="J15" s="187">
        <v>84.445071882666696</v>
      </c>
    </row>
    <row r="16" spans="1:12" ht="14.25">
      <c r="A16" s="2441"/>
      <c r="B16" s="179" t="s">
        <v>14</v>
      </c>
      <c r="C16" s="187">
        <v>58.075320848698844</v>
      </c>
      <c r="D16" s="187">
        <v>41.924679151300857</v>
      </c>
      <c r="E16" s="187">
        <v>43.505424622100513</v>
      </c>
      <c r="F16" s="187">
        <v>56.494575377899046</v>
      </c>
      <c r="G16" s="187">
        <v>18.346451441744183</v>
      </c>
      <c r="H16" s="187">
        <v>81.653548558255878</v>
      </c>
      <c r="I16" s="187">
        <v>19.327410173519223</v>
      </c>
      <c r="J16" s="187">
        <v>80.672589826480802</v>
      </c>
    </row>
    <row r="17" spans="1:10" ht="14.25">
      <c r="A17" s="2441"/>
      <c r="B17" s="179" t="s">
        <v>15</v>
      </c>
      <c r="C17" s="187">
        <v>52.93172386464289</v>
      </c>
      <c r="D17" s="187">
        <v>47.068276135357642</v>
      </c>
      <c r="E17" s="187">
        <v>36.549437908673632</v>
      </c>
      <c r="F17" s="187">
        <v>63.450562091327143</v>
      </c>
      <c r="G17" s="187">
        <v>19.404346024253638</v>
      </c>
      <c r="H17" s="187">
        <v>80.595653975747084</v>
      </c>
      <c r="I17" s="187">
        <v>14.334954323179904</v>
      </c>
      <c r="J17" s="187">
        <v>85.665045676820569</v>
      </c>
    </row>
    <row r="18" spans="1:10" ht="14.25">
      <c r="A18" s="2441"/>
      <c r="B18" s="179" t="s">
        <v>378</v>
      </c>
      <c r="C18" s="187">
        <v>53.731738996868337</v>
      </c>
      <c r="D18" s="187">
        <v>46.268261003131592</v>
      </c>
      <c r="E18" s="187">
        <v>35.675608653628011</v>
      </c>
      <c r="F18" s="187">
        <v>64.324391346372138</v>
      </c>
      <c r="G18" s="187">
        <v>26.244619769928224</v>
      </c>
      <c r="H18" s="187">
        <v>73.755380230072191</v>
      </c>
      <c r="I18" s="187">
        <v>17.720782791834793</v>
      </c>
      <c r="J18" s="187">
        <v>82.279217208165704</v>
      </c>
    </row>
    <row r="19" spans="1:10" ht="14.25">
      <c r="A19" s="2441"/>
      <c r="B19" s="179" t="s">
        <v>23</v>
      </c>
      <c r="C19" s="187">
        <v>50.573685575113039</v>
      </c>
      <c r="D19" s="187">
        <v>49.426314424885824</v>
      </c>
      <c r="E19" s="187">
        <v>38.493791024461551</v>
      </c>
      <c r="F19" s="187">
        <v>61.506208975537433</v>
      </c>
      <c r="G19" s="187">
        <v>25.638880309319383</v>
      </c>
      <c r="H19" s="187">
        <v>74.361119690679672</v>
      </c>
      <c r="I19" s="187">
        <v>14.082880792417155</v>
      </c>
      <c r="J19" s="187">
        <v>85.917119207582388</v>
      </c>
    </row>
    <row r="20" spans="1:10" ht="14.25">
      <c r="A20" s="2441"/>
      <c r="B20" s="179" t="s">
        <v>24</v>
      </c>
      <c r="C20" s="187">
        <v>50.651876653768248</v>
      </c>
      <c r="D20" s="187">
        <v>49.348123346230757</v>
      </c>
      <c r="E20" s="187">
        <v>33.528929115028355</v>
      </c>
      <c r="F20" s="187">
        <v>66.4710708849708</v>
      </c>
      <c r="G20" s="187">
        <v>27.315587699146494</v>
      </c>
      <c r="H20" s="187">
        <v>72.684412300852614</v>
      </c>
      <c r="I20" s="187">
        <v>16.162690685405778</v>
      </c>
      <c r="J20" s="187">
        <v>83.837309314594265</v>
      </c>
    </row>
    <row r="21" spans="1:10" ht="14.25">
      <c r="A21" s="2441"/>
      <c r="B21" s="179" t="s">
        <v>16</v>
      </c>
      <c r="C21" s="187">
        <v>53.754454507820967</v>
      </c>
      <c r="D21" s="187">
        <v>46.245545492178948</v>
      </c>
      <c r="E21" s="187">
        <v>39.922135099217741</v>
      </c>
      <c r="F21" s="187">
        <v>60.077864900782295</v>
      </c>
      <c r="G21" s="187">
        <v>21.313181122418197</v>
      </c>
      <c r="H21" s="187">
        <v>78.686818877581786</v>
      </c>
      <c r="I21" s="187">
        <v>20.075028503902825</v>
      </c>
      <c r="J21" s="187">
        <v>79.924971496097172</v>
      </c>
    </row>
    <row r="22" spans="1:10" ht="14.25">
      <c r="A22" s="2441"/>
      <c r="B22" s="179" t="s">
        <v>17</v>
      </c>
      <c r="C22" s="187">
        <v>50.92647601536666</v>
      </c>
      <c r="D22" s="187">
        <v>49.0735239846355</v>
      </c>
      <c r="E22" s="187">
        <v>32.306086209043002</v>
      </c>
      <c r="F22" s="187">
        <v>67.693913790958689</v>
      </c>
      <c r="G22" s="187">
        <v>21.344264985986268</v>
      </c>
      <c r="H22" s="187">
        <v>78.655735014015463</v>
      </c>
      <c r="I22" s="187">
        <v>16.774084123195102</v>
      </c>
      <c r="J22" s="187">
        <v>83.22591587680634</v>
      </c>
    </row>
    <row r="23" spans="1:10" ht="14.25">
      <c r="A23" s="2441"/>
      <c r="B23" s="179" t="s">
        <v>379</v>
      </c>
      <c r="C23" s="187">
        <v>50.845401209644322</v>
      </c>
      <c r="D23" s="187">
        <v>49.154598790355934</v>
      </c>
      <c r="E23" s="187">
        <v>39.009791826232757</v>
      </c>
      <c r="F23" s="187">
        <v>60.990208173767499</v>
      </c>
      <c r="G23" s="187">
        <v>20.969405018856648</v>
      </c>
      <c r="H23" s="187">
        <v>79.030594981143523</v>
      </c>
      <c r="I23" s="187">
        <v>16.161633484281708</v>
      </c>
      <c r="J23" s="187">
        <v>83.838366515718363</v>
      </c>
    </row>
    <row r="24" spans="1:10" ht="14.25">
      <c r="A24" s="2441"/>
      <c r="B24" s="179" t="s">
        <v>26</v>
      </c>
      <c r="C24" s="187">
        <v>41.61066645963605</v>
      </c>
      <c r="D24" s="187">
        <v>58.389333540363211</v>
      </c>
      <c r="E24" s="187">
        <v>30.471142244144556</v>
      </c>
      <c r="F24" s="187">
        <v>69.528857755854787</v>
      </c>
      <c r="G24" s="187">
        <v>14.742926641681908</v>
      </c>
      <c r="H24" s="187">
        <v>85.257073358317399</v>
      </c>
      <c r="I24" s="187">
        <v>12.298371269507706</v>
      </c>
      <c r="J24" s="187">
        <v>87.701628730491748</v>
      </c>
    </row>
    <row r="25" spans="1:10" ht="14.25">
      <c r="A25" s="2441"/>
      <c r="B25" s="179" t="s">
        <v>29</v>
      </c>
      <c r="C25" s="187">
        <v>67.603132362351275</v>
      </c>
      <c r="D25" s="187">
        <v>32.39686763764896</v>
      </c>
      <c r="E25" s="187">
        <v>47.806744399340232</v>
      </c>
      <c r="F25" s="187">
        <v>52.19325560065964</v>
      </c>
      <c r="G25" s="187">
        <v>32.70999395961887</v>
      </c>
      <c r="H25" s="187">
        <v>67.290006040381428</v>
      </c>
      <c r="I25" s="187">
        <v>20.064402521115046</v>
      </c>
      <c r="J25" s="187">
        <v>79.9355974788852</v>
      </c>
    </row>
    <row r="26" spans="1:10" ht="14.25">
      <c r="A26" s="2441"/>
      <c r="B26" s="179" t="s">
        <v>30</v>
      </c>
      <c r="C26" s="187">
        <v>59.138135208575179</v>
      </c>
      <c r="D26" s="187">
        <v>40.861864791424374</v>
      </c>
      <c r="E26" s="187">
        <v>47.160947280089729</v>
      </c>
      <c r="F26" s="187">
        <v>52.839052719909631</v>
      </c>
      <c r="G26" s="187">
        <v>24.537460997364523</v>
      </c>
      <c r="H26" s="187">
        <v>75.462539002635324</v>
      </c>
      <c r="I26" s="187">
        <v>14.400663929672483</v>
      </c>
      <c r="J26" s="187">
        <v>85.599336070327467</v>
      </c>
    </row>
    <row r="27" spans="1:10" ht="14.25">
      <c r="A27" s="2441"/>
      <c r="B27" s="179" t="s">
        <v>31</v>
      </c>
      <c r="C27" s="187">
        <v>62.265905387277741</v>
      </c>
      <c r="D27" s="187">
        <v>37.734094612722835</v>
      </c>
      <c r="E27" s="187">
        <v>46.167561354073349</v>
      </c>
      <c r="F27" s="187">
        <v>53.832438645927262</v>
      </c>
      <c r="G27" s="187">
        <v>27.703108280139112</v>
      </c>
      <c r="H27" s="187">
        <v>72.296891719861605</v>
      </c>
      <c r="I27" s="187">
        <v>18.443695707374719</v>
      </c>
      <c r="J27" s="187">
        <v>81.556304292625626</v>
      </c>
    </row>
    <row r="28" spans="1:10" ht="14.25">
      <c r="A28" s="2441"/>
      <c r="B28" s="179" t="s">
        <v>18</v>
      </c>
      <c r="C28" s="187">
        <v>62.917794673732061</v>
      </c>
      <c r="D28" s="187">
        <v>37.082205326267889</v>
      </c>
      <c r="E28" s="187">
        <v>45.13898151328759</v>
      </c>
      <c r="F28" s="187">
        <v>54.861018486712233</v>
      </c>
      <c r="G28" s="187">
        <v>33.867820884150127</v>
      </c>
      <c r="H28" s="187">
        <v>66.132179115849667</v>
      </c>
      <c r="I28" s="187">
        <v>18.526047995797509</v>
      </c>
      <c r="J28" s="187">
        <v>81.473952004202232</v>
      </c>
    </row>
    <row r="29" spans="1:10" ht="14.25">
      <c r="A29" s="2441"/>
      <c r="B29" s="179" t="s">
        <v>19</v>
      </c>
      <c r="C29" s="187">
        <v>65.12104220372683</v>
      </c>
      <c r="D29" s="187">
        <v>34.878957796273674</v>
      </c>
      <c r="E29" s="187">
        <v>46.451149216237532</v>
      </c>
      <c r="F29" s="187">
        <v>53.548850783763172</v>
      </c>
      <c r="G29" s="187">
        <v>24.1240275262621</v>
      </c>
      <c r="H29" s="187">
        <v>75.875972473738358</v>
      </c>
      <c r="I29" s="187">
        <v>18.304917894192492</v>
      </c>
      <c r="J29" s="187">
        <v>81.695082105807884</v>
      </c>
    </row>
    <row r="30" spans="1:10" ht="14.25">
      <c r="A30" s="2441"/>
      <c r="B30" s="179" t="s">
        <v>32</v>
      </c>
      <c r="C30" s="187">
        <v>61.468059187526137</v>
      </c>
      <c r="D30" s="187">
        <v>38.531940812474076</v>
      </c>
      <c r="E30" s="187">
        <v>44.284773633034042</v>
      </c>
      <c r="F30" s="187">
        <v>55.715226366966128</v>
      </c>
      <c r="G30" s="187">
        <v>31.038532275618479</v>
      </c>
      <c r="H30" s="187">
        <v>68.961467724381706</v>
      </c>
      <c r="I30" s="187">
        <v>17.927963937847348</v>
      </c>
      <c r="J30" s="187">
        <v>82.072036062152776</v>
      </c>
    </row>
    <row r="31" spans="1:10" ht="14.25">
      <c r="A31" s="2441"/>
      <c r="B31" s="179" t="s">
        <v>36</v>
      </c>
      <c r="C31" s="187">
        <v>49.914678640415389</v>
      </c>
      <c r="D31" s="187">
        <v>50.085321359585365</v>
      </c>
      <c r="E31" s="187">
        <v>35.306030142614659</v>
      </c>
      <c r="F31" s="187">
        <v>64.693969857386023</v>
      </c>
      <c r="G31" s="187">
        <v>22.777227227721809</v>
      </c>
      <c r="H31" s="187">
        <v>77.222772772278859</v>
      </c>
      <c r="I31" s="187">
        <v>16.978135489639406</v>
      </c>
      <c r="J31" s="187">
        <v>83.021864510361269</v>
      </c>
    </row>
    <row r="32" spans="1:10" ht="14.25">
      <c r="A32" s="2441"/>
      <c r="B32" s="179" t="s">
        <v>33</v>
      </c>
      <c r="C32" s="187">
        <v>47.788000599553619</v>
      </c>
      <c r="D32" s="187">
        <v>52.211999400445698</v>
      </c>
      <c r="E32" s="187">
        <v>33.69218496550652</v>
      </c>
      <c r="F32" s="187">
        <v>66.307815034492876</v>
      </c>
      <c r="G32" s="187">
        <v>24.056557399583298</v>
      </c>
      <c r="H32" s="187">
        <v>75.943442600416162</v>
      </c>
      <c r="I32" s="187">
        <v>13.626300315969653</v>
      </c>
      <c r="J32" s="187">
        <v>86.373699684029816</v>
      </c>
    </row>
    <row r="33" spans="1:10" ht="14.25">
      <c r="A33" s="2441"/>
      <c r="B33" s="179" t="s">
        <v>34</v>
      </c>
      <c r="C33" s="187">
        <v>40.701426311483424</v>
      </c>
      <c r="D33" s="187">
        <v>59.298573688515923</v>
      </c>
      <c r="E33" s="187">
        <v>28.920801138503137</v>
      </c>
      <c r="F33" s="187">
        <v>71.079198861496337</v>
      </c>
      <c r="G33" s="187">
        <v>16.776960079432232</v>
      </c>
      <c r="H33" s="187">
        <v>83.223039920567317</v>
      </c>
      <c r="I33" s="187">
        <v>9.8281278841563715</v>
      </c>
      <c r="J33" s="187">
        <v>90.171872115843314</v>
      </c>
    </row>
    <row r="34" spans="1:10" ht="14.25">
      <c r="A34" s="2441"/>
      <c r="B34" s="179" t="s">
        <v>20</v>
      </c>
      <c r="C34" s="187">
        <v>49.263810025840328</v>
      </c>
      <c r="D34" s="187">
        <v>50.736189974159352</v>
      </c>
      <c r="E34" s="187">
        <v>36.912643053858744</v>
      </c>
      <c r="F34" s="187">
        <v>63.087356946141249</v>
      </c>
      <c r="G34" s="187">
        <v>28.624087635411229</v>
      </c>
      <c r="H34" s="187">
        <v>71.375912364588771</v>
      </c>
      <c r="I34" s="187">
        <v>17.445358636836367</v>
      </c>
      <c r="J34" s="187">
        <v>82.554641363163597</v>
      </c>
    </row>
    <row r="35" spans="1:10" ht="16.5">
      <c r="A35" s="2441"/>
      <c r="B35" s="179" t="s">
        <v>27</v>
      </c>
      <c r="C35" s="187">
        <v>40.793937963467485</v>
      </c>
      <c r="D35" s="187">
        <v>59.206062036532593</v>
      </c>
      <c r="E35" s="187">
        <v>28.661152761699267</v>
      </c>
      <c r="F35" s="187">
        <v>71.338847238300559</v>
      </c>
      <c r="G35" s="187">
        <v>16.352610370855988</v>
      </c>
      <c r="H35" s="187">
        <v>83.647389629143944</v>
      </c>
      <c r="I35" s="187" t="s">
        <v>405</v>
      </c>
      <c r="J35" s="187">
        <v>91.301499017405888</v>
      </c>
    </row>
    <row r="36" spans="1:10" ht="14.25">
      <c r="A36" s="2442" t="s">
        <v>397</v>
      </c>
      <c r="B36" s="179" t="s">
        <v>280</v>
      </c>
      <c r="C36" s="187">
        <v>59.190295229575781</v>
      </c>
      <c r="D36" s="187">
        <v>40.809704770428745</v>
      </c>
      <c r="E36" s="187">
        <v>42.26150266752218</v>
      </c>
      <c r="F36" s="187">
        <v>57.738497332481785</v>
      </c>
      <c r="G36" s="187">
        <v>27.74441739211257</v>
      </c>
      <c r="H36" s="187">
        <v>72.255582607891029</v>
      </c>
      <c r="I36" s="187">
        <v>18.441699210432414</v>
      </c>
      <c r="J36" s="187">
        <v>81.558300789570723</v>
      </c>
    </row>
    <row r="37" spans="1:10" ht="14.25">
      <c r="A37" s="2442"/>
      <c r="B37" s="179" t="s">
        <v>281</v>
      </c>
      <c r="C37" s="187">
        <v>48.840649287490166</v>
      </c>
      <c r="D37" s="187">
        <v>51.159350712511738</v>
      </c>
      <c r="E37" s="187">
        <v>33.838528244097482</v>
      </c>
      <c r="F37" s="187">
        <v>66.161471755904884</v>
      </c>
      <c r="G37" s="187">
        <v>23.671484362274605</v>
      </c>
      <c r="H37" s="187">
        <v>76.328515637727506</v>
      </c>
      <c r="I37" s="187">
        <v>15.135599370292796</v>
      </c>
      <c r="J37" s="187">
        <v>84.864400629708925</v>
      </c>
    </row>
    <row r="38" spans="1:10" ht="14.25">
      <c r="A38" s="2442"/>
      <c r="B38" s="179" t="s">
        <v>157</v>
      </c>
      <c r="C38" s="187">
        <v>55.470430765381408</v>
      </c>
      <c r="D38" s="187">
        <v>44.529569234614051</v>
      </c>
      <c r="E38" s="187">
        <v>40.349695213893469</v>
      </c>
      <c r="F38" s="187">
        <v>59.650304786102772</v>
      </c>
      <c r="G38" s="187">
        <v>25.83633421268058</v>
      </c>
      <c r="H38" s="187">
        <v>74.163665787317868</v>
      </c>
      <c r="I38" s="187">
        <v>15.436573941058739</v>
      </c>
      <c r="J38" s="187">
        <v>84.563426058940152</v>
      </c>
    </row>
    <row r="39" spans="1:10" ht="12.75" customHeight="1">
      <c r="A39" s="2442" t="s">
        <v>398</v>
      </c>
      <c r="B39" s="179" t="s">
        <v>168</v>
      </c>
      <c r="C39" s="187">
        <v>60.947295645098542</v>
      </c>
      <c r="D39" s="187">
        <v>39.052704354901906</v>
      </c>
      <c r="E39" s="187">
        <v>48.243676180363941</v>
      </c>
      <c r="F39" s="187">
        <v>51.756323819636364</v>
      </c>
      <c r="G39" s="187">
        <v>25.764028127789263</v>
      </c>
      <c r="H39" s="187">
        <v>74.235971872210428</v>
      </c>
      <c r="I39" s="187">
        <v>16.301955290641175</v>
      </c>
      <c r="J39" s="187">
        <v>83.6980447093583</v>
      </c>
    </row>
    <row r="40" spans="1:10" ht="14.25">
      <c r="A40" s="2442"/>
      <c r="B40" s="179" t="s">
        <v>380</v>
      </c>
      <c r="C40" s="187">
        <v>60.815249974669513</v>
      </c>
      <c r="D40" s="187">
        <v>39.184750025330821</v>
      </c>
      <c r="E40" s="187">
        <v>42.19264289792018</v>
      </c>
      <c r="F40" s="187">
        <v>57.807357102080161</v>
      </c>
      <c r="G40" s="187">
        <v>31.376888538585106</v>
      </c>
      <c r="H40" s="187">
        <v>68.623111461415164</v>
      </c>
      <c r="I40" s="187">
        <v>23.524012101544113</v>
      </c>
      <c r="J40" s="187">
        <v>76.475987898456196</v>
      </c>
    </row>
    <row r="41" spans="1:10" ht="14.25">
      <c r="A41" s="2442"/>
      <c r="B41" s="179" t="s">
        <v>381</v>
      </c>
      <c r="C41" s="187">
        <v>57.691337248508681</v>
      </c>
      <c r="D41" s="187">
        <v>42.308662751491639</v>
      </c>
      <c r="E41" s="187">
        <v>41.08898769546586</v>
      </c>
      <c r="F41" s="187">
        <v>58.911012304534516</v>
      </c>
      <c r="G41" s="187">
        <v>25.006141842671809</v>
      </c>
      <c r="H41" s="187">
        <v>74.993858157328489</v>
      </c>
      <c r="I41" s="187">
        <v>14.87256064603906</v>
      </c>
      <c r="J41" s="187">
        <v>85.127439353961321</v>
      </c>
    </row>
    <row r="42" spans="1:10" ht="14.25">
      <c r="A42" s="2442"/>
      <c r="B42" s="179" t="s">
        <v>382</v>
      </c>
      <c r="C42" s="187">
        <v>52.29222421625861</v>
      </c>
      <c r="D42" s="187">
        <v>47.70777578374414</v>
      </c>
      <c r="E42" s="187">
        <v>36.71540047929826</v>
      </c>
      <c r="F42" s="187">
        <v>63.284599520703111</v>
      </c>
      <c r="G42" s="187">
        <v>25.414757045704629</v>
      </c>
      <c r="H42" s="187">
        <v>74.585242954297641</v>
      </c>
      <c r="I42" s="187">
        <v>16.074623337012941</v>
      </c>
      <c r="J42" s="187">
        <v>83.925376662988498</v>
      </c>
    </row>
    <row r="43" spans="1:10" ht="14.25">
      <c r="A43" s="2442"/>
      <c r="B43" s="179" t="s">
        <v>383</v>
      </c>
      <c r="C43" s="187">
        <v>52.690632333901732</v>
      </c>
      <c r="D43" s="187">
        <v>47.30936766609846</v>
      </c>
      <c r="E43" s="187">
        <v>32.873894878561657</v>
      </c>
      <c r="F43" s="187">
        <v>67.126105121438414</v>
      </c>
      <c r="G43" s="187">
        <v>22.240592248714496</v>
      </c>
      <c r="H43" s="187">
        <v>77.759407751285636</v>
      </c>
      <c r="I43" s="187">
        <v>18.802420775926787</v>
      </c>
      <c r="J43" s="187">
        <v>81.197579224073323</v>
      </c>
    </row>
    <row r="44" spans="1:10" ht="14.25">
      <c r="A44" s="2442"/>
      <c r="B44" s="179" t="s">
        <v>384</v>
      </c>
      <c r="C44" s="187">
        <v>70.173840586663104</v>
      </c>
      <c r="D44" s="187">
        <v>29.82615941333691</v>
      </c>
      <c r="E44" s="187">
        <v>50.494157372088026</v>
      </c>
      <c r="F44" s="187">
        <v>49.505842627912031</v>
      </c>
      <c r="G44" s="187">
        <v>33.841936480581836</v>
      </c>
      <c r="H44" s="187">
        <v>66.158063519418164</v>
      </c>
      <c r="I44" s="187">
        <v>18.294099529574765</v>
      </c>
      <c r="J44" s="187">
        <v>81.705900470425249</v>
      </c>
    </row>
    <row r="45" spans="1:10" ht="14.25">
      <c r="A45" s="2441" t="s">
        <v>399</v>
      </c>
      <c r="B45" s="179" t="s">
        <v>385</v>
      </c>
      <c r="C45" s="187">
        <v>54.735009585103789</v>
      </c>
      <c r="D45" s="187">
        <v>45.264990414897639</v>
      </c>
      <c r="E45" s="187">
        <v>39.833682190357329</v>
      </c>
      <c r="F45" s="187">
        <v>60.166317809642642</v>
      </c>
      <c r="G45" s="187">
        <v>23.606368340733631</v>
      </c>
      <c r="H45" s="187">
        <v>76.393631659265893</v>
      </c>
      <c r="I45" s="187">
        <v>15.018770047213396</v>
      </c>
      <c r="J45" s="187">
        <v>84.981229952786222</v>
      </c>
    </row>
    <row r="46" spans="1:10" ht="14.25">
      <c r="A46" s="2441"/>
      <c r="B46" s="179" t="s">
        <v>386</v>
      </c>
      <c r="C46" s="187">
        <v>56.754741159039888</v>
      </c>
      <c r="D46" s="187">
        <v>43.245258840960041</v>
      </c>
      <c r="E46" s="187">
        <v>43.158495652531307</v>
      </c>
      <c r="F46" s="187">
        <v>56.841504347468799</v>
      </c>
      <c r="G46" s="187">
        <v>25.972876292710794</v>
      </c>
      <c r="H46" s="187">
        <v>74.0271237072905</v>
      </c>
      <c r="I46" s="187">
        <v>16.247365512349177</v>
      </c>
      <c r="J46" s="187">
        <v>83.752634487651889</v>
      </c>
    </row>
    <row r="47" spans="1:10" ht="14.25">
      <c r="A47" s="2441"/>
      <c r="B47" s="179" t="s">
        <v>387</v>
      </c>
      <c r="C47" s="187">
        <v>73.481612007358592</v>
      </c>
      <c r="D47" s="187">
        <v>26.518387992641546</v>
      </c>
      <c r="E47" s="187">
        <v>58.235001926343379</v>
      </c>
      <c r="F47" s="187">
        <v>41.76499807365667</v>
      </c>
      <c r="G47" s="187">
        <v>42.316524400306747</v>
      </c>
      <c r="H47" s="187">
        <v>57.683475599693232</v>
      </c>
      <c r="I47" s="187">
        <v>33.62749561090417</v>
      </c>
      <c r="J47" s="187">
        <v>66.372504389096008</v>
      </c>
    </row>
    <row r="48" spans="1:10" ht="14.25">
      <c r="A48" s="2441"/>
      <c r="B48" s="179" t="s">
        <v>388</v>
      </c>
      <c r="C48" s="187">
        <v>78.195016367206676</v>
      </c>
      <c r="D48" s="187">
        <v>21.804983632793224</v>
      </c>
      <c r="E48" s="187">
        <v>71.104477258011826</v>
      </c>
      <c r="F48" s="187">
        <v>28.89552274198801</v>
      </c>
      <c r="G48" s="187">
        <v>46.22138121880311</v>
      </c>
      <c r="H48" s="187">
        <v>53.778618781196798</v>
      </c>
      <c r="I48" s="187">
        <v>41.38719699501528</v>
      </c>
      <c r="J48" s="187">
        <v>58.612803004984556</v>
      </c>
    </row>
    <row r="49" spans="1:10" ht="14.25">
      <c r="A49" s="2441"/>
      <c r="B49" s="179" t="s">
        <v>389</v>
      </c>
      <c r="C49" s="187">
        <v>57.341300277718823</v>
      </c>
      <c r="D49" s="187">
        <v>42.658699722281391</v>
      </c>
      <c r="E49" s="187">
        <v>42.23575439898184</v>
      </c>
      <c r="F49" s="187">
        <v>57.76424560101843</v>
      </c>
      <c r="G49" s="187">
        <v>22.096537464614581</v>
      </c>
      <c r="H49" s="187">
        <v>77.903462535385515</v>
      </c>
      <c r="I49" s="187">
        <v>22.069909734185291</v>
      </c>
      <c r="J49" s="187">
        <v>77.930090265814911</v>
      </c>
    </row>
    <row r="50" spans="1:10" ht="14.25">
      <c r="A50" s="2441"/>
      <c r="B50" s="179" t="s">
        <v>390</v>
      </c>
      <c r="C50" s="187">
        <v>39.046325768217969</v>
      </c>
      <c r="D50" s="187">
        <v>60.953674231782408</v>
      </c>
      <c r="E50" s="187">
        <v>17.922358953884203</v>
      </c>
      <c r="F50" s="187">
        <v>82.077641046116298</v>
      </c>
      <c r="G50" s="187">
        <v>21.227213003236802</v>
      </c>
      <c r="H50" s="187">
        <v>78.772786996763813</v>
      </c>
      <c r="I50" s="187">
        <v>9.2590002847211235</v>
      </c>
      <c r="J50" s="187">
        <v>90.740999715279045</v>
      </c>
    </row>
    <row r="51" spans="1:10" ht="14.25">
      <c r="A51" s="2442" t="s">
        <v>400</v>
      </c>
      <c r="B51" s="179" t="s">
        <v>391</v>
      </c>
      <c r="C51" s="187">
        <v>59.923455790681992</v>
      </c>
      <c r="D51" s="187">
        <v>40.076544209317916</v>
      </c>
      <c r="E51" s="187">
        <v>50.709597083309035</v>
      </c>
      <c r="F51" s="187">
        <v>49.290402916690688</v>
      </c>
      <c r="G51" s="187">
        <v>23.9313160484114</v>
      </c>
      <c r="H51" s="187">
        <v>76.068683951588454</v>
      </c>
      <c r="I51" s="187">
        <v>19.221538493803223</v>
      </c>
      <c r="J51" s="187">
        <v>80.778461506196393</v>
      </c>
    </row>
    <row r="52" spans="1:10" ht="14.25">
      <c r="A52" s="2442"/>
      <c r="B52" s="179" t="s">
        <v>392</v>
      </c>
      <c r="C52" s="187">
        <v>58.607444773181541</v>
      </c>
      <c r="D52" s="187">
        <v>41.39255522681924</v>
      </c>
      <c r="E52" s="187">
        <v>44.288876443203236</v>
      </c>
      <c r="F52" s="187">
        <v>55.711123556797084</v>
      </c>
      <c r="G52" s="187">
        <v>25.736029738509203</v>
      </c>
      <c r="H52" s="187">
        <v>74.263970261491309</v>
      </c>
      <c r="I52" s="187">
        <v>17.933987515746683</v>
      </c>
      <c r="J52" s="187">
        <v>82.066012484254685</v>
      </c>
    </row>
    <row r="53" spans="1:10" ht="14.25">
      <c r="A53" s="2442"/>
      <c r="B53" s="179" t="s">
        <v>393</v>
      </c>
      <c r="C53" s="187">
        <v>50.093115821160254</v>
      </c>
      <c r="D53" s="187">
        <v>49.906884178840372</v>
      </c>
      <c r="E53" s="187">
        <v>32.520196041423134</v>
      </c>
      <c r="F53" s="187">
        <v>67.479803958577747</v>
      </c>
      <c r="G53" s="187">
        <v>24.400201231867701</v>
      </c>
      <c r="H53" s="187">
        <v>75.599798768133226</v>
      </c>
      <c r="I53" s="187">
        <v>16.013552775338262</v>
      </c>
      <c r="J53" s="187">
        <v>83.986447224662072</v>
      </c>
    </row>
    <row r="54" spans="1:10" ht="14.25">
      <c r="A54" s="2442"/>
      <c r="B54" s="181" t="s">
        <v>394</v>
      </c>
      <c r="C54" s="187">
        <v>45.151269671742668</v>
      </c>
      <c r="D54" s="187">
        <v>54.848730328257581</v>
      </c>
      <c r="E54" s="187">
        <v>25.239884590369062</v>
      </c>
      <c r="F54" s="187">
        <v>74.760115409630984</v>
      </c>
      <c r="G54" s="187">
        <v>27.826626680621068</v>
      </c>
      <c r="H54" s="187">
        <v>72.173373319378939</v>
      </c>
      <c r="I54" s="187">
        <v>13.531070267483795</v>
      </c>
      <c r="J54" s="187">
        <v>86.468929732516074</v>
      </c>
    </row>
    <row r="55" spans="1:10" ht="14.25">
      <c r="A55" s="2442" t="s">
        <v>401</v>
      </c>
      <c r="B55" s="179" t="s">
        <v>395</v>
      </c>
      <c r="C55" s="187">
        <v>59.987542926041428</v>
      </c>
      <c r="D55" s="187">
        <v>40.012457073959077</v>
      </c>
      <c r="E55" s="187">
        <v>43.100490199447094</v>
      </c>
      <c r="F55" s="187">
        <v>56.899509800552792</v>
      </c>
      <c r="G55" s="187">
        <v>30.806499381175591</v>
      </c>
      <c r="H55" s="187">
        <v>69.193500618823919</v>
      </c>
      <c r="I55" s="187">
        <v>20.626265519340965</v>
      </c>
      <c r="J55" s="187">
        <v>79.373734480659081</v>
      </c>
    </row>
    <row r="56" spans="1:10" ht="15.75" customHeight="1">
      <c r="A56" s="2442"/>
      <c r="B56" s="179" t="s">
        <v>396</v>
      </c>
      <c r="C56" s="187">
        <v>49.897531605608762</v>
      </c>
      <c r="D56" s="187">
        <v>50.102468394392851</v>
      </c>
      <c r="E56" s="187">
        <v>34.702309045450761</v>
      </c>
      <c r="F56" s="187">
        <v>65.297690954551456</v>
      </c>
      <c r="G56" s="187">
        <v>22.224299346169794</v>
      </c>
      <c r="H56" s="187">
        <v>77.775700653831478</v>
      </c>
      <c r="I56" s="187">
        <v>14.081915347261168</v>
      </c>
      <c r="J56" s="187">
        <v>85.918084652739466</v>
      </c>
    </row>
    <row r="57" spans="1:10">
      <c r="A57" s="72" t="s">
        <v>1417</v>
      </c>
    </row>
    <row r="58" spans="1:10">
      <c r="A58" s="72" t="s">
        <v>1418</v>
      </c>
    </row>
    <row r="59" spans="1:10">
      <c r="A59" s="202" t="s">
        <v>2341</v>
      </c>
    </row>
    <row r="60" spans="1:10">
      <c r="A60" s="202" t="s">
        <v>2342</v>
      </c>
    </row>
    <row r="61" spans="1:10">
      <c r="A61" s="202" t="s">
        <v>2343</v>
      </c>
    </row>
    <row r="62" spans="1:10">
      <c r="A62" s="202" t="s">
        <v>2344</v>
      </c>
    </row>
    <row r="63" spans="1:10">
      <c r="A63" s="202" t="s">
        <v>2345</v>
      </c>
    </row>
  </sheetData>
  <mergeCells count="15">
    <mergeCell ref="A55:A56"/>
    <mergeCell ref="A7:B8"/>
    <mergeCell ref="C7:D7"/>
    <mergeCell ref="E7:F7"/>
    <mergeCell ref="G7:H7"/>
    <mergeCell ref="A12:A35"/>
    <mergeCell ref="A36:A38"/>
    <mergeCell ref="A39:A44"/>
    <mergeCell ref="A45:A50"/>
    <mergeCell ref="A51:A54"/>
    <mergeCell ref="A4:J4"/>
    <mergeCell ref="A3:J3"/>
    <mergeCell ref="A5:J5"/>
    <mergeCell ref="I7:J7"/>
    <mergeCell ref="A9:A11"/>
  </mergeCells>
  <hyperlinks>
    <hyperlink ref="L7" location="ÍNDICE!A259" display="ÍNDICE"/>
  </hyperlinks>
  <printOptions horizontalCentered="1"/>
  <pageMargins left="0.11811023622047245" right="0.11811023622047245" top="0.39370078740157483" bottom="7.874015748031496E-2" header="0.15748031496062992" footer="0"/>
  <pageSetup paperSize="9" scale="58" orientation="landscape" r:id="rId1"/>
  <headerFooter scaleWithDoc="0" alignWithMargins="0">
    <oddHeader>&amp;R&amp;"Arial,Negrita"&amp;10Compendio estadístico 2013 - Violencia de género</oddHead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1:M67"/>
  <sheetViews>
    <sheetView showGridLines="0" topLeftCell="B1" zoomScale="85" zoomScaleNormal="85" zoomScaleSheetLayoutView="70" workbookViewId="0">
      <selection activeCell="M7" sqref="M7"/>
    </sheetView>
  </sheetViews>
  <sheetFormatPr baseColWidth="10" defaultRowHeight="12.75"/>
  <cols>
    <col min="1" max="1" width="27.28515625" style="81" customWidth="1"/>
    <col min="2" max="2" width="39.7109375" style="81" customWidth="1"/>
    <col min="3" max="7" width="15.7109375" style="190" customWidth="1"/>
    <col min="8" max="8" width="16" style="190" customWidth="1"/>
    <col min="9" max="11" width="15.7109375" style="190" customWidth="1"/>
    <col min="12" max="16384" width="11.42578125" style="81"/>
  </cols>
  <sheetData>
    <row r="1" spans="1:13" ht="6" customHeight="1"/>
    <row r="2" spans="1:13" ht="14.25">
      <c r="A2" s="1398" t="s">
        <v>1141</v>
      </c>
    </row>
    <row r="3" spans="1:13" s="185" customFormat="1" ht="16.5" customHeight="1">
      <c r="A3" s="2243" t="s">
        <v>2538</v>
      </c>
      <c r="B3" s="2243"/>
      <c r="C3" s="2243"/>
      <c r="D3" s="2243"/>
      <c r="E3" s="2243"/>
      <c r="F3" s="2243"/>
      <c r="G3" s="2243"/>
      <c r="H3" s="2243"/>
      <c r="I3" s="2243"/>
      <c r="J3" s="2243"/>
      <c r="K3" s="2243"/>
    </row>
    <row r="4" spans="1:13" ht="16.5" customHeight="1">
      <c r="A4" s="2013" t="s">
        <v>2539</v>
      </c>
      <c r="B4" s="2013"/>
      <c r="C4" s="2013"/>
      <c r="D4" s="2013"/>
      <c r="E4" s="2013"/>
      <c r="F4" s="2013"/>
      <c r="G4" s="2013"/>
      <c r="H4" s="2013"/>
      <c r="I4" s="2013"/>
      <c r="J4" s="2013"/>
      <c r="K4" s="2013"/>
    </row>
    <row r="5" spans="1:13" ht="16.5" customHeight="1">
      <c r="A5" s="2438" t="s">
        <v>465</v>
      </c>
      <c r="B5" s="2438"/>
      <c r="C5" s="2438"/>
      <c r="D5" s="2438"/>
      <c r="E5" s="2438"/>
      <c r="F5" s="2438"/>
      <c r="G5" s="2438"/>
      <c r="H5" s="2438"/>
      <c r="I5" s="2438"/>
      <c r="J5" s="2438"/>
      <c r="K5" s="2438"/>
    </row>
    <row r="6" spans="1:13" ht="15.75">
      <c r="A6" s="6"/>
      <c r="B6" s="197"/>
      <c r="C6" s="197"/>
      <c r="D6" s="197"/>
      <c r="E6" s="197"/>
    </row>
    <row r="7" spans="1:13" ht="49.5" customHeight="1">
      <c r="A7" s="2445" t="s">
        <v>275</v>
      </c>
      <c r="B7" s="2445"/>
      <c r="C7" s="2446" t="s">
        <v>422</v>
      </c>
      <c r="D7" s="2447"/>
      <c r="E7" s="2447"/>
      <c r="F7" s="2448" t="s">
        <v>420</v>
      </c>
      <c r="G7" s="2449"/>
      <c r="H7" s="2449"/>
      <c r="I7" s="2448" t="s">
        <v>421</v>
      </c>
      <c r="J7" s="2449"/>
      <c r="K7" s="2449"/>
      <c r="M7" s="1113" t="s">
        <v>675</v>
      </c>
    </row>
    <row r="8" spans="1:13" s="185" customFormat="1" ht="24" customHeight="1">
      <c r="A8" s="2445"/>
      <c r="B8" s="2445"/>
      <c r="C8" s="200" t="s">
        <v>45</v>
      </c>
      <c r="D8" s="200" t="s">
        <v>174</v>
      </c>
      <c r="E8" s="200" t="s">
        <v>175</v>
      </c>
      <c r="F8" s="200" t="s">
        <v>45</v>
      </c>
      <c r="G8" s="200" t="s">
        <v>174</v>
      </c>
      <c r="H8" s="200" t="s">
        <v>175</v>
      </c>
      <c r="I8" s="200" t="s">
        <v>45</v>
      </c>
      <c r="J8" s="200" t="s">
        <v>174</v>
      </c>
      <c r="K8" s="200" t="s">
        <v>175</v>
      </c>
    </row>
    <row r="9" spans="1:13" ht="14.25">
      <c r="A9" s="2450" t="s">
        <v>148</v>
      </c>
      <c r="B9" s="198" t="s">
        <v>184</v>
      </c>
      <c r="C9" s="1079">
        <v>2.7690644956876933</v>
      </c>
      <c r="D9" s="1079">
        <v>2.4982517931536647</v>
      </c>
      <c r="E9" s="1079">
        <v>3.2358105132238482</v>
      </c>
      <c r="F9" s="1080">
        <v>2.0685241559571614</v>
      </c>
      <c r="G9" s="1080">
        <v>2.1502002596251497</v>
      </c>
      <c r="H9" s="1080">
        <v>1.927751430292896</v>
      </c>
      <c r="I9" s="1081">
        <v>0.74557029395988239</v>
      </c>
      <c r="J9" s="1081">
        <v>0.38153143218160124</v>
      </c>
      <c r="K9" s="1081">
        <v>1.3260756767252353</v>
      </c>
    </row>
    <row r="10" spans="1:13" ht="14.25">
      <c r="A10" s="2451"/>
      <c r="B10" s="198" t="s">
        <v>154</v>
      </c>
      <c r="C10" s="1079">
        <v>2.7775995492535022</v>
      </c>
      <c r="D10" s="1079">
        <v>2.5379471173846464</v>
      </c>
      <c r="E10" s="1079">
        <v>3.1581137209487271</v>
      </c>
      <c r="F10" s="1080">
        <v>2.0774886304118185</v>
      </c>
      <c r="G10" s="1080">
        <v>2.1876861854371259</v>
      </c>
      <c r="H10" s="1080">
        <v>1.9025176718143779</v>
      </c>
      <c r="I10" s="1081">
        <v>0.74552319415633528</v>
      </c>
      <c r="J10" s="1081">
        <v>0.3854486726700197</v>
      </c>
      <c r="K10" s="1081">
        <v>1.2724033209443264</v>
      </c>
    </row>
    <row r="11" spans="1:13" ht="14.25">
      <c r="A11" s="2452"/>
      <c r="B11" s="198" t="s">
        <v>155</v>
      </c>
      <c r="C11" s="1079">
        <v>2.7535494866251971</v>
      </c>
      <c r="D11" s="1079">
        <v>2.4319569116630615</v>
      </c>
      <c r="E11" s="1079">
        <v>3.4001157407407407</v>
      </c>
      <c r="F11" s="1080">
        <v>2.0522311197897873</v>
      </c>
      <c r="G11" s="1080">
        <v>2.087605585988205</v>
      </c>
      <c r="H11" s="1080">
        <v>1.9811073029605615</v>
      </c>
      <c r="I11" s="1081">
        <v>0.74565581981833418</v>
      </c>
      <c r="J11" s="1081">
        <v>0.37504987074196555</v>
      </c>
      <c r="K11" s="1081">
        <v>1.4397419493251677</v>
      </c>
    </row>
    <row r="12" spans="1:13" ht="14.25">
      <c r="A12" s="2450" t="s">
        <v>149</v>
      </c>
      <c r="B12" s="198" t="s">
        <v>10</v>
      </c>
      <c r="C12" s="1079">
        <v>3.0903220753204295</v>
      </c>
      <c r="D12" s="1079">
        <v>2.6851416984584238</v>
      </c>
      <c r="E12" s="1079">
        <v>3.5919674301731064</v>
      </c>
      <c r="F12" s="1080">
        <v>2.1743216441856856</v>
      </c>
      <c r="G12" s="1080">
        <v>2.1855257084918427</v>
      </c>
      <c r="H12" s="1080">
        <v>2.1604501263738363</v>
      </c>
      <c r="I12" s="1081">
        <v>0.95559920460477399</v>
      </c>
      <c r="J12" s="1081">
        <v>0.53387274124879436</v>
      </c>
      <c r="K12" s="1081">
        <v>1.4508128773049995</v>
      </c>
    </row>
    <row r="13" spans="1:13" ht="14.25">
      <c r="A13" s="2451"/>
      <c r="B13" s="908" t="s">
        <v>58</v>
      </c>
      <c r="C13" s="1079">
        <v>2.8659075858795031</v>
      </c>
      <c r="D13" s="1079">
        <v>2.5124464157699946</v>
      </c>
      <c r="E13" s="1079">
        <v>3.3253196404060215</v>
      </c>
      <c r="F13" s="1080">
        <v>2.0618503803585662</v>
      </c>
      <c r="G13" s="1080">
        <v>2.1203878004468284</v>
      </c>
      <c r="H13" s="1080">
        <v>1.9857662197671864</v>
      </c>
      <c r="I13" s="1081">
        <v>0.84582998364825557</v>
      </c>
      <c r="J13" s="1081">
        <v>0.42735297162935187</v>
      </c>
      <c r="K13" s="1081">
        <v>1.3479550970953917</v>
      </c>
    </row>
    <row r="14" spans="1:13" ht="14.25">
      <c r="A14" s="2451"/>
      <c r="B14" s="198" t="s">
        <v>12</v>
      </c>
      <c r="C14" s="1079">
        <v>2.9691830989933563</v>
      </c>
      <c r="D14" s="1079">
        <v>2.5222518339003472</v>
      </c>
      <c r="E14" s="1079">
        <v>3.4936081389064282</v>
      </c>
      <c r="F14" s="1080">
        <v>2.1620127219454308</v>
      </c>
      <c r="G14" s="1080">
        <v>2.1710030076004676</v>
      </c>
      <c r="H14" s="1080">
        <v>2.151463603363422</v>
      </c>
      <c r="I14" s="1081">
        <v>0.85072629505788055</v>
      </c>
      <c r="J14" s="1081">
        <v>0.3855964597032237</v>
      </c>
      <c r="K14" s="1081">
        <v>1.3512692099134185</v>
      </c>
    </row>
    <row r="15" spans="1:13" ht="14.25">
      <c r="A15" s="2451"/>
      <c r="B15" s="198" t="s">
        <v>13</v>
      </c>
      <c r="C15" s="1079">
        <v>2.6114797408491266</v>
      </c>
      <c r="D15" s="1079">
        <v>2.3558074724707239</v>
      </c>
      <c r="E15" s="1079">
        <v>3.0746645497734786</v>
      </c>
      <c r="F15" s="1080">
        <v>1.9978112070289515</v>
      </c>
      <c r="G15" s="1080">
        <v>2.076250995853782</v>
      </c>
      <c r="H15" s="1080">
        <v>1.8557069466438536</v>
      </c>
      <c r="I15" s="1081">
        <v>0.67089211408808813</v>
      </c>
      <c r="J15" s="1081">
        <v>0.31951995752677492</v>
      </c>
      <c r="K15" s="1081">
        <v>1.235300868888938</v>
      </c>
    </row>
    <row r="16" spans="1:13" ht="14.25">
      <c r="A16" s="2451"/>
      <c r="B16" s="198" t="s">
        <v>14</v>
      </c>
      <c r="C16" s="1079">
        <v>3.0317647063352275</v>
      </c>
      <c r="D16" s="1079">
        <v>2.5479624629966837</v>
      </c>
      <c r="E16" s="1079">
        <v>3.6098588650861365</v>
      </c>
      <c r="F16" s="1080">
        <v>2.1028261976535911</v>
      </c>
      <c r="G16" s="1080">
        <v>2.175329455285413</v>
      </c>
      <c r="H16" s="1080">
        <v>2.0162682182427809</v>
      </c>
      <c r="I16" s="1081">
        <v>0.96616762268697831</v>
      </c>
      <c r="J16" s="1081">
        <v>0.39833857952593693</v>
      </c>
      <c r="K16" s="1081">
        <v>1.6111668385440174</v>
      </c>
    </row>
    <row r="17" spans="1:11" ht="14.25">
      <c r="A17" s="2451"/>
      <c r="B17" s="198" t="s">
        <v>15</v>
      </c>
      <c r="C17" s="1079">
        <v>3.1064032465929698</v>
      </c>
      <c r="D17" s="1079">
        <v>2.6260200243988172</v>
      </c>
      <c r="E17" s="1079">
        <v>3.659519649859666</v>
      </c>
      <c r="F17" s="1080">
        <v>2.1352273968261808</v>
      </c>
      <c r="G17" s="1080">
        <v>2.1711885254706011</v>
      </c>
      <c r="H17" s="1080">
        <v>2.0938215166574916</v>
      </c>
      <c r="I17" s="1081">
        <v>1.0036103304540207</v>
      </c>
      <c r="J17" s="1081">
        <v>0.47791998008533926</v>
      </c>
      <c r="K17" s="1081">
        <v>1.5877743564206817</v>
      </c>
    </row>
    <row r="18" spans="1:11" ht="14.25">
      <c r="A18" s="2451"/>
      <c r="B18" s="198" t="s">
        <v>22</v>
      </c>
      <c r="C18" s="1079">
        <v>2.7512125774365614</v>
      </c>
      <c r="D18" s="1079">
        <v>2.534603745610625</v>
      </c>
      <c r="E18" s="1079">
        <v>3.2138998244616843</v>
      </c>
      <c r="F18" s="1080">
        <v>2.129046428784175</v>
      </c>
      <c r="G18" s="1080">
        <v>2.2214375641192334</v>
      </c>
      <c r="H18" s="1080">
        <v>1.9316943647092708</v>
      </c>
      <c r="I18" s="1081">
        <v>0.65469748269713801</v>
      </c>
      <c r="J18" s="1081">
        <v>0.3350905030468127</v>
      </c>
      <c r="K18" s="1081">
        <v>1.3031469313124615</v>
      </c>
    </row>
    <row r="19" spans="1:11" ht="14.25">
      <c r="A19" s="2451"/>
      <c r="B19" s="198" t="s">
        <v>23</v>
      </c>
      <c r="C19" s="1079">
        <v>2.5208434861928333</v>
      </c>
      <c r="D19" s="1079">
        <v>2.3050834068163857</v>
      </c>
      <c r="E19" s="1079">
        <v>3.000372522829593</v>
      </c>
      <c r="F19" s="1080">
        <v>2.0166707816199292</v>
      </c>
      <c r="G19" s="1080">
        <v>2.0701167333331116</v>
      </c>
      <c r="H19" s="1080">
        <v>1.8978865940574055</v>
      </c>
      <c r="I19" s="1081">
        <v>0.54907052248580535</v>
      </c>
      <c r="J19" s="1081">
        <v>0.26568503082311173</v>
      </c>
      <c r="K19" s="1081">
        <v>1.1097449108829327</v>
      </c>
    </row>
    <row r="20" spans="1:11" ht="14.25">
      <c r="A20" s="2451"/>
      <c r="B20" s="198" t="s">
        <v>24</v>
      </c>
      <c r="C20" s="1079">
        <v>2.6767834417778715</v>
      </c>
      <c r="D20" s="1079">
        <v>2.4893590597322519</v>
      </c>
      <c r="E20" s="1079">
        <v>3.0665876119565407</v>
      </c>
      <c r="F20" s="1080">
        <v>2.0332517433079542</v>
      </c>
      <c r="G20" s="1080">
        <v>2.1405282045142902</v>
      </c>
      <c r="H20" s="1080">
        <v>1.8101387657762815</v>
      </c>
      <c r="I20" s="1081">
        <v>0.6926616483104614</v>
      </c>
      <c r="J20" s="1081">
        <v>0.38637777327318584</v>
      </c>
      <c r="K20" s="1081">
        <v>1.2773200656445316</v>
      </c>
    </row>
    <row r="21" spans="1:11" ht="14.25">
      <c r="A21" s="2451"/>
      <c r="B21" s="198" t="s">
        <v>16</v>
      </c>
      <c r="C21" s="1079">
        <v>2.6126402648917075</v>
      </c>
      <c r="D21" s="1079">
        <v>2.3616545302498704</v>
      </c>
      <c r="E21" s="1079">
        <v>2.9664934408893857</v>
      </c>
      <c r="F21" s="1080">
        <v>1.9685979196906052</v>
      </c>
      <c r="G21" s="1080">
        <v>2.0587086913880692</v>
      </c>
      <c r="H21" s="1080">
        <v>1.8415549114405454</v>
      </c>
      <c r="I21" s="1081">
        <v>0.68088723902511161</v>
      </c>
      <c r="J21" s="1081">
        <v>0.33097731251410195</v>
      </c>
      <c r="K21" s="1081">
        <v>1.1374502226177865</v>
      </c>
    </row>
    <row r="22" spans="1:11" ht="14.25">
      <c r="A22" s="2451"/>
      <c r="B22" s="198" t="s">
        <v>17</v>
      </c>
      <c r="C22" s="1079">
        <v>2.864135121017362</v>
      </c>
      <c r="D22" s="1079">
        <v>2.507854121685007</v>
      </c>
      <c r="E22" s="1079">
        <v>3.4760642234392183</v>
      </c>
      <c r="F22" s="1080">
        <v>2.1366324176409091</v>
      </c>
      <c r="G22" s="1080">
        <v>2.1703994699836029</v>
      </c>
      <c r="H22" s="1080">
        <v>2.0786359427511019</v>
      </c>
      <c r="I22" s="1081">
        <v>0.76384563061084887</v>
      </c>
      <c r="J22" s="1081">
        <v>0.3637597921991777</v>
      </c>
      <c r="K22" s="1081">
        <v>1.4045834809229716</v>
      </c>
    </row>
    <row r="23" spans="1:11" ht="14.25">
      <c r="A23" s="2451"/>
      <c r="B23" s="908" t="s">
        <v>25</v>
      </c>
      <c r="C23" s="1079">
        <v>2.6525205283097182</v>
      </c>
      <c r="D23" s="1079">
        <v>2.4433612975460961</v>
      </c>
      <c r="E23" s="1079">
        <v>3.1528141076021488</v>
      </c>
      <c r="F23" s="1080">
        <v>1.9807234929592357</v>
      </c>
      <c r="G23" s="1080">
        <v>2.0993597289452244</v>
      </c>
      <c r="H23" s="1080">
        <v>1.6969542951164336</v>
      </c>
      <c r="I23" s="1081">
        <v>0.72406465146875165</v>
      </c>
      <c r="J23" s="1081">
        <v>0.37998143950070884</v>
      </c>
      <c r="K23" s="1081">
        <v>1.4830938838638108</v>
      </c>
    </row>
    <row r="24" spans="1:11" ht="14.25">
      <c r="A24" s="2451"/>
      <c r="B24" s="908" t="s">
        <v>26</v>
      </c>
      <c r="C24" s="1079">
        <v>2.4281918830436298</v>
      </c>
      <c r="D24" s="1079">
        <v>2.2856434603976332</v>
      </c>
      <c r="E24" s="1079">
        <v>2.7668755533730955</v>
      </c>
      <c r="F24" s="1080">
        <v>1.8842751091139121</v>
      </c>
      <c r="G24" s="1080">
        <v>1.9906677187892894</v>
      </c>
      <c r="H24" s="1080">
        <v>1.6314947635167354</v>
      </c>
      <c r="I24" s="1081">
        <v>0.56640570143439384</v>
      </c>
      <c r="J24" s="1081">
        <v>0.31138481260538781</v>
      </c>
      <c r="K24" s="1081">
        <v>1.1455019799748061</v>
      </c>
    </row>
    <row r="25" spans="1:11" ht="14.25">
      <c r="A25" s="2451"/>
      <c r="B25" s="198" t="s">
        <v>29</v>
      </c>
      <c r="C25" s="1079">
        <v>2.81630183029479</v>
      </c>
      <c r="D25" s="1079">
        <v>2.4438876595479466</v>
      </c>
      <c r="E25" s="1079">
        <v>3.3807774017907732</v>
      </c>
      <c r="F25" s="1080">
        <v>2.124530712359487</v>
      </c>
      <c r="G25" s="1080">
        <v>2.1627380062727855</v>
      </c>
      <c r="H25" s="1080">
        <v>2.0666191564598573</v>
      </c>
      <c r="I25" s="1081">
        <v>0.75411086492153234</v>
      </c>
      <c r="J25" s="1081">
        <v>0.31830659199681383</v>
      </c>
      <c r="K25" s="1081">
        <v>1.3562439906565096</v>
      </c>
    </row>
    <row r="26" spans="1:11" ht="14.25">
      <c r="A26" s="2451"/>
      <c r="B26" s="198" t="s">
        <v>30</v>
      </c>
      <c r="C26" s="1079">
        <v>2.5674260638562898</v>
      </c>
      <c r="D26" s="1079">
        <v>2.349432233353753</v>
      </c>
      <c r="E26" s="1079">
        <v>3.0173603115600289</v>
      </c>
      <c r="F26" s="1080">
        <v>1.955277174901604</v>
      </c>
      <c r="G26" s="1080">
        <v>2.02530640309487</v>
      </c>
      <c r="H26" s="1080">
        <v>1.810738460059196</v>
      </c>
      <c r="I26" s="1081">
        <v>0.645396878693552</v>
      </c>
      <c r="J26" s="1081">
        <v>0.35096593094238476</v>
      </c>
      <c r="K26" s="1081">
        <v>1.2066218515008349</v>
      </c>
    </row>
    <row r="27" spans="1:11" ht="14.25">
      <c r="A27" s="2451"/>
      <c r="B27" s="198" t="s">
        <v>31</v>
      </c>
      <c r="C27" s="1079">
        <v>2.8117671459018552</v>
      </c>
      <c r="D27" s="1079">
        <v>2.3841655592311208</v>
      </c>
      <c r="E27" s="1079">
        <v>3.4185725280551664</v>
      </c>
      <c r="F27" s="1080">
        <v>2.0038006115220344</v>
      </c>
      <c r="G27" s="1080">
        <v>2.0536190015298659</v>
      </c>
      <c r="H27" s="1080">
        <v>1.9329874595723071</v>
      </c>
      <c r="I27" s="1081">
        <v>0.86181352980708448</v>
      </c>
      <c r="J27" s="1081">
        <v>0.36553337418195103</v>
      </c>
      <c r="K27" s="1081">
        <v>1.5060804716921188</v>
      </c>
    </row>
    <row r="28" spans="1:11" ht="14.25">
      <c r="A28" s="2451"/>
      <c r="B28" s="198" t="s">
        <v>18</v>
      </c>
      <c r="C28" s="1079">
        <v>2.8781867414105027</v>
      </c>
      <c r="D28" s="1079">
        <v>2.6115459876536748</v>
      </c>
      <c r="E28" s="1079">
        <v>3.2541405881286454</v>
      </c>
      <c r="F28" s="1080">
        <v>2.1281944980047842</v>
      </c>
      <c r="G28" s="1080">
        <v>2.2446812719164884</v>
      </c>
      <c r="H28" s="1080">
        <v>1.9639523477450895</v>
      </c>
      <c r="I28" s="1081">
        <v>0.80335627861957537</v>
      </c>
      <c r="J28" s="1081">
        <v>0.40958127439062059</v>
      </c>
      <c r="K28" s="1081">
        <v>1.3072285244977697</v>
      </c>
    </row>
    <row r="29" spans="1:11" ht="14.25">
      <c r="A29" s="2451"/>
      <c r="B29" s="198" t="s">
        <v>19</v>
      </c>
      <c r="C29" s="1079">
        <v>3.0939969070253053</v>
      </c>
      <c r="D29" s="1079">
        <v>2.6588271404592443</v>
      </c>
      <c r="E29" s="1079">
        <v>3.5859661220945451</v>
      </c>
      <c r="F29" s="1080">
        <v>2.1823231185595247</v>
      </c>
      <c r="G29" s="1080">
        <v>2.2079273660273078</v>
      </c>
      <c r="H29" s="1080">
        <v>2.1533778729624307</v>
      </c>
      <c r="I29" s="1081">
        <v>0.95362776459765852</v>
      </c>
      <c r="J29" s="1081">
        <v>0.48719825187854676</v>
      </c>
      <c r="K29" s="1081">
        <v>1.4517784218968732</v>
      </c>
    </row>
    <row r="30" spans="1:11" ht="14.25">
      <c r="A30" s="2451"/>
      <c r="B30" s="198" t="s">
        <v>32</v>
      </c>
      <c r="C30" s="1079">
        <v>2.9578415604097246</v>
      </c>
      <c r="D30" s="1079">
        <v>2.6361297726193706</v>
      </c>
      <c r="E30" s="1079">
        <v>3.6801417505404075</v>
      </c>
      <c r="F30" s="1080">
        <v>2.320009008144011</v>
      </c>
      <c r="G30" s="1080">
        <v>2.3148709488593955</v>
      </c>
      <c r="H30" s="1080">
        <v>2.3315448652031185</v>
      </c>
      <c r="I30" s="1081">
        <v>0.67986446630938913</v>
      </c>
      <c r="J30" s="1081">
        <v>0.3514497089321742</v>
      </c>
      <c r="K30" s="1081">
        <v>1.35914426956052</v>
      </c>
    </row>
    <row r="31" spans="1:11" ht="14.25">
      <c r="A31" s="2451"/>
      <c r="B31" s="908" t="s">
        <v>33</v>
      </c>
      <c r="C31" s="1079">
        <v>2.8019164264985501</v>
      </c>
      <c r="D31" s="1079">
        <v>2.6412942330748863</v>
      </c>
      <c r="E31" s="1079">
        <v>3.2026219332208687</v>
      </c>
      <c r="F31" s="1080">
        <v>2.2431264858471787</v>
      </c>
      <c r="G31" s="1080">
        <v>2.3216571771127206</v>
      </c>
      <c r="H31" s="1080">
        <v>2.0472153245930702</v>
      </c>
      <c r="I31" s="1081">
        <v>0.61362516793107413</v>
      </c>
      <c r="J31" s="1081">
        <v>0.36143774479715218</v>
      </c>
      <c r="K31" s="1081">
        <v>1.1835524887998643</v>
      </c>
    </row>
    <row r="32" spans="1:11" ht="14.25">
      <c r="A32" s="2451"/>
      <c r="B32" s="198" t="s">
        <v>34</v>
      </c>
      <c r="C32" s="1079">
        <v>2.6379838184344142</v>
      </c>
      <c r="D32" s="1079">
        <v>2.4696797185549162</v>
      </c>
      <c r="E32" s="1079">
        <v>3.0351508873404018</v>
      </c>
      <c r="F32" s="1080">
        <v>2.1047132787891254</v>
      </c>
      <c r="G32" s="1080">
        <v>2.1848163280007937</v>
      </c>
      <c r="H32" s="1080">
        <v>1.9156846497265565</v>
      </c>
      <c r="I32" s="1081">
        <v>0.58952464908591384</v>
      </c>
      <c r="J32" s="1081">
        <v>0.32964933347843461</v>
      </c>
      <c r="K32" s="1081">
        <v>1.1194662376138449</v>
      </c>
    </row>
    <row r="33" spans="1:11" ht="14.25">
      <c r="A33" s="2451"/>
      <c r="B33" s="908" t="s">
        <v>20</v>
      </c>
      <c r="C33" s="1079">
        <v>2.61472206996473</v>
      </c>
      <c r="D33" s="1079">
        <v>2.4100752325944357</v>
      </c>
      <c r="E33" s="1079">
        <v>3.027050065284095</v>
      </c>
      <c r="F33" s="1080">
        <v>2.0856536809793598</v>
      </c>
      <c r="G33" s="1080">
        <v>2.1544653332307511</v>
      </c>
      <c r="H33" s="1080">
        <v>1.9470100987377672</v>
      </c>
      <c r="I33" s="1081">
        <v>0.56991989994141157</v>
      </c>
      <c r="J33" s="1081">
        <v>0.28217198286480727</v>
      </c>
      <c r="K33" s="1081">
        <v>1.1093677409645748</v>
      </c>
    </row>
    <row r="34" spans="1:11" ht="14.25">
      <c r="A34" s="2452"/>
      <c r="B34" s="198" t="s">
        <v>27</v>
      </c>
      <c r="C34" s="1079">
        <v>2.5804794821783967</v>
      </c>
      <c r="D34" s="1079">
        <v>2.4102125449687444</v>
      </c>
      <c r="E34" s="1079">
        <v>2.9996874829262778</v>
      </c>
      <c r="F34" s="1080">
        <v>2.0229878746543117</v>
      </c>
      <c r="G34" s="1080">
        <v>2.1337557267295995</v>
      </c>
      <c r="H34" s="1080">
        <v>1.750270395990551</v>
      </c>
      <c r="I34" s="1081">
        <v>0.60205141270914431</v>
      </c>
      <c r="J34" s="1081">
        <v>0.3050578872043177</v>
      </c>
      <c r="K34" s="1081">
        <v>1.2819859187972542</v>
      </c>
    </row>
    <row r="35" spans="1:11" ht="12.75" customHeight="1">
      <c r="A35" s="2450" t="s">
        <v>292</v>
      </c>
      <c r="B35" s="198" t="s">
        <v>280</v>
      </c>
      <c r="C35" s="1079">
        <v>2.9159798980370772</v>
      </c>
      <c r="D35" s="1079">
        <v>2.5741480391807379</v>
      </c>
      <c r="E35" s="1079">
        <v>3.3813227424342891</v>
      </c>
      <c r="F35" s="1080">
        <v>2.1223426226149367</v>
      </c>
      <c r="G35" s="1080">
        <v>2.1933866330549128</v>
      </c>
      <c r="H35" s="1080">
        <v>2.0256307972259235</v>
      </c>
      <c r="I35" s="1081">
        <v>0.83975201775372021</v>
      </c>
      <c r="J35" s="1081">
        <v>0.41682075656606227</v>
      </c>
      <c r="K35" s="1081">
        <v>1.3729204112574804</v>
      </c>
    </row>
    <row r="36" spans="1:11" ht="12.75" customHeight="1">
      <c r="A36" s="2451"/>
      <c r="B36" s="198" t="s">
        <v>281</v>
      </c>
      <c r="C36" s="1079">
        <v>2.6183227805437088</v>
      </c>
      <c r="D36" s="1079">
        <v>2.4320745433526345</v>
      </c>
      <c r="E36" s="1079">
        <v>3.0277417665432913</v>
      </c>
      <c r="F36" s="1080">
        <v>2.0061061678089795</v>
      </c>
      <c r="G36" s="1080">
        <v>2.108267531837845</v>
      </c>
      <c r="H36" s="1080">
        <v>1.7815306083307305</v>
      </c>
      <c r="I36" s="1081">
        <v>0.65425771218988893</v>
      </c>
      <c r="J36" s="1081">
        <v>0.35455247851591287</v>
      </c>
      <c r="K36" s="1081">
        <v>1.2650455617208303</v>
      </c>
    </row>
    <row r="37" spans="1:11" ht="12.75" customHeight="1">
      <c r="A37" s="2452"/>
      <c r="B37" s="198" t="s">
        <v>157</v>
      </c>
      <c r="C37" s="1079">
        <v>2.7649280147286177</v>
      </c>
      <c r="D37" s="1079">
        <v>2.504994721251526</v>
      </c>
      <c r="E37" s="1079">
        <v>3.2836682063050895</v>
      </c>
      <c r="F37" s="1080">
        <v>2.1368334888355349</v>
      </c>
      <c r="G37" s="1080">
        <v>2.196850000280405</v>
      </c>
      <c r="H37" s="1080">
        <v>2.0170311716964231</v>
      </c>
      <c r="I37" s="1081">
        <v>0.68056785291193089</v>
      </c>
      <c r="J37" s="1081">
        <v>0.34546818673879526</v>
      </c>
      <c r="K37" s="1081">
        <v>1.2859011069689776</v>
      </c>
    </row>
    <row r="38" spans="1:11" ht="14.25" customHeight="1">
      <c r="A38" s="2453" t="s">
        <v>150</v>
      </c>
      <c r="B38" s="199" t="s">
        <v>158</v>
      </c>
      <c r="C38" s="1079">
        <v>2.9389304964826093</v>
      </c>
      <c r="D38" s="1079">
        <v>2.6381182278081843</v>
      </c>
      <c r="E38" s="1079">
        <v>3.3418158737253933</v>
      </c>
      <c r="F38" s="1080">
        <v>2.1390725369291874</v>
      </c>
      <c r="G38" s="1080">
        <v>2.2319560088784591</v>
      </c>
      <c r="H38" s="1080">
        <v>2.0146713853378437</v>
      </c>
      <c r="I38" s="1081">
        <v>0.84864851458017443</v>
      </c>
      <c r="J38" s="1081">
        <v>0.44673068721869019</v>
      </c>
      <c r="K38" s="1081">
        <v>1.3444420253673435</v>
      </c>
    </row>
    <row r="39" spans="1:11" ht="12.75" customHeight="1">
      <c r="A39" s="2454"/>
      <c r="B39" s="199" t="s">
        <v>159</v>
      </c>
      <c r="C39" s="1079">
        <v>2.7696278250786239</v>
      </c>
      <c r="D39" s="1079">
        <v>2.5751182882479196</v>
      </c>
      <c r="E39" s="1079">
        <v>3.0983046778845704</v>
      </c>
      <c r="F39" s="1080">
        <v>2.0913650474652816</v>
      </c>
      <c r="G39" s="1080">
        <v>2.2035396199622537</v>
      </c>
      <c r="H39" s="1080">
        <v>1.9018155474567138</v>
      </c>
      <c r="I39" s="1081">
        <v>0.72052341275593079</v>
      </c>
      <c r="J39" s="1081">
        <v>0.4071939661268264</v>
      </c>
      <c r="K39" s="1081">
        <v>1.2085335160454043</v>
      </c>
    </row>
    <row r="40" spans="1:11" ht="14.25">
      <c r="A40" s="2450" t="s">
        <v>151</v>
      </c>
      <c r="B40" s="199" t="s">
        <v>425</v>
      </c>
      <c r="C40" s="1079">
        <v>2.1383963234185672</v>
      </c>
      <c r="D40" s="1079">
        <v>2.0339234857093991</v>
      </c>
      <c r="E40" s="1079">
        <v>2.3551579803347718</v>
      </c>
      <c r="F40" s="1080">
        <v>1.776119299194316</v>
      </c>
      <c r="G40" s="1080">
        <v>1.8273352206218307</v>
      </c>
      <c r="H40" s="1080">
        <v>1.669855812602479</v>
      </c>
      <c r="I40" s="1081">
        <v>0.41983764756147379</v>
      </c>
      <c r="J40" s="1081">
        <v>0.25243666970472606</v>
      </c>
      <c r="K40" s="1081">
        <v>0.71739010849634932</v>
      </c>
    </row>
    <row r="41" spans="1:11" ht="14.25">
      <c r="A41" s="2451"/>
      <c r="B41" s="199" t="s">
        <v>426</v>
      </c>
      <c r="C41" s="1079">
        <v>2.6637053255954952</v>
      </c>
      <c r="D41" s="1079">
        <v>2.437445221869996</v>
      </c>
      <c r="E41" s="1079">
        <v>3.0839843213869123</v>
      </c>
      <c r="F41" s="1080">
        <v>2.0713406684011377</v>
      </c>
      <c r="G41" s="1080">
        <v>2.1459356213865859</v>
      </c>
      <c r="H41" s="1080">
        <v>1.9327732204383772</v>
      </c>
      <c r="I41" s="1081">
        <v>0.64756839494939444</v>
      </c>
      <c r="J41" s="1081">
        <v>0.33031784220727656</v>
      </c>
      <c r="K41" s="1081">
        <v>1.1810718129391595</v>
      </c>
    </row>
    <row r="42" spans="1:11" ht="14.25">
      <c r="A42" s="2451"/>
      <c r="B42" s="199" t="s">
        <v>427</v>
      </c>
      <c r="C42" s="1079">
        <v>2.9294888605794385</v>
      </c>
      <c r="D42" s="1079">
        <v>2.6231879724537595</v>
      </c>
      <c r="E42" s="1079">
        <v>3.4232675990719286</v>
      </c>
      <c r="F42" s="1080">
        <v>2.1462012614952979</v>
      </c>
      <c r="G42" s="1080">
        <v>2.250163541284202</v>
      </c>
      <c r="H42" s="1080">
        <v>1.9785513830369474</v>
      </c>
      <c r="I42" s="1081">
        <v>0.82531403163280492</v>
      </c>
      <c r="J42" s="1081">
        <v>0.40398346357478315</v>
      </c>
      <c r="K42" s="1081">
        <v>1.4579263017007482</v>
      </c>
    </row>
    <row r="43" spans="1:11" ht="14.25">
      <c r="A43" s="2451"/>
      <c r="B43" s="199" t="s">
        <v>428</v>
      </c>
      <c r="C43" s="1079">
        <v>2.8504020574975719</v>
      </c>
      <c r="D43" s="1079">
        <v>2.5593706845617272</v>
      </c>
      <c r="E43" s="1079">
        <v>3.3094539283960072</v>
      </c>
      <c r="F43" s="1080">
        <v>2.0888213049499496</v>
      </c>
      <c r="G43" s="1080">
        <v>2.1824588422775619</v>
      </c>
      <c r="H43" s="1080">
        <v>1.9411242155848465</v>
      </c>
      <c r="I43" s="1081">
        <v>0.79238850364034163</v>
      </c>
      <c r="J43" s="1081">
        <v>0.40107103622760754</v>
      </c>
      <c r="K43" s="1081">
        <v>1.375471808173055</v>
      </c>
    </row>
    <row r="44" spans="1:11" ht="14.25">
      <c r="A44" s="2452"/>
      <c r="B44" s="199" t="s">
        <v>429</v>
      </c>
      <c r="C44" s="1079">
        <v>2.4880853464072543</v>
      </c>
      <c r="D44" s="1079">
        <v>2.2805165275357937</v>
      </c>
      <c r="E44" s="1079">
        <v>3.0007809313844942</v>
      </c>
      <c r="F44" s="1080">
        <v>1.8292870984884482</v>
      </c>
      <c r="G44" s="1080">
        <v>1.8658723966663759</v>
      </c>
      <c r="H44" s="1080">
        <v>1.7390427441195431</v>
      </c>
      <c r="I44" s="1081">
        <v>0.69727491536093045</v>
      </c>
      <c r="J44" s="1081">
        <v>0.44719749802300374</v>
      </c>
      <c r="K44" s="1081">
        <v>1.2833228880507142</v>
      </c>
    </row>
    <row r="45" spans="1:11" ht="14.25">
      <c r="A45" s="2450" t="s">
        <v>399</v>
      </c>
      <c r="B45" s="199" t="s">
        <v>430</v>
      </c>
      <c r="C45" s="1079">
        <v>2.9196200369762804</v>
      </c>
      <c r="D45" s="1079">
        <v>2.5884079587916222</v>
      </c>
      <c r="E45" s="1079">
        <v>3.5408022640537169</v>
      </c>
      <c r="F45" s="1080">
        <v>2.1375469948358083</v>
      </c>
      <c r="G45" s="1080">
        <v>2.2175717694792962</v>
      </c>
      <c r="H45" s="1080">
        <v>1.9874995697644942</v>
      </c>
      <c r="I45" s="1081">
        <v>0.82130835488823106</v>
      </c>
      <c r="J45" s="1081">
        <v>0.39932052638972843</v>
      </c>
      <c r="K45" s="1081">
        <v>1.5610621871480566</v>
      </c>
    </row>
    <row r="46" spans="1:11" ht="14.25">
      <c r="A46" s="2451"/>
      <c r="B46" s="199" t="s">
        <v>431</v>
      </c>
      <c r="C46" s="1079">
        <v>2.9606402940335759</v>
      </c>
      <c r="D46" s="1079">
        <v>2.725583133282496</v>
      </c>
      <c r="E46" s="1079">
        <v>3.1475294285504405</v>
      </c>
      <c r="F46" s="1080">
        <v>1.9938759988502095</v>
      </c>
      <c r="G46" s="1080">
        <v>2.1792330889149776</v>
      </c>
      <c r="H46" s="1080">
        <v>1.8465023726731449</v>
      </c>
      <c r="I46" s="1081">
        <v>0.99848723476387746</v>
      </c>
      <c r="J46" s="1081">
        <v>0.57770638539281494</v>
      </c>
      <c r="K46" s="1081">
        <v>1.3193350825025054</v>
      </c>
    </row>
    <row r="47" spans="1:11" ht="14.25">
      <c r="A47" s="2451"/>
      <c r="B47" s="199" t="s">
        <v>432</v>
      </c>
      <c r="C47" s="1079">
        <v>3.0859350185245167</v>
      </c>
      <c r="D47" s="1079">
        <v>2.6726178104922322</v>
      </c>
      <c r="E47" s="1079">
        <v>3.3029683025195697</v>
      </c>
      <c r="F47" s="1080">
        <v>2.0409200847724747</v>
      </c>
      <c r="G47" s="1080">
        <v>2.1117355680027101</v>
      </c>
      <c r="H47" s="1080">
        <v>2.0037348029006536</v>
      </c>
      <c r="I47" s="1081">
        <v>1.082192188032127</v>
      </c>
      <c r="J47" s="1081">
        <v>0.59956362514526107</v>
      </c>
      <c r="K47" s="1081">
        <v>1.3237431728954894</v>
      </c>
    </row>
    <row r="48" spans="1:11" ht="12.75" customHeight="1">
      <c r="A48" s="2451"/>
      <c r="B48" s="199" t="s">
        <v>433</v>
      </c>
      <c r="C48" s="1079">
        <v>2.9625752551918745</v>
      </c>
      <c r="D48" s="1079">
        <v>2.7084871713586174</v>
      </c>
      <c r="E48" s="1079">
        <v>3.0763495323376682</v>
      </c>
      <c r="F48" s="1080">
        <v>1.8427960218444148</v>
      </c>
      <c r="G48" s="1080">
        <v>1.9293683693459398</v>
      </c>
      <c r="H48" s="1080">
        <v>1.8039911310216648</v>
      </c>
      <c r="I48" s="1081">
        <v>1.1451453767015203</v>
      </c>
      <c r="J48" s="1081">
        <v>0.80913510886876994</v>
      </c>
      <c r="K48" s="1081">
        <v>1.2920483589147789</v>
      </c>
    </row>
    <row r="49" spans="1:11" ht="12.75" customHeight="1">
      <c r="A49" s="2451"/>
      <c r="B49" s="199" t="s">
        <v>434</v>
      </c>
      <c r="C49" s="1079">
        <v>2.7301712150947228</v>
      </c>
      <c r="D49" s="1079">
        <v>2.5190887011703507</v>
      </c>
      <c r="E49" s="1079">
        <v>3.3588874424723567</v>
      </c>
      <c r="F49" s="1080">
        <v>2.1252164913792577</v>
      </c>
      <c r="G49" s="1080">
        <v>2.2221180844164534</v>
      </c>
      <c r="H49" s="1080">
        <v>1.8365712969869232</v>
      </c>
      <c r="I49" s="1081">
        <v>0.65046864182722242</v>
      </c>
      <c r="J49" s="1081">
        <v>0.32670313570059661</v>
      </c>
      <c r="K49" s="1081">
        <v>1.533301432379927</v>
      </c>
    </row>
    <row r="50" spans="1:11" ht="12.75" customHeight="1">
      <c r="A50" s="2452"/>
      <c r="B50" s="199" t="s">
        <v>435</v>
      </c>
      <c r="C50" s="1079">
        <v>2.4727862913732932</v>
      </c>
      <c r="D50" s="1079">
        <v>2.2679797093022707</v>
      </c>
      <c r="E50" s="1079">
        <v>2.802279523003341</v>
      </c>
      <c r="F50" s="1080">
        <v>1.9638565186890198</v>
      </c>
      <c r="G50" s="1080">
        <v>1.9770295353901284</v>
      </c>
      <c r="H50" s="1080">
        <v>1.9426592810671857</v>
      </c>
      <c r="I50" s="1081">
        <v>0.55663314167233158</v>
      </c>
      <c r="J50" s="1081">
        <v>0.33112127444931744</v>
      </c>
      <c r="K50" s="1081">
        <v>0.88448877138661242</v>
      </c>
    </row>
    <row r="51" spans="1:11" ht="14.25" customHeight="1">
      <c r="A51" s="2453" t="s">
        <v>423</v>
      </c>
      <c r="B51" s="199" t="s">
        <v>168</v>
      </c>
      <c r="C51" s="1079">
        <v>3.0378237777196162</v>
      </c>
      <c r="D51" s="1079">
        <v>2.5894719621190809</v>
      </c>
      <c r="E51" s="1079">
        <v>3.614681689458116</v>
      </c>
      <c r="F51" s="1080">
        <v>2.1514519624350616</v>
      </c>
      <c r="G51" s="1080">
        <v>2.1773669829391671</v>
      </c>
      <c r="H51" s="1080">
        <v>2.1181092077266004</v>
      </c>
      <c r="I51" s="1081">
        <v>0.93909762430130683</v>
      </c>
      <c r="J51" s="1081">
        <v>0.45257587970856344</v>
      </c>
      <c r="K51" s="1081">
        <v>1.5167893537829935</v>
      </c>
    </row>
    <row r="52" spans="1:11" ht="12.75" customHeight="1">
      <c r="A52" s="2455"/>
      <c r="B52" s="199" t="s">
        <v>283</v>
      </c>
      <c r="C52" s="1079">
        <v>2.7178233720555394</v>
      </c>
      <c r="D52" s="1079">
        <v>2.4669876521708001</v>
      </c>
      <c r="E52" s="1079">
        <v>3.1195788858293443</v>
      </c>
      <c r="F52" s="1080">
        <v>2.0695739990970918</v>
      </c>
      <c r="G52" s="1080">
        <v>2.158105217276252</v>
      </c>
      <c r="H52" s="1080">
        <v>1.9277763912407073</v>
      </c>
      <c r="I52" s="1081">
        <v>0.70811516011714015</v>
      </c>
      <c r="J52" s="1081">
        <v>0.35417080623562164</v>
      </c>
      <c r="K52" s="1081">
        <v>1.2101281967833399</v>
      </c>
    </row>
    <row r="53" spans="1:11" ht="14.25">
      <c r="A53" s="2455"/>
      <c r="B53" s="199" t="s">
        <v>383</v>
      </c>
      <c r="C53" s="1079">
        <v>2.4914987471544787</v>
      </c>
      <c r="D53" s="1079">
        <v>2.3309040452500196</v>
      </c>
      <c r="E53" s="1079">
        <v>3.1233918092515558</v>
      </c>
      <c r="F53" s="1080">
        <v>1.9360820182355465</v>
      </c>
      <c r="G53" s="1080">
        <v>1.9848026415062245</v>
      </c>
      <c r="H53" s="1080">
        <v>1.7443806516232023</v>
      </c>
      <c r="I53" s="1081">
        <v>0.615102653619788</v>
      </c>
      <c r="J53" s="1081">
        <v>0.38978372639694442</v>
      </c>
      <c r="K53" s="1081">
        <v>1.433304214117739</v>
      </c>
    </row>
    <row r="54" spans="1:11" ht="14.25">
      <c r="A54" s="2455"/>
      <c r="B54" s="199" t="s">
        <v>381</v>
      </c>
      <c r="C54" s="1079">
        <v>2.7683737495822864</v>
      </c>
      <c r="D54" s="1079">
        <v>2.508156454779384</v>
      </c>
      <c r="E54" s="1079">
        <v>3.2105705215488451</v>
      </c>
      <c r="F54" s="1080">
        <v>2.0721987224838858</v>
      </c>
      <c r="G54" s="1080">
        <v>2.1637778221771495</v>
      </c>
      <c r="H54" s="1080">
        <v>1.9165699930693891</v>
      </c>
      <c r="I54" s="1081">
        <v>0.73878703508346311</v>
      </c>
      <c r="J54" s="1081">
        <v>0.37602704635491907</v>
      </c>
      <c r="K54" s="1081">
        <v>1.3111770748785121</v>
      </c>
    </row>
    <row r="55" spans="1:11" ht="14.25">
      <c r="A55" s="2455"/>
      <c r="B55" s="199" t="s">
        <v>382</v>
      </c>
      <c r="C55" s="1079">
        <v>2.7172024434820394</v>
      </c>
      <c r="D55" s="1079">
        <v>2.4644752410979627</v>
      </c>
      <c r="E55" s="1079">
        <v>3.1049965266212602</v>
      </c>
      <c r="F55" s="1080">
        <v>1.9756834014266913</v>
      </c>
      <c r="G55" s="1080">
        <v>2.0554345816397985</v>
      </c>
      <c r="H55" s="1080">
        <v>1.8533102040887375</v>
      </c>
      <c r="I55" s="1081">
        <v>0.76704219990891076</v>
      </c>
      <c r="J55" s="1081">
        <v>0.43282898498581707</v>
      </c>
      <c r="K55" s="1081">
        <v>1.2516863225325208</v>
      </c>
    </row>
    <row r="56" spans="1:11" ht="14.25">
      <c r="A56" s="2454"/>
      <c r="B56" s="199" t="s">
        <v>384</v>
      </c>
      <c r="C56" s="1079">
        <v>2.643265419481021</v>
      </c>
      <c r="D56" s="1079">
        <v>2.4312706491270917</v>
      </c>
      <c r="E56" s="1079">
        <v>3.3819925369477506</v>
      </c>
      <c r="F56" s="1080">
        <v>2.202225940549932</v>
      </c>
      <c r="G56" s="1080">
        <v>2.2864142402599681</v>
      </c>
      <c r="H56" s="1080">
        <v>1.9088593642641669</v>
      </c>
      <c r="I56" s="1081">
        <v>0.47587134078456522</v>
      </c>
      <c r="J56" s="1081">
        <v>0.15992118142883813</v>
      </c>
      <c r="K56" s="1081">
        <v>1.4731331726835837</v>
      </c>
    </row>
    <row r="57" spans="1:11" ht="14.25">
      <c r="A57" s="2443" t="s">
        <v>424</v>
      </c>
      <c r="B57" s="199" t="s">
        <v>392</v>
      </c>
      <c r="C57" s="1079">
        <v>2.7798969751879898</v>
      </c>
      <c r="D57" s="1079">
        <v>2.4891590965325001</v>
      </c>
      <c r="E57" s="1079">
        <v>3.3448068176584109</v>
      </c>
      <c r="F57" s="1080">
        <v>2.0775311930873595</v>
      </c>
      <c r="G57" s="1080">
        <v>2.1548374558932868</v>
      </c>
      <c r="H57" s="1080">
        <v>1.9273098371941353</v>
      </c>
      <c r="I57" s="1081">
        <v>0.75091377974393569</v>
      </c>
      <c r="J57" s="1081">
        <v>0.36847646328934008</v>
      </c>
      <c r="K57" s="1081">
        <v>1.4321707628290723</v>
      </c>
    </row>
    <row r="58" spans="1:11" ht="14.25">
      <c r="A58" s="2444"/>
      <c r="B58" s="199" t="s">
        <v>393</v>
      </c>
      <c r="C58" s="1079">
        <v>2.7818400799383283</v>
      </c>
      <c r="D58" s="1079">
        <v>2.550375872719608</v>
      </c>
      <c r="E58" s="1079">
        <v>3.2023571409744673</v>
      </c>
      <c r="F58" s="1080">
        <v>2.1156684322658728</v>
      </c>
      <c r="G58" s="1080">
        <v>2.2139919495246496</v>
      </c>
      <c r="H58" s="1080">
        <v>1.9370811506751693</v>
      </c>
      <c r="I58" s="1081">
        <v>0.71302376536249767</v>
      </c>
      <c r="J58" s="1081">
        <v>0.37001120740305377</v>
      </c>
      <c r="K58" s="1081">
        <v>1.2930582867801106</v>
      </c>
    </row>
    <row r="59" spans="1:11" ht="14.25">
      <c r="A59" s="2444"/>
      <c r="B59" s="199" t="s">
        <v>436</v>
      </c>
      <c r="C59" s="1079">
        <v>2.7329384151282063</v>
      </c>
      <c r="D59" s="1079">
        <v>2.4911376458876164</v>
      </c>
      <c r="E59" s="1079">
        <v>3.0243959751149609</v>
      </c>
      <c r="F59" s="1080">
        <v>2.0111328205363788</v>
      </c>
      <c r="G59" s="1080">
        <v>2.0854469113844996</v>
      </c>
      <c r="H59" s="1080">
        <v>1.9215343644057514</v>
      </c>
      <c r="I59" s="1081">
        <v>0.7495321613688094</v>
      </c>
      <c r="J59" s="1081">
        <v>0.43044582635213097</v>
      </c>
      <c r="K59" s="1081">
        <v>1.1162704849804861</v>
      </c>
    </row>
    <row r="60" spans="1:11">
      <c r="A60" s="201" t="s">
        <v>1419</v>
      </c>
      <c r="B60" s="191"/>
      <c r="C60" s="191"/>
      <c r="D60" s="191"/>
      <c r="E60" s="192"/>
    </row>
    <row r="61" spans="1:11">
      <c r="A61" s="812" t="s">
        <v>1420</v>
      </c>
      <c r="B61" s="193"/>
      <c r="C61" s="193"/>
      <c r="D61" s="193"/>
      <c r="E61" s="192"/>
    </row>
    <row r="62" spans="1:11">
      <c r="A62" s="62" t="s">
        <v>1421</v>
      </c>
      <c r="B62" s="191"/>
      <c r="C62" s="191"/>
      <c r="D62" s="191"/>
      <c r="E62" s="191"/>
    </row>
    <row r="63" spans="1:11">
      <c r="A63" s="62" t="s">
        <v>1422</v>
      </c>
      <c r="B63" s="191"/>
      <c r="C63" s="191"/>
      <c r="D63" s="191"/>
      <c r="E63" s="191"/>
    </row>
    <row r="64" spans="1:11">
      <c r="A64" s="194" t="s">
        <v>419</v>
      </c>
      <c r="B64" s="195"/>
      <c r="C64" s="196"/>
      <c r="D64" s="196"/>
      <c r="E64" s="196"/>
    </row>
    <row r="65" spans="1:5">
      <c r="A65" s="194"/>
      <c r="B65" s="195"/>
      <c r="C65" s="196"/>
      <c r="D65" s="196"/>
      <c r="E65" s="196"/>
    </row>
    <row r="66" spans="1:5">
      <c r="A66" s="194"/>
      <c r="B66" s="195"/>
      <c r="C66" s="196"/>
      <c r="D66" s="196"/>
      <c r="E66" s="196"/>
    </row>
    <row r="67" spans="1:5">
      <c r="A67" s="194"/>
      <c r="B67" s="195"/>
      <c r="C67" s="196"/>
      <c r="D67" s="196"/>
      <c r="E67" s="196"/>
    </row>
  </sheetData>
  <mergeCells count="15">
    <mergeCell ref="A4:K4"/>
    <mergeCell ref="A3:K3"/>
    <mergeCell ref="A5:K5"/>
    <mergeCell ref="A57:A59"/>
    <mergeCell ref="A7:B8"/>
    <mergeCell ref="C7:E7"/>
    <mergeCell ref="F7:H7"/>
    <mergeCell ref="I7:K7"/>
    <mergeCell ref="A9:A11"/>
    <mergeCell ref="A12:A34"/>
    <mergeCell ref="A35:A37"/>
    <mergeCell ref="A38:A39"/>
    <mergeCell ref="A40:A44"/>
    <mergeCell ref="A45:A50"/>
    <mergeCell ref="A51:A56"/>
  </mergeCells>
  <hyperlinks>
    <hyperlink ref="M7" location="ÍNDICE!A263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61" orientation="landscape" r:id="rId1"/>
  <headerFooter scaleWithDoc="0" alignWithMargins="0">
    <oddHeader>&amp;R&amp;"Arial,Negrita"&amp;10Compendio estadístico 2013 - Uso del tiempo</oddHead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:S63"/>
  <sheetViews>
    <sheetView showGridLines="0" topLeftCell="B1" zoomScale="85" zoomScaleNormal="85" zoomScaleSheetLayoutView="55" zoomScalePageLayoutView="85" workbookViewId="0">
      <selection activeCell="S7" sqref="S7"/>
    </sheetView>
  </sheetViews>
  <sheetFormatPr baseColWidth="10" defaultRowHeight="15"/>
  <cols>
    <col min="1" max="1" width="26.85546875" style="203" customWidth="1"/>
    <col min="2" max="2" width="24.5703125" style="203" customWidth="1"/>
    <col min="3" max="16384" width="11.42578125" style="203"/>
  </cols>
  <sheetData>
    <row r="1" spans="1:19" ht="6" customHeight="1"/>
    <row r="2" spans="1:19">
      <c r="A2" s="1398" t="s">
        <v>2436</v>
      </c>
    </row>
    <row r="3" spans="1:19" s="204" customFormat="1">
      <c r="A3" s="2243" t="s">
        <v>2540</v>
      </c>
      <c r="B3" s="2243"/>
      <c r="C3" s="2243"/>
      <c r="D3" s="2243"/>
      <c r="E3" s="2243"/>
      <c r="F3" s="2243"/>
      <c r="G3" s="2243"/>
      <c r="H3" s="2243"/>
      <c r="I3" s="2243"/>
      <c r="J3" s="2243"/>
      <c r="K3" s="2243"/>
      <c r="L3" s="2243"/>
      <c r="M3" s="2243"/>
      <c r="N3" s="2243"/>
      <c r="O3" s="2243"/>
      <c r="P3" s="2243"/>
      <c r="Q3" s="2243"/>
    </row>
    <row r="4" spans="1:19" ht="15" customHeight="1">
      <c r="A4" s="2013" t="s">
        <v>2539</v>
      </c>
      <c r="B4" s="2013"/>
      <c r="C4" s="2013"/>
      <c r="D4" s="2013"/>
      <c r="E4" s="2013"/>
      <c r="F4" s="2013"/>
      <c r="G4" s="2013"/>
      <c r="H4" s="2013"/>
      <c r="I4" s="2013"/>
      <c r="J4" s="2013"/>
      <c r="K4" s="2013"/>
      <c r="L4" s="2013"/>
      <c r="M4" s="2013"/>
      <c r="N4" s="2013"/>
      <c r="O4" s="2013"/>
      <c r="P4" s="2013"/>
      <c r="Q4" s="2013"/>
    </row>
    <row r="5" spans="1:19">
      <c r="A5" s="2438" t="s">
        <v>465</v>
      </c>
      <c r="B5" s="2438"/>
      <c r="C5" s="2438"/>
      <c r="D5" s="2438"/>
      <c r="E5" s="2438"/>
      <c r="F5" s="2438"/>
      <c r="G5" s="2438"/>
      <c r="H5" s="2438"/>
      <c r="I5" s="2438"/>
      <c r="J5" s="2438"/>
      <c r="K5" s="2438"/>
      <c r="L5" s="2438"/>
      <c r="M5" s="2438"/>
      <c r="N5" s="2438"/>
      <c r="O5" s="2438"/>
      <c r="P5" s="2438"/>
      <c r="Q5" s="2438"/>
    </row>
    <row r="6" spans="1:19" ht="15.75">
      <c r="A6" s="35"/>
      <c r="B6" s="189"/>
      <c r="C6" s="105"/>
      <c r="D6" s="105"/>
      <c r="E6" s="105"/>
    </row>
    <row r="7" spans="1:19" s="204" customFormat="1">
      <c r="A7" s="2445" t="s">
        <v>275</v>
      </c>
      <c r="B7" s="2445"/>
      <c r="C7" s="2456" t="s">
        <v>444</v>
      </c>
      <c r="D7" s="2456"/>
      <c r="E7" s="2456"/>
      <c r="F7" s="2456" t="s">
        <v>440</v>
      </c>
      <c r="G7" s="2456"/>
      <c r="H7" s="2456"/>
      <c r="I7" s="2456" t="s">
        <v>441</v>
      </c>
      <c r="J7" s="2456"/>
      <c r="K7" s="2456"/>
      <c r="L7" s="2456" t="s">
        <v>442</v>
      </c>
      <c r="M7" s="2456"/>
      <c r="N7" s="2456"/>
      <c r="O7" s="2456" t="s">
        <v>443</v>
      </c>
      <c r="P7" s="2456"/>
      <c r="Q7" s="2456"/>
      <c r="S7" s="1113" t="s">
        <v>675</v>
      </c>
    </row>
    <row r="8" spans="1:19" s="204" customFormat="1">
      <c r="A8" s="2445"/>
      <c r="B8" s="2445"/>
      <c r="C8" s="200" t="s">
        <v>45</v>
      </c>
      <c r="D8" s="200" t="s">
        <v>174</v>
      </c>
      <c r="E8" s="200" t="s">
        <v>175</v>
      </c>
      <c r="F8" s="200" t="s">
        <v>45</v>
      </c>
      <c r="G8" s="200" t="s">
        <v>174</v>
      </c>
      <c r="H8" s="200" t="s">
        <v>175</v>
      </c>
      <c r="I8" s="200" t="s">
        <v>45</v>
      </c>
      <c r="J8" s="200" t="s">
        <v>174</v>
      </c>
      <c r="K8" s="200" t="s">
        <v>175</v>
      </c>
      <c r="L8" s="200" t="s">
        <v>45</v>
      </c>
      <c r="M8" s="200" t="s">
        <v>174</v>
      </c>
      <c r="N8" s="200" t="s">
        <v>175</v>
      </c>
      <c r="O8" s="200" t="s">
        <v>45</v>
      </c>
      <c r="P8" s="200" t="s">
        <v>174</v>
      </c>
      <c r="Q8" s="200" t="s">
        <v>175</v>
      </c>
      <c r="R8" s="207"/>
    </row>
    <row r="9" spans="1:19">
      <c r="A9" s="2450" t="s">
        <v>148</v>
      </c>
      <c r="B9" s="198" t="s">
        <v>184</v>
      </c>
      <c r="C9" s="1081">
        <v>0.74557029395988239</v>
      </c>
      <c r="D9" s="1081">
        <v>0.38153143218160124</v>
      </c>
      <c r="E9" s="1081">
        <v>1.3260756767252353</v>
      </c>
      <c r="F9" s="1081">
        <v>0.29205211766754974</v>
      </c>
      <c r="G9" s="1081">
        <v>0.20850718935256765</v>
      </c>
      <c r="H9" s="1081">
        <v>0.36544293387749449</v>
      </c>
      <c r="I9" s="1081">
        <v>0.18023216576901382</v>
      </c>
      <c r="J9" s="1081">
        <v>0.18889149319111895</v>
      </c>
      <c r="K9" s="1081">
        <v>0.16830963400933266</v>
      </c>
      <c r="L9" s="1081">
        <v>0.57901901305358472</v>
      </c>
      <c r="M9" s="1081">
        <v>0.25059134028981972</v>
      </c>
      <c r="N9" s="1081">
        <v>1.0046204962939036</v>
      </c>
      <c r="O9" s="1081">
        <v>0.15685765858622361</v>
      </c>
      <c r="P9" s="1081">
        <v>0.14021014112184002</v>
      </c>
      <c r="Q9" s="1081">
        <v>0.18312229592174892</v>
      </c>
    </row>
    <row r="10" spans="1:19">
      <c r="A10" s="2451"/>
      <c r="B10" s="198" t="s">
        <v>154</v>
      </c>
      <c r="C10" s="1081">
        <v>0.74552319415633528</v>
      </c>
      <c r="D10" s="1081">
        <v>0.3854486726700197</v>
      </c>
      <c r="E10" s="1081">
        <v>1.2724033209443264</v>
      </c>
      <c r="F10" s="1081">
        <v>0.29487307811204383</v>
      </c>
      <c r="G10" s="1081">
        <v>0.21691196496031659</v>
      </c>
      <c r="H10" s="1081">
        <v>0.36176701676119188</v>
      </c>
      <c r="I10" s="1081">
        <v>0.1642263123401477</v>
      </c>
      <c r="J10" s="1081">
        <v>0.17922554447350336</v>
      </c>
      <c r="K10" s="1081">
        <v>0.14487998039060013</v>
      </c>
      <c r="L10" s="1081">
        <v>0.57201645934008472</v>
      </c>
      <c r="M10" s="1081">
        <v>0.24987951539816</v>
      </c>
      <c r="N10" s="1081">
        <v>0.96370954552625665</v>
      </c>
      <c r="O10" s="1081">
        <v>0.15863117906194515</v>
      </c>
      <c r="P10" s="1081">
        <v>0.14027478933951179</v>
      </c>
      <c r="Q10" s="1081">
        <v>0.18503571447672021</v>
      </c>
    </row>
    <row r="11" spans="1:19">
      <c r="A11" s="2452"/>
      <c r="B11" s="198" t="s">
        <v>155</v>
      </c>
      <c r="C11" s="1081">
        <v>0.74565581981833418</v>
      </c>
      <c r="D11" s="1081">
        <v>0.37504987074196555</v>
      </c>
      <c r="E11" s="1081">
        <v>1.4397419493251677</v>
      </c>
      <c r="F11" s="1081">
        <v>0.28671112411698463</v>
      </c>
      <c r="G11" s="1081">
        <v>0.19315681576361743</v>
      </c>
      <c r="H11" s="1081">
        <v>0.37262860874031634</v>
      </c>
      <c r="I11" s="1081">
        <v>0.19424718364491966</v>
      </c>
      <c r="J11" s="1081">
        <v>0.19692734441921314</v>
      </c>
      <c r="K11" s="1081">
        <v>0.19033774468911591</v>
      </c>
      <c r="L11" s="1081">
        <v>0.59215130000692573</v>
      </c>
      <c r="M11" s="1081">
        <v>0.25182469480079722</v>
      </c>
      <c r="N11" s="1081">
        <v>1.0898806961811933</v>
      </c>
      <c r="O11" s="1081">
        <v>0.15355839075413663</v>
      </c>
      <c r="P11" s="1081">
        <v>0.14010154234515945</v>
      </c>
      <c r="Q11" s="1081">
        <v>0.17891224186000268</v>
      </c>
    </row>
    <row r="12" spans="1:19">
      <c r="A12" s="2450" t="s">
        <v>149</v>
      </c>
      <c r="B12" s="198" t="s">
        <v>10</v>
      </c>
      <c r="C12" s="1081">
        <v>0.95559920460477399</v>
      </c>
      <c r="D12" s="1081">
        <v>0.53387274124879436</v>
      </c>
      <c r="E12" s="1081">
        <v>1.4508128773049995</v>
      </c>
      <c r="F12" s="1081">
        <v>0.30759336136255533</v>
      </c>
      <c r="G12" s="1081">
        <v>0.26244872253693108</v>
      </c>
      <c r="H12" s="1081">
        <v>0.34018087744250508</v>
      </c>
      <c r="I12" s="1081">
        <v>0.18018686941097631</v>
      </c>
      <c r="J12" s="1081">
        <v>0.18986412338395683</v>
      </c>
      <c r="K12" s="1081">
        <v>0.16936264515178853</v>
      </c>
      <c r="L12" s="1081">
        <v>0.70604119282380484</v>
      </c>
      <c r="M12" s="1081">
        <v>0.34928375484858137</v>
      </c>
      <c r="N12" s="1081">
        <v>1.077526912611215</v>
      </c>
      <c r="O12" s="1081">
        <v>0.18868774054339865</v>
      </c>
      <c r="P12" s="1081">
        <v>0.16298031186223108</v>
      </c>
      <c r="Q12" s="1081">
        <v>0.21765733613448443</v>
      </c>
    </row>
    <row r="13" spans="1:19">
      <c r="A13" s="2451"/>
      <c r="B13" s="908" t="s">
        <v>58</v>
      </c>
      <c r="C13" s="1081">
        <v>0.84582998364825557</v>
      </c>
      <c r="D13" s="1081">
        <v>0.42735297162935187</v>
      </c>
      <c r="E13" s="1081">
        <v>1.3479550970953917</v>
      </c>
      <c r="F13" s="1081">
        <v>0.27405273723292128</v>
      </c>
      <c r="G13" s="1081">
        <v>0.1796020608783174</v>
      </c>
      <c r="H13" s="1081">
        <v>0.3383273817336992</v>
      </c>
      <c r="I13" s="1081">
        <v>0.21089863630118352</v>
      </c>
      <c r="J13" s="1081">
        <v>0.23740909974423222</v>
      </c>
      <c r="K13" s="1081">
        <v>0.17894868146949539</v>
      </c>
      <c r="L13" s="1081">
        <v>0.67085101169776118</v>
      </c>
      <c r="M13" s="1081">
        <v>0.28986825502599517</v>
      </c>
      <c r="N13" s="1081">
        <v>1.0565054436455863</v>
      </c>
      <c r="O13" s="1081">
        <v>0.16870201964672249</v>
      </c>
      <c r="P13" s="1081">
        <v>0.15865412794080774</v>
      </c>
      <c r="Q13" s="1081">
        <v>0.17976752333863974</v>
      </c>
    </row>
    <row r="14" spans="1:19">
      <c r="A14" s="2451"/>
      <c r="B14" s="198" t="s">
        <v>12</v>
      </c>
      <c r="C14" s="1081">
        <v>0.85072629505788055</v>
      </c>
      <c r="D14" s="1081">
        <v>0.3855964597032237</v>
      </c>
      <c r="E14" s="1081">
        <v>1.3512692099134185</v>
      </c>
      <c r="F14" s="1081">
        <v>0.30499011363011358</v>
      </c>
      <c r="G14" s="1081">
        <v>0.21998282723151794</v>
      </c>
      <c r="H14" s="1081">
        <v>0.34479227188962852</v>
      </c>
      <c r="I14" s="1081">
        <v>0.17193831731891798</v>
      </c>
      <c r="J14" s="1081">
        <v>0.18826946897135075</v>
      </c>
      <c r="K14" s="1081">
        <v>0.15285153578520846</v>
      </c>
      <c r="L14" s="1081">
        <v>0.66033480688552693</v>
      </c>
      <c r="M14" s="1081">
        <v>0.26566803799492761</v>
      </c>
      <c r="N14" s="1081">
        <v>0.99812950174968529</v>
      </c>
      <c r="O14" s="1081">
        <v>0.15827996274669562</v>
      </c>
      <c r="P14" s="1081">
        <v>0.13567039092895752</v>
      </c>
      <c r="Q14" s="1081">
        <v>0.18115736223851997</v>
      </c>
    </row>
    <row r="15" spans="1:19">
      <c r="A15" s="2451"/>
      <c r="B15" s="198" t="s">
        <v>13</v>
      </c>
      <c r="C15" s="1081">
        <v>0.67089211408808813</v>
      </c>
      <c r="D15" s="1081">
        <v>0.31951995752677492</v>
      </c>
      <c r="E15" s="1081">
        <v>1.235300868888938</v>
      </c>
      <c r="F15" s="1081">
        <v>0.29697500775842689</v>
      </c>
      <c r="G15" s="1081">
        <v>0.18377911119263293</v>
      </c>
      <c r="H15" s="1081">
        <v>0.3849993304115451</v>
      </c>
      <c r="I15" s="1081">
        <v>0.19713280949339393</v>
      </c>
      <c r="J15" s="1081">
        <v>0.19633506028557635</v>
      </c>
      <c r="K15" s="1081">
        <v>0.19882278663478303</v>
      </c>
      <c r="L15" s="1081">
        <v>0.56983620893348896</v>
      </c>
      <c r="M15" s="1081">
        <v>0.23175156003800804</v>
      </c>
      <c r="N15" s="1081">
        <v>0.96582524137021053</v>
      </c>
      <c r="O15" s="1081">
        <v>0.13050125316202368</v>
      </c>
      <c r="P15" s="1081">
        <v>0.11585832593625672</v>
      </c>
      <c r="Q15" s="1081">
        <v>0.15478179008604806</v>
      </c>
    </row>
    <row r="16" spans="1:19">
      <c r="A16" s="2451"/>
      <c r="B16" s="198" t="s">
        <v>14</v>
      </c>
      <c r="C16" s="1081">
        <v>0.96616762268697831</v>
      </c>
      <c r="D16" s="1081">
        <v>0.39833857952593693</v>
      </c>
      <c r="E16" s="1081">
        <v>1.6111668385440174</v>
      </c>
      <c r="F16" s="1081">
        <v>0.39906687126926382</v>
      </c>
      <c r="G16" s="1081">
        <v>0.21466311105979555</v>
      </c>
      <c r="H16" s="1081">
        <v>0.49457539986791682</v>
      </c>
      <c r="I16" s="1081">
        <v>0.20327340805069852</v>
      </c>
      <c r="J16" s="1081">
        <v>0.21408223427287221</v>
      </c>
      <c r="K16" s="1081">
        <v>0.19161689530837556</v>
      </c>
      <c r="L16" s="1081">
        <v>0.74113665875693802</v>
      </c>
      <c r="M16" s="1081">
        <v>0.24414170473966193</v>
      </c>
      <c r="N16" s="1081">
        <v>1.1990490800771632</v>
      </c>
      <c r="O16" s="1081">
        <v>0.1684650947813269</v>
      </c>
      <c r="P16" s="1081">
        <v>0.15190786434481071</v>
      </c>
      <c r="Q16" s="1081">
        <v>0.18658597906076338</v>
      </c>
    </row>
    <row r="17" spans="1:17">
      <c r="A17" s="2451"/>
      <c r="B17" s="198" t="s">
        <v>15</v>
      </c>
      <c r="C17" s="1081">
        <v>1.0036103304540207</v>
      </c>
      <c r="D17" s="1081">
        <v>0.47791998008533926</v>
      </c>
      <c r="E17" s="1081">
        <v>1.5877743564206817</v>
      </c>
      <c r="F17" s="1081">
        <v>0.36090215860627445</v>
      </c>
      <c r="G17" s="1081">
        <v>0.21329388602675259</v>
      </c>
      <c r="H17" s="1081">
        <v>0.4397359110877464</v>
      </c>
      <c r="I17" s="1081">
        <v>0.27941061504204007</v>
      </c>
      <c r="J17" s="1081">
        <v>0.28167452197568776</v>
      </c>
      <c r="K17" s="1081">
        <v>0.27641713774525023</v>
      </c>
      <c r="L17" s="1081">
        <v>0.75643433913663227</v>
      </c>
      <c r="M17" s="1081">
        <v>0.30800757148117547</v>
      </c>
      <c r="N17" s="1081">
        <v>1.1799837615045605</v>
      </c>
      <c r="O17" s="1081">
        <v>0.16981180517588412</v>
      </c>
      <c r="P17" s="1081">
        <v>0.14775030786355853</v>
      </c>
      <c r="Q17" s="1081">
        <v>0.19400460377886011</v>
      </c>
    </row>
    <row r="18" spans="1:17">
      <c r="A18" s="2451"/>
      <c r="B18" s="198" t="s">
        <v>22</v>
      </c>
      <c r="C18" s="1081">
        <v>0.65469748269713801</v>
      </c>
      <c r="D18" s="1081">
        <v>0.3350905030468127</v>
      </c>
      <c r="E18" s="1081">
        <v>1.3031469313124615</v>
      </c>
      <c r="F18" s="1081">
        <v>0.29063211404272393</v>
      </c>
      <c r="G18" s="1081">
        <v>0.21050659611021039</v>
      </c>
      <c r="H18" s="1081">
        <v>0.3765281010300861</v>
      </c>
      <c r="I18" s="1081">
        <v>0.13077213896487752</v>
      </c>
      <c r="J18" s="1081">
        <v>0.10521554445164509</v>
      </c>
      <c r="K18" s="1081">
        <v>0.15748571215978494</v>
      </c>
      <c r="L18" s="1081">
        <v>0.49309373930918127</v>
      </c>
      <c r="M18" s="1081">
        <v>0.20726302019105736</v>
      </c>
      <c r="N18" s="1081">
        <v>0.96072583573402381</v>
      </c>
      <c r="O18" s="1081">
        <v>0.14563898274863532</v>
      </c>
      <c r="P18" s="1081">
        <v>0.13081499059516738</v>
      </c>
      <c r="Q18" s="1081">
        <v>0.17497805186060475</v>
      </c>
    </row>
    <row r="19" spans="1:17">
      <c r="A19" s="2451"/>
      <c r="B19" s="198" t="s">
        <v>23</v>
      </c>
      <c r="C19" s="1081">
        <v>0.54907052248580535</v>
      </c>
      <c r="D19" s="1081">
        <v>0.26568503082311173</v>
      </c>
      <c r="E19" s="1081">
        <v>1.1097449108829327</v>
      </c>
      <c r="F19" s="1081">
        <v>0.27215350841201053</v>
      </c>
      <c r="G19" s="1081">
        <v>0.21742416481701898</v>
      </c>
      <c r="H19" s="1081">
        <v>0.31800910339361915</v>
      </c>
      <c r="I19" s="1081">
        <v>0.14278465219661077</v>
      </c>
      <c r="J19" s="1081">
        <v>0.12617111281365218</v>
      </c>
      <c r="K19" s="1081">
        <v>0.17309524880922025</v>
      </c>
      <c r="L19" s="1081">
        <v>0.45926993229036223</v>
      </c>
      <c r="M19" s="1081">
        <v>0.18650844116825985</v>
      </c>
      <c r="N19" s="1081">
        <v>0.85447451728618384</v>
      </c>
      <c r="O19" s="1081">
        <v>0.11585062298357661</v>
      </c>
      <c r="P19" s="1081">
        <v>0.1049368153704162</v>
      </c>
      <c r="Q19" s="1081">
        <v>0.13862031855444656</v>
      </c>
    </row>
    <row r="20" spans="1:17">
      <c r="A20" s="2451"/>
      <c r="B20" s="198" t="s">
        <v>24</v>
      </c>
      <c r="C20" s="1081">
        <v>0.6926616483104614</v>
      </c>
      <c r="D20" s="1081">
        <v>0.38637777327318584</v>
      </c>
      <c r="E20" s="1081">
        <v>1.2773200656445316</v>
      </c>
      <c r="F20" s="1081">
        <v>0.27663860568914828</v>
      </c>
      <c r="G20" s="1081">
        <v>0.2248058848040119</v>
      </c>
      <c r="H20" s="1081">
        <v>0.33319771921853614</v>
      </c>
      <c r="I20" s="1081">
        <v>0.14236640756012886</v>
      </c>
      <c r="J20" s="1081">
        <v>0.1431435445719999</v>
      </c>
      <c r="K20" s="1081">
        <v>0.14154527585595802</v>
      </c>
      <c r="L20" s="1081">
        <v>0.53009306229668585</v>
      </c>
      <c r="M20" s="1081">
        <v>0.2441021783001093</v>
      </c>
      <c r="N20" s="1081">
        <v>0.97588880853538862</v>
      </c>
      <c r="O20" s="1081">
        <v>0.17137576807893182</v>
      </c>
      <c r="P20" s="1081">
        <v>0.15394063187365001</v>
      </c>
      <c r="Q20" s="1081">
        <v>0.20489396741368912</v>
      </c>
    </row>
    <row r="21" spans="1:17">
      <c r="A21" s="2451"/>
      <c r="B21" s="198" t="s">
        <v>16</v>
      </c>
      <c r="C21" s="1081">
        <v>0.68088723902511161</v>
      </c>
      <c r="D21" s="1081">
        <v>0.33097731251410195</v>
      </c>
      <c r="E21" s="1081">
        <v>1.1374502226177865</v>
      </c>
      <c r="F21" s="1081">
        <v>0.29307588647463384</v>
      </c>
      <c r="G21" s="1081">
        <v>0.22140774398236829</v>
      </c>
      <c r="H21" s="1081">
        <v>0.33404367144104902</v>
      </c>
      <c r="I21" s="1081">
        <v>0.14618548177094728</v>
      </c>
      <c r="J21" s="1081">
        <v>0.13726137701791938</v>
      </c>
      <c r="K21" s="1081">
        <v>0.15843328452238059</v>
      </c>
      <c r="L21" s="1081">
        <v>0.50733998879132569</v>
      </c>
      <c r="M21" s="1081">
        <v>0.2082870950199609</v>
      </c>
      <c r="N21" s="1081">
        <v>0.8373579253153749</v>
      </c>
      <c r="O21" s="1081">
        <v>0.13203062085883005</v>
      </c>
      <c r="P21" s="1081">
        <v>0.11988833898193513</v>
      </c>
      <c r="Q21" s="1081">
        <v>0.14676073240221893</v>
      </c>
    </row>
    <row r="22" spans="1:17">
      <c r="A22" s="2451"/>
      <c r="B22" s="198" t="s">
        <v>17</v>
      </c>
      <c r="C22" s="1081">
        <v>0.76384563061084887</v>
      </c>
      <c r="D22" s="1081">
        <v>0.3637597921991777</v>
      </c>
      <c r="E22" s="1081">
        <v>1.4045834809229716</v>
      </c>
      <c r="F22" s="1081">
        <v>0.36133393967055799</v>
      </c>
      <c r="G22" s="1081">
        <v>0.26102564113709259</v>
      </c>
      <c r="H22" s="1081">
        <v>0.42303600950970049</v>
      </c>
      <c r="I22" s="1081">
        <v>0.12580228328728157</v>
      </c>
      <c r="J22" s="1081">
        <v>0.13915845418045156</v>
      </c>
      <c r="K22" s="1081">
        <v>0.10900106108889808</v>
      </c>
      <c r="L22" s="1081">
        <v>0.60393266327485495</v>
      </c>
      <c r="M22" s="1081">
        <v>0.24715049553978996</v>
      </c>
      <c r="N22" s="1081">
        <v>1.0548371030591202</v>
      </c>
      <c r="O22" s="1081">
        <v>0.15382247960927983</v>
      </c>
      <c r="P22" s="1081">
        <v>0.1369114295985791</v>
      </c>
      <c r="Q22" s="1081">
        <v>0.17994040245458251</v>
      </c>
    </row>
    <row r="23" spans="1:17">
      <c r="A23" s="2451"/>
      <c r="B23" s="908" t="s">
        <v>25</v>
      </c>
      <c r="C23" s="1081">
        <v>0.72406465146875165</v>
      </c>
      <c r="D23" s="1081">
        <v>0.37998143950070884</v>
      </c>
      <c r="E23" s="1081">
        <v>1.4830938838638108</v>
      </c>
      <c r="F23" s="1081">
        <v>0.31099848560950388</v>
      </c>
      <c r="G23" s="1081">
        <v>0.22545357600881707</v>
      </c>
      <c r="H23" s="1081">
        <v>0.41272099508992593</v>
      </c>
      <c r="I23" s="1081">
        <v>0.16328936673957711</v>
      </c>
      <c r="J23" s="1081">
        <v>0.14790117020375951</v>
      </c>
      <c r="K23" s="1081">
        <v>0.20262464576238717</v>
      </c>
      <c r="L23" s="1081">
        <v>0.55321485605155318</v>
      </c>
      <c r="M23" s="1081">
        <v>0.21665921786571554</v>
      </c>
      <c r="N23" s="1081">
        <v>1.1285429455454332</v>
      </c>
      <c r="O23" s="1081">
        <v>0.1780900215099073</v>
      </c>
      <c r="P23" s="1081">
        <v>0.1678288829192757</v>
      </c>
      <c r="Q23" s="1081">
        <v>0.20139153680030061</v>
      </c>
    </row>
    <row r="24" spans="1:17">
      <c r="A24" s="2451"/>
      <c r="B24" s="908" t="s">
        <v>26</v>
      </c>
      <c r="C24" s="1081">
        <v>0.56640570143439384</v>
      </c>
      <c r="D24" s="1081">
        <v>0.31138481260538781</v>
      </c>
      <c r="E24" s="1081">
        <v>1.1455019799748061</v>
      </c>
      <c r="F24" s="1081">
        <v>0.22810736353188213</v>
      </c>
      <c r="G24" s="1081">
        <v>0.18398262068594118</v>
      </c>
      <c r="H24" s="1081">
        <v>0.29975627291890405</v>
      </c>
      <c r="I24" s="1081">
        <v>0.15266080153116271</v>
      </c>
      <c r="J24" s="1081">
        <v>0.16746154871226637</v>
      </c>
      <c r="K24" s="1081">
        <v>0.13409223168904538</v>
      </c>
      <c r="L24" s="1081">
        <v>0.4300125916234499</v>
      </c>
      <c r="M24" s="1081">
        <v>0.17814417185337475</v>
      </c>
      <c r="N24" s="1081">
        <v>0.88431757263027455</v>
      </c>
      <c r="O24" s="1081">
        <v>0.13068219688235835</v>
      </c>
      <c r="P24" s="1081">
        <v>0.12740684131278443</v>
      </c>
      <c r="Q24" s="1081">
        <v>0.13828164527072881</v>
      </c>
    </row>
    <row r="25" spans="1:17">
      <c r="A25" s="2451"/>
      <c r="B25" s="198" t="s">
        <v>29</v>
      </c>
      <c r="C25" s="1081">
        <v>0.75411086492153234</v>
      </c>
      <c r="D25" s="1081">
        <v>0.31830659199681383</v>
      </c>
      <c r="E25" s="1081">
        <v>1.3562439906565096</v>
      </c>
      <c r="F25" s="1081">
        <v>0.35290171574386658</v>
      </c>
      <c r="G25" s="1081">
        <v>0.18441818097139748</v>
      </c>
      <c r="H25" s="1081">
        <v>0.44617531981792885</v>
      </c>
      <c r="I25" s="1081">
        <v>0.20324825479669761</v>
      </c>
      <c r="J25" s="1081">
        <v>0.2219909914021424</v>
      </c>
      <c r="K25" s="1081">
        <v>0.17562578402044213</v>
      </c>
      <c r="L25" s="1081">
        <v>0.59578257258344647</v>
      </c>
      <c r="M25" s="1081">
        <v>0.19748271125066755</v>
      </c>
      <c r="N25" s="1081">
        <v>0.99230607630669498</v>
      </c>
      <c r="O25" s="1081">
        <v>0.13125503988013257</v>
      </c>
      <c r="P25" s="1081">
        <v>0.11920983894889525</v>
      </c>
      <c r="Q25" s="1081">
        <v>0.14907549083291985</v>
      </c>
    </row>
    <row r="26" spans="1:17">
      <c r="A26" s="2451"/>
      <c r="B26" s="198" t="s">
        <v>30</v>
      </c>
      <c r="C26" s="1081">
        <v>0.645396878693552</v>
      </c>
      <c r="D26" s="1081">
        <v>0.35096593094238476</v>
      </c>
      <c r="E26" s="1081">
        <v>1.2066218515008349</v>
      </c>
      <c r="F26" s="1081">
        <v>0.25014547390712877</v>
      </c>
      <c r="G26" s="1081">
        <v>0.14298924032513874</v>
      </c>
      <c r="H26" s="1081">
        <v>0.34991586499077804</v>
      </c>
      <c r="I26" s="1081">
        <v>0.13455675146473056</v>
      </c>
      <c r="J26" s="1081">
        <v>0.14234726355181498</v>
      </c>
      <c r="K26" s="1081">
        <v>0.10395131916066114</v>
      </c>
      <c r="L26" s="1081">
        <v>0.51688399238379523</v>
      </c>
      <c r="M26" s="1081">
        <v>0.26670727739242112</v>
      </c>
      <c r="N26" s="1081">
        <v>0.90834655986745261</v>
      </c>
      <c r="O26" s="1081">
        <v>0.1195121844505805</v>
      </c>
      <c r="P26" s="1081">
        <v>0.11054608220955335</v>
      </c>
      <c r="Q26" s="1081">
        <v>0.13518562699383549</v>
      </c>
    </row>
    <row r="27" spans="1:17">
      <c r="A27" s="2451"/>
      <c r="B27" s="198" t="s">
        <v>31</v>
      </c>
      <c r="C27" s="1081">
        <v>0.86181352980708448</v>
      </c>
      <c r="D27" s="1081">
        <v>0.36553337418195103</v>
      </c>
      <c r="E27" s="1081">
        <v>1.5060804716921188</v>
      </c>
      <c r="F27" s="1081">
        <v>0.38800212457834332</v>
      </c>
      <c r="G27" s="1081">
        <v>0.22899992773311226</v>
      </c>
      <c r="H27" s="1081">
        <v>0.47553701304384205</v>
      </c>
      <c r="I27" s="1081">
        <v>0.19683303356195733</v>
      </c>
      <c r="J27" s="1081">
        <v>0.20489507306048224</v>
      </c>
      <c r="K27" s="1081">
        <v>0.18592954818247076</v>
      </c>
      <c r="L27" s="1081">
        <v>0.65170333652083823</v>
      </c>
      <c r="M27" s="1081">
        <v>0.21485416029438073</v>
      </c>
      <c r="N27" s="1081">
        <v>1.1143048305592831</v>
      </c>
      <c r="O27" s="1081">
        <v>0.16644909523548473</v>
      </c>
      <c r="P27" s="1081">
        <v>0.14432417700762482</v>
      </c>
      <c r="Q27" s="1081">
        <v>0.19534774178871706</v>
      </c>
    </row>
    <row r="28" spans="1:17">
      <c r="A28" s="2451"/>
      <c r="B28" s="198" t="s">
        <v>18</v>
      </c>
      <c r="C28" s="1081">
        <v>0.80335627861957537</v>
      </c>
      <c r="D28" s="1081">
        <v>0.40958127439062059</v>
      </c>
      <c r="E28" s="1081">
        <v>1.3072285244977697</v>
      </c>
      <c r="F28" s="1081">
        <v>0.28909239493583655</v>
      </c>
      <c r="G28" s="1081">
        <v>0.17963275204692766</v>
      </c>
      <c r="H28" s="1081">
        <v>0.36991351088715824</v>
      </c>
      <c r="I28" s="1081">
        <v>0.21243656329553565</v>
      </c>
      <c r="J28" s="1081">
        <v>0.23031094277899314</v>
      </c>
      <c r="K28" s="1081">
        <v>0.17260825720861295</v>
      </c>
      <c r="L28" s="1081">
        <v>0.63783900419834783</v>
      </c>
      <c r="M28" s="1081">
        <v>0.29628612551352534</v>
      </c>
      <c r="N28" s="1081">
        <v>1.0097048703281113</v>
      </c>
      <c r="O28" s="1081">
        <v>0.14928986675417585</v>
      </c>
      <c r="P28" s="1081">
        <v>0.12916382198007528</v>
      </c>
      <c r="Q28" s="1081">
        <v>0.17416514463435107</v>
      </c>
    </row>
    <row r="29" spans="1:17">
      <c r="A29" s="2451"/>
      <c r="B29" s="198" t="s">
        <v>19</v>
      </c>
      <c r="C29" s="1081">
        <v>0.95362776459765852</v>
      </c>
      <c r="D29" s="1081">
        <v>0.48719825187854676</v>
      </c>
      <c r="E29" s="1081">
        <v>1.4517784218968732</v>
      </c>
      <c r="F29" s="1081">
        <v>0.33998537804727014</v>
      </c>
      <c r="G29" s="1081">
        <v>0.23104531325368607</v>
      </c>
      <c r="H29" s="1081">
        <v>0.3945704665040895</v>
      </c>
      <c r="I29" s="1081">
        <v>0.18079301079653701</v>
      </c>
      <c r="J29" s="1081">
        <v>0.2087067147082089</v>
      </c>
      <c r="K29" s="1081">
        <v>0.15310159940805632</v>
      </c>
      <c r="L29" s="1081">
        <v>0.69300131273987919</v>
      </c>
      <c r="M29" s="1081">
        <v>0.3127870184744771</v>
      </c>
      <c r="N29" s="1081">
        <v>1.0513637480924289</v>
      </c>
      <c r="O29" s="1081">
        <v>0.1966226580978363</v>
      </c>
      <c r="P29" s="1081">
        <v>0.16735522099693292</v>
      </c>
      <c r="Q29" s="1081">
        <v>0.22608498666365237</v>
      </c>
    </row>
    <row r="30" spans="1:17">
      <c r="A30" s="2451"/>
      <c r="B30" s="198" t="s">
        <v>32</v>
      </c>
      <c r="C30" s="1081">
        <v>0.67986446630938913</v>
      </c>
      <c r="D30" s="1081">
        <v>0.3514497089321742</v>
      </c>
      <c r="E30" s="1081">
        <v>1.35914426956052</v>
      </c>
      <c r="F30" s="1081">
        <v>0.33611602636226062</v>
      </c>
      <c r="G30" s="1081">
        <v>0.24493750991982491</v>
      </c>
      <c r="H30" s="1081">
        <v>0.39509088310270091</v>
      </c>
      <c r="I30" s="1081">
        <v>0.19594870947981211</v>
      </c>
      <c r="J30" s="1081">
        <v>0.21751910894223955</v>
      </c>
      <c r="K30" s="1081">
        <v>0.16749175271373509</v>
      </c>
      <c r="L30" s="1081">
        <v>0.54660845396584479</v>
      </c>
      <c r="M30" s="1081">
        <v>0.2589220901755126</v>
      </c>
      <c r="N30" s="1081">
        <v>1.0184177223387234</v>
      </c>
      <c r="O30" s="1081">
        <v>0.13715010351321719</v>
      </c>
      <c r="P30" s="1081">
        <v>0.12016244167706179</v>
      </c>
      <c r="Q30" s="1081">
        <v>0.16961164910037776</v>
      </c>
    </row>
    <row r="31" spans="1:17">
      <c r="A31" s="2451"/>
      <c r="B31" s="908" t="s">
        <v>33</v>
      </c>
      <c r="C31" s="1081">
        <v>0.61362516793107413</v>
      </c>
      <c r="D31" s="1081">
        <v>0.36143774479715218</v>
      </c>
      <c r="E31" s="1081">
        <v>1.1835524887998643</v>
      </c>
      <c r="F31" s="1081">
        <v>0.26032682699451987</v>
      </c>
      <c r="G31" s="1081">
        <v>0.17304408913691835</v>
      </c>
      <c r="H31" s="1081">
        <v>0.36503370504853955</v>
      </c>
      <c r="I31" s="1081">
        <v>0.15521316668576193</v>
      </c>
      <c r="J31" s="1081">
        <v>0.17516732711689542</v>
      </c>
      <c r="K31" s="1081">
        <v>0.11202511188322455</v>
      </c>
      <c r="L31" s="1081">
        <v>0.48391650079850002</v>
      </c>
      <c r="M31" s="1081">
        <v>0.25545815036491254</v>
      </c>
      <c r="N31" s="1081">
        <v>0.86952532757706258</v>
      </c>
      <c r="O31" s="1081">
        <v>0.13410570110406503</v>
      </c>
      <c r="P31" s="1081">
        <v>0.12688946500388057</v>
      </c>
      <c r="Q31" s="1081">
        <v>0.15002236710672676</v>
      </c>
    </row>
    <row r="32" spans="1:17">
      <c r="A32" s="2451"/>
      <c r="B32" s="198" t="s">
        <v>34</v>
      </c>
      <c r="C32" s="1081">
        <v>0.58952464908591384</v>
      </c>
      <c r="D32" s="1081">
        <v>0.32964933347843461</v>
      </c>
      <c r="E32" s="1081">
        <v>1.1194662376138449</v>
      </c>
      <c r="F32" s="1081">
        <v>0.28111414726009371</v>
      </c>
      <c r="G32" s="1081">
        <v>0.22592050360425409</v>
      </c>
      <c r="H32" s="1081">
        <v>0.34254791241884197</v>
      </c>
      <c r="I32" s="1081">
        <v>0.26391505452784098</v>
      </c>
      <c r="J32" s="1081">
        <v>0.32833620937589875</v>
      </c>
      <c r="K32" s="1081">
        <v>6.5476190476190479E-2</v>
      </c>
      <c r="L32" s="1081">
        <v>0.53538295253681534</v>
      </c>
      <c r="M32" s="1081">
        <v>0.2692761014376937</v>
      </c>
      <c r="N32" s="1081">
        <v>0.87117432622180868</v>
      </c>
      <c r="O32" s="1081">
        <v>0.12825118559878501</v>
      </c>
      <c r="P32" s="1081">
        <v>0.12410696103533973</v>
      </c>
      <c r="Q32" s="1081">
        <v>0.13721272415904598</v>
      </c>
    </row>
    <row r="33" spans="1:17">
      <c r="A33" s="2451"/>
      <c r="B33" s="198" t="s">
        <v>156</v>
      </c>
      <c r="C33" s="1081">
        <v>0.56991989994141157</v>
      </c>
      <c r="D33" s="1081">
        <v>0.28217198286480727</v>
      </c>
      <c r="E33" s="1081">
        <v>1.1093677409645748</v>
      </c>
      <c r="F33" s="1081">
        <v>0.2914624128649394</v>
      </c>
      <c r="G33" s="1081">
        <v>0.21906318642208014</v>
      </c>
      <c r="H33" s="1081">
        <v>0.3460290440356219</v>
      </c>
      <c r="I33" s="1081">
        <v>0.19617875172216404</v>
      </c>
      <c r="J33" s="1081">
        <v>0.17357107757747459</v>
      </c>
      <c r="K33" s="1081">
        <v>0.24238431670316518</v>
      </c>
      <c r="L33" s="1081">
        <v>0.46039461138119814</v>
      </c>
      <c r="M33" s="1081">
        <v>0.19029184689681433</v>
      </c>
      <c r="N33" s="1081">
        <v>0.84698854906486865</v>
      </c>
      <c r="O33" s="1081">
        <v>0.11165502861726433</v>
      </c>
      <c r="P33" s="1081">
        <v>0.10137236820277144</v>
      </c>
      <c r="Q33" s="1081">
        <v>0.13054045249002696</v>
      </c>
    </row>
    <row r="34" spans="1:17">
      <c r="A34" s="2452"/>
      <c r="B34" s="198" t="s">
        <v>27</v>
      </c>
      <c r="C34" s="1081">
        <v>0.60205141270914431</v>
      </c>
      <c r="D34" s="1081">
        <v>0.3050578872043177</v>
      </c>
      <c r="E34" s="1081">
        <v>1.2819859187972542</v>
      </c>
      <c r="F34" s="1081">
        <v>0.21425922445189491</v>
      </c>
      <c r="G34" s="1081">
        <v>0.14998085281280191</v>
      </c>
      <c r="H34" s="1081">
        <v>0.30201198390731421</v>
      </c>
      <c r="I34" s="1081">
        <v>0.2394005303248328</v>
      </c>
      <c r="J34" s="1081">
        <v>0.27220301190401275</v>
      </c>
      <c r="K34" s="1081">
        <v>0.18590162683769187</v>
      </c>
      <c r="L34" s="1081">
        <v>0.49129776639770917</v>
      </c>
      <c r="M34" s="1081">
        <v>0.19458812935441647</v>
      </c>
      <c r="N34" s="1081">
        <v>1.0055062856780663</v>
      </c>
      <c r="O34" s="1081">
        <v>0.13301810443906778</v>
      </c>
      <c r="P34" s="1081">
        <v>0.1206934452669939</v>
      </c>
      <c r="Q34" s="1081">
        <v>0.16314014758801218</v>
      </c>
    </row>
    <row r="35" spans="1:17">
      <c r="A35" s="2450" t="s">
        <v>292</v>
      </c>
      <c r="B35" s="198" t="s">
        <v>280</v>
      </c>
      <c r="C35" s="1081">
        <v>0.83975201775372021</v>
      </c>
      <c r="D35" s="1081">
        <v>0.41682075656606227</v>
      </c>
      <c r="E35" s="1081">
        <v>1.3729204112574804</v>
      </c>
      <c r="F35" s="1081">
        <v>0.31408199569473155</v>
      </c>
      <c r="G35" s="1081">
        <v>0.20852010661247519</v>
      </c>
      <c r="H35" s="1081">
        <v>0.38272217396626512</v>
      </c>
      <c r="I35" s="1081">
        <v>0.19726499262155794</v>
      </c>
      <c r="J35" s="1081">
        <v>0.20988668069862793</v>
      </c>
      <c r="K35" s="1081">
        <v>0.17970544142559039</v>
      </c>
      <c r="L35" s="1081">
        <v>0.64971906383439182</v>
      </c>
      <c r="M35" s="1081">
        <v>0.28519325001212914</v>
      </c>
      <c r="N35" s="1081">
        <v>1.0357485906803814</v>
      </c>
      <c r="O35" s="1081">
        <v>0.15909041854934686</v>
      </c>
      <c r="P35" s="1081">
        <v>0.1381457525123696</v>
      </c>
      <c r="Q35" s="1081">
        <v>0.18449979466188668</v>
      </c>
    </row>
    <row r="36" spans="1:17">
      <c r="A36" s="2451"/>
      <c r="B36" s="198" t="s">
        <v>281</v>
      </c>
      <c r="C36" s="1081">
        <v>0.65425771218988893</v>
      </c>
      <c r="D36" s="1081">
        <v>0.35455247851591287</v>
      </c>
      <c r="E36" s="1081">
        <v>1.2650455617208303</v>
      </c>
      <c r="F36" s="1081">
        <v>0.26848537120184496</v>
      </c>
      <c r="G36" s="1081">
        <v>0.20991105194034979</v>
      </c>
      <c r="H36" s="1081">
        <v>0.33811106458951157</v>
      </c>
      <c r="I36" s="1081">
        <v>0.1493303186086252</v>
      </c>
      <c r="J36" s="1081">
        <v>0.14797495788482193</v>
      </c>
      <c r="K36" s="1081">
        <v>0.15108562183699939</v>
      </c>
      <c r="L36" s="1081">
        <v>0.50305066394828679</v>
      </c>
      <c r="M36" s="1081">
        <v>0.21902671879471039</v>
      </c>
      <c r="N36" s="1081">
        <v>0.96546370093312639</v>
      </c>
      <c r="O36" s="1081">
        <v>0.15672381267948746</v>
      </c>
      <c r="P36" s="1081">
        <v>0.14345654332746166</v>
      </c>
      <c r="Q36" s="1081">
        <v>0.18416525588422269</v>
      </c>
    </row>
    <row r="37" spans="1:17">
      <c r="A37" s="2452"/>
      <c r="B37" s="198" t="s">
        <v>157</v>
      </c>
      <c r="C37" s="1081">
        <v>0.68056785291193089</v>
      </c>
      <c r="D37" s="1081">
        <v>0.34546818673879526</v>
      </c>
      <c r="E37" s="1081">
        <v>1.2859011069689776</v>
      </c>
      <c r="F37" s="1081">
        <v>0.30458830468858072</v>
      </c>
      <c r="G37" s="1081">
        <v>0.19307518028376511</v>
      </c>
      <c r="H37" s="1081">
        <v>0.39808596891574205</v>
      </c>
      <c r="I37" s="1081">
        <v>0.18686685015858071</v>
      </c>
      <c r="J37" s="1081">
        <v>0.20405815187299234</v>
      </c>
      <c r="K37" s="1081">
        <v>0.15697484148587157</v>
      </c>
      <c r="L37" s="1081">
        <v>0.54972725309120107</v>
      </c>
      <c r="M37" s="1081">
        <v>0.24523963560780779</v>
      </c>
      <c r="N37" s="1081">
        <v>0.95848612920826526</v>
      </c>
      <c r="O37" s="1081">
        <v>0.13490091707658239</v>
      </c>
      <c r="P37" s="1081">
        <v>0.12372371236303048</v>
      </c>
      <c r="Q37" s="1081">
        <v>0.15509166438070099</v>
      </c>
    </row>
    <row r="38" spans="1:17">
      <c r="A38" s="2453" t="s">
        <v>150</v>
      </c>
      <c r="B38" s="199" t="s">
        <v>158</v>
      </c>
      <c r="C38" s="1081">
        <v>0.84864851458017443</v>
      </c>
      <c r="D38" s="1081">
        <v>0.44673068721869019</v>
      </c>
      <c r="E38" s="1081">
        <v>1.3444420253673435</v>
      </c>
      <c r="F38" s="1081">
        <v>0.29010729846537137</v>
      </c>
      <c r="G38" s="1081">
        <v>0.20206468002612524</v>
      </c>
      <c r="H38" s="1081">
        <v>0.35561472893819435</v>
      </c>
      <c r="I38" s="1081">
        <v>0.21116946893169594</v>
      </c>
      <c r="J38" s="1081">
        <v>0.22463121376721418</v>
      </c>
      <c r="K38" s="1081">
        <v>0.18977787716168174</v>
      </c>
      <c r="L38" s="1081">
        <v>0.66046706284570134</v>
      </c>
      <c r="M38" s="1081">
        <v>0.31309809672110578</v>
      </c>
      <c r="N38" s="1081">
        <v>1.0308246245333883</v>
      </c>
      <c r="O38" s="1081">
        <v>0.15991516700397237</v>
      </c>
      <c r="P38" s="1081">
        <v>0.13980678382036787</v>
      </c>
      <c r="Q38" s="1081">
        <v>0.18390533315376945</v>
      </c>
    </row>
    <row r="39" spans="1:17">
      <c r="A39" s="2454"/>
      <c r="B39" s="199" t="s">
        <v>159</v>
      </c>
      <c r="C39" s="1081">
        <v>0.72052341275593079</v>
      </c>
      <c r="D39" s="1081">
        <v>0.4071939661268264</v>
      </c>
      <c r="E39" s="1081">
        <v>1.2085335160454043</v>
      </c>
      <c r="F39" s="1081">
        <v>0.29963905776532057</v>
      </c>
      <c r="G39" s="1081">
        <v>0.24523660372549619</v>
      </c>
      <c r="H39" s="1081">
        <v>0.34552614324857972</v>
      </c>
      <c r="I39" s="1081">
        <v>0.14968341842720087</v>
      </c>
      <c r="J39" s="1081">
        <v>0.18568443970031756</v>
      </c>
      <c r="K39" s="1081">
        <v>0.11591948529554569</v>
      </c>
      <c r="L39" s="1081">
        <v>0.53880420442537236</v>
      </c>
      <c r="M39" s="1081">
        <v>0.25383253088426366</v>
      </c>
      <c r="N39" s="1081">
        <v>0.91787084029207533</v>
      </c>
      <c r="O39" s="1081">
        <v>0.17770269000616903</v>
      </c>
      <c r="P39" s="1081">
        <v>0.15935729499395274</v>
      </c>
      <c r="Q39" s="1081">
        <v>0.2062510601021057</v>
      </c>
    </row>
    <row r="40" spans="1:17">
      <c r="A40" s="2450" t="s">
        <v>151</v>
      </c>
      <c r="B40" s="199" t="s">
        <v>425</v>
      </c>
      <c r="C40" s="1081">
        <v>0.41983764756147379</v>
      </c>
      <c r="D40" s="1081">
        <v>0.25243666970472606</v>
      </c>
      <c r="E40" s="1081">
        <v>0.71739010849634932</v>
      </c>
      <c r="F40" s="1081">
        <v>0.25816089763031447</v>
      </c>
      <c r="G40" s="1081">
        <v>0.16058213229967241</v>
      </c>
      <c r="H40" s="1081">
        <v>0.33232022585003146</v>
      </c>
      <c r="I40" s="1081">
        <v>0.19115265608222376</v>
      </c>
      <c r="J40" s="1081">
        <v>0.22361208600903759</v>
      </c>
      <c r="K40" s="1081">
        <v>0.15517626788278971</v>
      </c>
      <c r="L40" s="1081">
        <v>0.3269380473352041</v>
      </c>
      <c r="M40" s="1081">
        <v>0.19269806340577064</v>
      </c>
      <c r="N40" s="1081">
        <v>0.55336266184181826</v>
      </c>
      <c r="O40" s="1081">
        <v>7.7540984923504488E-2</v>
      </c>
      <c r="P40" s="1081">
        <v>7.0145263839311231E-2</v>
      </c>
      <c r="Q40" s="1081">
        <v>9.1705734647067716E-2</v>
      </c>
    </row>
    <row r="41" spans="1:17">
      <c r="A41" s="2451"/>
      <c r="B41" s="199" t="s">
        <v>426</v>
      </c>
      <c r="C41" s="1081">
        <v>0.64756839494939444</v>
      </c>
      <c r="D41" s="1081">
        <v>0.33031784220727656</v>
      </c>
      <c r="E41" s="1081">
        <v>1.1810718129391595</v>
      </c>
      <c r="F41" s="1081">
        <v>0.3381969795656336</v>
      </c>
      <c r="G41" s="1081">
        <v>0.2284106454980642</v>
      </c>
      <c r="H41" s="1081">
        <v>0.42481156440976992</v>
      </c>
      <c r="I41" s="1081">
        <v>0.17498547173620127</v>
      </c>
      <c r="J41" s="1081">
        <v>0.18718102239688958</v>
      </c>
      <c r="K41" s="1081">
        <v>0.15821855986329006</v>
      </c>
      <c r="L41" s="1081">
        <v>0.45531081441033927</v>
      </c>
      <c r="M41" s="1081">
        <v>0.21097706461927179</v>
      </c>
      <c r="N41" s="1081">
        <v>0.80603843399001296</v>
      </c>
      <c r="O41" s="1081">
        <v>0.1338772780592016</v>
      </c>
      <c r="P41" s="1081">
        <v>0.11248286179655231</v>
      </c>
      <c r="Q41" s="1081">
        <v>0.16809090313339506</v>
      </c>
    </row>
    <row r="42" spans="1:17">
      <c r="A42" s="2451"/>
      <c r="B42" s="199" t="s">
        <v>427</v>
      </c>
      <c r="C42" s="1081">
        <v>0.82531403163280492</v>
      </c>
      <c r="D42" s="1081">
        <v>0.40398346357478315</v>
      </c>
      <c r="E42" s="1081">
        <v>1.4579263017007482</v>
      </c>
      <c r="F42" s="1081">
        <v>0.29466417273420598</v>
      </c>
      <c r="G42" s="1081">
        <v>0.21584650116879597</v>
      </c>
      <c r="H42" s="1081">
        <v>0.36328123838172471</v>
      </c>
      <c r="I42" s="1081">
        <v>0.16442042463304651</v>
      </c>
      <c r="J42" s="1081">
        <v>0.17508739529348738</v>
      </c>
      <c r="K42" s="1081">
        <v>0.15016985363739657</v>
      </c>
      <c r="L42" s="1081">
        <v>0.63100831788784106</v>
      </c>
      <c r="M42" s="1081">
        <v>0.24778461786679537</v>
      </c>
      <c r="N42" s="1081">
        <v>1.0831331877064208</v>
      </c>
      <c r="O42" s="1081">
        <v>0.16924684635592382</v>
      </c>
      <c r="P42" s="1081">
        <v>0.14927778166519809</v>
      </c>
      <c r="Q42" s="1081">
        <v>0.19938263704590631</v>
      </c>
    </row>
    <row r="43" spans="1:17">
      <c r="A43" s="2451"/>
      <c r="B43" s="199" t="s">
        <v>428</v>
      </c>
      <c r="C43" s="1081">
        <v>0.79238850364034163</v>
      </c>
      <c r="D43" s="1081">
        <v>0.40107103622760754</v>
      </c>
      <c r="E43" s="1081">
        <v>1.375471808173055</v>
      </c>
      <c r="F43" s="1081">
        <v>0.22031101906356457</v>
      </c>
      <c r="G43" s="1081">
        <v>0.17630897510592555</v>
      </c>
      <c r="H43" s="1081">
        <v>0.26545746740944698</v>
      </c>
      <c r="I43" s="1081">
        <v>0.19070318032205613</v>
      </c>
      <c r="J43" s="1081">
        <v>0.19637786331456952</v>
      </c>
      <c r="K43" s="1081">
        <v>0.183530493910639</v>
      </c>
      <c r="L43" s="1081">
        <v>0.6579442475842312</v>
      </c>
      <c r="M43" s="1081">
        <v>0.27705359660448697</v>
      </c>
      <c r="N43" s="1081">
        <v>1.1046535244109779</v>
      </c>
      <c r="O43" s="1081">
        <v>0.16474607277512479</v>
      </c>
      <c r="P43" s="1081">
        <v>0.15228565777377787</v>
      </c>
      <c r="Q43" s="1081">
        <v>0.18307010069059806</v>
      </c>
    </row>
    <row r="44" spans="1:17">
      <c r="A44" s="2452"/>
      <c r="B44" s="199" t="s">
        <v>429</v>
      </c>
      <c r="C44" s="1081">
        <v>0.69727491536093045</v>
      </c>
      <c r="D44" s="1081">
        <v>0.44719749802300374</v>
      </c>
      <c r="E44" s="1081">
        <v>1.2833228880507142</v>
      </c>
      <c r="F44" s="1081">
        <v>0.17268410303424217</v>
      </c>
      <c r="G44" s="1081">
        <v>0.14497878736022304</v>
      </c>
      <c r="H44" s="1081">
        <v>0.25253760436611622</v>
      </c>
      <c r="I44" s="1081">
        <v>0.19721762261450634</v>
      </c>
      <c r="J44" s="1081">
        <v>0.1926219790646376</v>
      </c>
      <c r="K44" s="1081">
        <v>0.20892485546699335</v>
      </c>
      <c r="L44" s="1081">
        <v>0.58115789628539616</v>
      </c>
      <c r="M44" s="1081">
        <v>0.32845520461025479</v>
      </c>
      <c r="N44" s="1081">
        <v>1.0658778407436744</v>
      </c>
      <c r="O44" s="1081">
        <v>0.15628824062631194</v>
      </c>
      <c r="P44" s="1081">
        <v>0.14891789088126292</v>
      </c>
      <c r="Q44" s="1081">
        <v>0.17450416296503737</v>
      </c>
    </row>
    <row r="45" spans="1:17">
      <c r="A45" s="2450" t="s">
        <v>399</v>
      </c>
      <c r="B45" s="199" t="s">
        <v>430</v>
      </c>
      <c r="C45" s="1081">
        <v>0.82130835488823106</v>
      </c>
      <c r="D45" s="1081">
        <v>0.39932052638972843</v>
      </c>
      <c r="E45" s="1081">
        <v>1.5610621871480566</v>
      </c>
      <c r="F45" s="1081">
        <v>0.30657286977120896</v>
      </c>
      <c r="G45" s="1081">
        <v>0.21897023637493018</v>
      </c>
      <c r="H45" s="1081">
        <v>0.3894339326602454</v>
      </c>
      <c r="I45" s="1081">
        <v>0.18878139644458972</v>
      </c>
      <c r="J45" s="1081">
        <v>0.20062036843010003</v>
      </c>
      <c r="K45" s="1081">
        <v>0.16894055410902667</v>
      </c>
      <c r="L45" s="1081">
        <v>0.63641517472671294</v>
      </c>
      <c r="M45" s="1081">
        <v>0.23718010404417514</v>
      </c>
      <c r="N45" s="1081">
        <v>1.1771151855599784</v>
      </c>
      <c r="O45" s="1081">
        <v>0.1723445326551527</v>
      </c>
      <c r="P45" s="1081">
        <v>0.15473890125692888</v>
      </c>
      <c r="Q45" s="1081">
        <v>0.20332130357604147</v>
      </c>
    </row>
    <row r="46" spans="1:17">
      <c r="A46" s="2451"/>
      <c r="B46" s="199" t="s">
        <v>431</v>
      </c>
      <c r="C46" s="1081">
        <v>0.99848723476387746</v>
      </c>
      <c r="D46" s="1081">
        <v>0.57770638539281494</v>
      </c>
      <c r="E46" s="1081">
        <v>1.3193350825025054</v>
      </c>
      <c r="F46" s="1081">
        <v>0.31872210038270854</v>
      </c>
      <c r="G46" s="1081">
        <v>0.22639001779153142</v>
      </c>
      <c r="H46" s="1081">
        <v>0.34618515476773476</v>
      </c>
      <c r="I46" s="1081">
        <v>0.18631373582938046</v>
      </c>
      <c r="J46" s="1081">
        <v>0.18632714750703036</v>
      </c>
      <c r="K46" s="1081">
        <v>0.18630208481414859</v>
      </c>
      <c r="L46" s="1081">
        <v>0.75708132319734422</v>
      </c>
      <c r="M46" s="1081">
        <v>0.43998655540864623</v>
      </c>
      <c r="N46" s="1081">
        <v>0.9821532705524012</v>
      </c>
      <c r="O46" s="1081">
        <v>0.16821564565483471</v>
      </c>
      <c r="P46" s="1081">
        <v>0.14175824185044511</v>
      </c>
      <c r="Q46" s="1081">
        <v>0.1881864744932317</v>
      </c>
    </row>
    <row r="47" spans="1:17">
      <c r="A47" s="2451"/>
      <c r="B47" s="199" t="s">
        <v>432</v>
      </c>
      <c r="C47" s="1081">
        <v>1.082192188032127</v>
      </c>
      <c r="D47" s="1081">
        <v>0.59956362514526107</v>
      </c>
      <c r="E47" s="1081">
        <v>1.3237431728954894</v>
      </c>
      <c r="F47" s="1081">
        <v>0.30563849405344623</v>
      </c>
      <c r="G47" s="1081">
        <v>0.11538794838347906</v>
      </c>
      <c r="H47" s="1081">
        <v>0.32478888785562965</v>
      </c>
      <c r="I47" s="1081">
        <v>0.16983901784157707</v>
      </c>
      <c r="J47" s="1081">
        <v>0.29776003580052585</v>
      </c>
      <c r="K47" s="1081">
        <v>0.12858689728338746</v>
      </c>
      <c r="L47" s="1081">
        <v>0.83960892224029415</v>
      </c>
      <c r="M47" s="1081">
        <v>0.47590691751067649</v>
      </c>
      <c r="N47" s="1081">
        <v>1.0201462238407091</v>
      </c>
      <c r="O47" s="1081">
        <v>0.17613186562346092</v>
      </c>
      <c r="P47" s="1081">
        <v>0.13584256712688719</v>
      </c>
      <c r="Q47" s="1081">
        <v>0.19436558680378288</v>
      </c>
    </row>
    <row r="48" spans="1:17">
      <c r="A48" s="2451"/>
      <c r="B48" s="199" t="s">
        <v>433</v>
      </c>
      <c r="C48" s="1081">
        <v>1.1451453767015203</v>
      </c>
      <c r="D48" s="1081">
        <v>0.80913510886876994</v>
      </c>
      <c r="E48" s="1081">
        <v>1.2920483589147789</v>
      </c>
      <c r="F48" s="1081">
        <v>0.25812113696632338</v>
      </c>
      <c r="G48" s="1081">
        <v>0.21356190925808119</v>
      </c>
      <c r="H48" s="1081">
        <v>0.27156009111763102</v>
      </c>
      <c r="I48" s="1081">
        <v>0.17701047223552191</v>
      </c>
      <c r="J48" s="1081">
        <v>0.14876512384201077</v>
      </c>
      <c r="K48" s="1081">
        <v>0.18645700208994828</v>
      </c>
      <c r="L48" s="1081">
        <v>0.9250542298033938</v>
      </c>
      <c r="M48" s="1081">
        <v>0.63167381838723424</v>
      </c>
      <c r="N48" s="1081">
        <v>1.0478352104084241</v>
      </c>
      <c r="O48" s="1081">
        <v>0.19025452686210498</v>
      </c>
      <c r="P48" s="1081">
        <v>0.17952666914817508</v>
      </c>
      <c r="Q48" s="1081">
        <v>0.19514362010797437</v>
      </c>
    </row>
    <row r="49" spans="1:17">
      <c r="A49" s="2451"/>
      <c r="B49" s="199" t="s">
        <v>434</v>
      </c>
      <c r="C49" s="1081">
        <v>0.65046864182722242</v>
      </c>
      <c r="D49" s="1081">
        <v>0.32670313570059661</v>
      </c>
      <c r="E49" s="1081">
        <v>1.533301432379927</v>
      </c>
      <c r="F49" s="1081">
        <v>0.2696527019730976</v>
      </c>
      <c r="G49" s="1081">
        <v>0.20695747932095798</v>
      </c>
      <c r="H49" s="1081">
        <v>0.36747485271119773</v>
      </c>
      <c r="I49" s="1081">
        <v>0.15285724117041499</v>
      </c>
      <c r="J49" s="1081">
        <v>0.14896190777912169</v>
      </c>
      <c r="K49" s="1081">
        <v>0.1596918606177011</v>
      </c>
      <c r="L49" s="1081">
        <v>0.50602883178291502</v>
      </c>
      <c r="M49" s="1081">
        <v>0.17558279907277766</v>
      </c>
      <c r="N49" s="1081">
        <v>1.1368818242794096</v>
      </c>
      <c r="O49" s="1081">
        <v>0.14988691676068833</v>
      </c>
      <c r="P49" s="1081">
        <v>0.14087765270830485</v>
      </c>
      <c r="Q49" s="1081">
        <v>0.17531173577247425</v>
      </c>
    </row>
    <row r="50" spans="1:17">
      <c r="A50" s="2452"/>
      <c r="B50" s="199" t="s">
        <v>435</v>
      </c>
      <c r="C50" s="1081">
        <v>0.55663314167233158</v>
      </c>
      <c r="D50" s="1081">
        <v>0.33112127444931744</v>
      </c>
      <c r="E50" s="1081">
        <v>0.88448877138661242</v>
      </c>
      <c r="F50" s="1081">
        <v>0.2801776813145786</v>
      </c>
      <c r="G50" s="1081">
        <v>0.15346438821741964</v>
      </c>
      <c r="H50" s="1081">
        <v>0.33476026558415173</v>
      </c>
      <c r="I50" s="1081">
        <v>0.18214000432240521</v>
      </c>
      <c r="J50" s="1081">
        <v>0.19307723719449868</v>
      </c>
      <c r="K50" s="1081">
        <v>0.16799061382024524</v>
      </c>
      <c r="L50" s="1081">
        <v>0.43048277570311472</v>
      </c>
      <c r="M50" s="1081">
        <v>0.25506754676906501</v>
      </c>
      <c r="N50" s="1081">
        <v>0.67439396599382551</v>
      </c>
      <c r="O50" s="1081">
        <v>0.11961960305872832</v>
      </c>
      <c r="P50" s="1081">
        <v>0.10007716424567914</v>
      </c>
      <c r="Q50" s="1081">
        <v>0.14490862532846824</v>
      </c>
    </row>
    <row r="51" spans="1:17">
      <c r="A51" s="2453" t="s">
        <v>423</v>
      </c>
      <c r="B51" s="199" t="s">
        <v>168</v>
      </c>
      <c r="C51" s="1081">
        <v>0.93909762430130683</v>
      </c>
      <c r="D51" s="1081">
        <v>0.45257587970856344</v>
      </c>
      <c r="E51" s="1081">
        <v>1.5167893537829935</v>
      </c>
      <c r="F51" s="1081">
        <v>0.32594861983473961</v>
      </c>
      <c r="G51" s="1081">
        <v>0.18718960062961035</v>
      </c>
      <c r="H51" s="1081">
        <v>0.4102823247494054</v>
      </c>
      <c r="I51" s="1081">
        <v>0.23924121213031424</v>
      </c>
      <c r="J51" s="1081">
        <v>0.23502553643211124</v>
      </c>
      <c r="K51" s="1081">
        <v>0.24546001868746703</v>
      </c>
      <c r="L51" s="1081">
        <v>0.71170885827749364</v>
      </c>
      <c r="M51" s="1081">
        <v>0.29237286363161535</v>
      </c>
      <c r="N51" s="1081">
        <v>1.1239978792374639</v>
      </c>
      <c r="O51" s="1081">
        <v>0.16849505565407621</v>
      </c>
      <c r="P51" s="1081">
        <v>0.15050130527501102</v>
      </c>
      <c r="Q51" s="1081">
        <v>0.18955515076581578</v>
      </c>
    </row>
    <row r="52" spans="1:17">
      <c r="A52" s="2455"/>
      <c r="B52" s="199" t="s">
        <v>283</v>
      </c>
      <c r="C52" s="1081">
        <v>0.70811516011714015</v>
      </c>
      <c r="D52" s="1081">
        <v>0.35417080623562164</v>
      </c>
      <c r="E52" s="1081">
        <v>1.2101281967833399</v>
      </c>
      <c r="F52" s="1081">
        <v>0.26024684348273247</v>
      </c>
      <c r="G52" s="1081">
        <v>0.22495271472663583</v>
      </c>
      <c r="H52" s="1081">
        <v>0.28817843584877662</v>
      </c>
      <c r="I52" s="1081">
        <v>0.12930780521232241</v>
      </c>
      <c r="J52" s="1081">
        <v>0.11145903719736622</v>
      </c>
      <c r="K52" s="1081">
        <v>0.15098612141962817</v>
      </c>
      <c r="L52" s="1081">
        <v>0.57634676812034313</v>
      </c>
      <c r="M52" s="1081">
        <v>0.26415986161581156</v>
      </c>
      <c r="N52" s="1081">
        <v>0.90014181849095498</v>
      </c>
      <c r="O52" s="1081">
        <v>0.1535927914371337</v>
      </c>
      <c r="P52" s="1081">
        <v>0.12270447255992974</v>
      </c>
      <c r="Q52" s="1081">
        <v>0.19883075004551867</v>
      </c>
    </row>
    <row r="53" spans="1:17">
      <c r="A53" s="2455"/>
      <c r="B53" s="199" t="s">
        <v>383</v>
      </c>
      <c r="C53" s="1081">
        <v>0.615102653619788</v>
      </c>
      <c r="D53" s="1081">
        <v>0.38978372639694442</v>
      </c>
      <c r="E53" s="1081">
        <v>1.433304214117739</v>
      </c>
      <c r="F53" s="1081">
        <v>0.23307056993268058</v>
      </c>
      <c r="G53" s="1081">
        <v>0.19275917923540642</v>
      </c>
      <c r="H53" s="1081">
        <v>0.31796024142922985</v>
      </c>
      <c r="I53" s="1081">
        <v>0.177965581760712</v>
      </c>
      <c r="J53" s="1081">
        <v>0.11228530772009276</v>
      </c>
      <c r="K53" s="1081">
        <v>0.26368013588409628</v>
      </c>
      <c r="L53" s="1081">
        <v>0.47792182644860298</v>
      </c>
      <c r="M53" s="1081">
        <v>0.2498672152127798</v>
      </c>
      <c r="N53" s="1081">
        <v>1.1209137911901299</v>
      </c>
      <c r="O53" s="1081">
        <v>0.16725592688151769</v>
      </c>
      <c r="P53" s="1081">
        <v>0.16472746521058754</v>
      </c>
      <c r="Q53" s="1081">
        <v>0.1774497249262581</v>
      </c>
    </row>
    <row r="54" spans="1:17">
      <c r="A54" s="2455"/>
      <c r="B54" s="199" t="s">
        <v>381</v>
      </c>
      <c r="C54" s="1081">
        <v>0.73878703508346311</v>
      </c>
      <c r="D54" s="1081">
        <v>0.37602704635491907</v>
      </c>
      <c r="E54" s="1081">
        <v>1.3111770748785121</v>
      </c>
      <c r="F54" s="1081">
        <v>0.29243934762005658</v>
      </c>
      <c r="G54" s="1081">
        <v>0.20916868864221638</v>
      </c>
      <c r="H54" s="1081">
        <v>0.36542188138859277</v>
      </c>
      <c r="I54" s="1081">
        <v>0.17232721662382575</v>
      </c>
      <c r="J54" s="1081">
        <v>0.18928833250091393</v>
      </c>
      <c r="K54" s="1081">
        <v>0.14795759228925762</v>
      </c>
      <c r="L54" s="1081">
        <v>0.57288976983853246</v>
      </c>
      <c r="M54" s="1081">
        <v>0.2459263209923005</v>
      </c>
      <c r="N54" s="1081">
        <v>0.99547703439276225</v>
      </c>
      <c r="O54" s="1081">
        <v>0.15481408452943937</v>
      </c>
      <c r="P54" s="1081">
        <v>0.13768806797003233</v>
      </c>
      <c r="Q54" s="1081">
        <v>0.18139692796062404</v>
      </c>
    </row>
    <row r="55" spans="1:17">
      <c r="A55" s="2455"/>
      <c r="B55" s="199" t="s">
        <v>382</v>
      </c>
      <c r="C55" s="1081">
        <v>0.76704219990891076</v>
      </c>
      <c r="D55" s="1081">
        <v>0.43282898498581707</v>
      </c>
      <c r="E55" s="1081">
        <v>1.2516863225325208</v>
      </c>
      <c r="F55" s="1081">
        <v>0.3510078980947508</v>
      </c>
      <c r="G55" s="1081">
        <v>0.29179608207110547</v>
      </c>
      <c r="H55" s="1081">
        <v>0.39288143680776089</v>
      </c>
      <c r="I55" s="1081">
        <v>0.14927563502273136</v>
      </c>
      <c r="J55" s="1081">
        <v>0.19351351473537812</v>
      </c>
      <c r="K55" s="1081">
        <v>0.12126609672136929</v>
      </c>
      <c r="L55" s="1081">
        <v>0.57233209841819555</v>
      </c>
      <c r="M55" s="1081">
        <v>0.272268467181421</v>
      </c>
      <c r="N55" s="1081">
        <v>0.95459593950834687</v>
      </c>
      <c r="O55" s="1081">
        <v>0.18293876166082143</v>
      </c>
      <c r="P55" s="1081">
        <v>0.17268719467633487</v>
      </c>
      <c r="Q55" s="1081">
        <v>0.19631426162561086</v>
      </c>
    </row>
    <row r="56" spans="1:17">
      <c r="A56" s="2454"/>
      <c r="B56" s="199" t="s">
        <v>384</v>
      </c>
      <c r="C56" s="1081">
        <v>0.47587134078456522</v>
      </c>
      <c r="D56" s="1081">
        <v>0.15992118142883813</v>
      </c>
      <c r="E56" s="1081">
        <v>1.4731331726835837</v>
      </c>
      <c r="F56" s="1081">
        <v>0.27117460400598853</v>
      </c>
      <c r="G56" s="1081">
        <v>0.13195167017320777</v>
      </c>
      <c r="H56" s="1081">
        <v>0.33666619417286142</v>
      </c>
      <c r="I56" s="1081">
        <v>0.16040007228421643</v>
      </c>
      <c r="J56" s="1081">
        <v>0.15842730815926218</v>
      </c>
      <c r="K56" s="1081">
        <v>0.16266665254656898</v>
      </c>
      <c r="L56" s="1081">
        <v>0.66748154180373831</v>
      </c>
      <c r="M56" s="1081">
        <v>0.19630928423087632</v>
      </c>
      <c r="N56" s="1081">
        <v>1.0798826698751103</v>
      </c>
      <c r="O56" s="1081">
        <v>9.346746041830796E-2</v>
      </c>
      <c r="P56" s="1081">
        <v>8.7421675159080725E-2</v>
      </c>
      <c r="Q56" s="1081">
        <v>0.11539008527267162</v>
      </c>
    </row>
    <row r="57" spans="1:17">
      <c r="A57" s="2443" t="s">
        <v>424</v>
      </c>
      <c r="B57" s="199" t="s">
        <v>392</v>
      </c>
      <c r="C57" s="1081">
        <v>0.75091377974393569</v>
      </c>
      <c r="D57" s="1081">
        <v>0.36847646328934008</v>
      </c>
      <c r="E57" s="1081">
        <v>1.4321707628290723</v>
      </c>
      <c r="F57" s="1081">
        <v>0.2732183259545311</v>
      </c>
      <c r="G57" s="1081">
        <v>0.19426801759644788</v>
      </c>
      <c r="H57" s="1081">
        <v>0.35318059868150004</v>
      </c>
      <c r="I57" s="1081">
        <v>0.18728051589812059</v>
      </c>
      <c r="J57" s="1081">
        <v>0.20088735961186199</v>
      </c>
      <c r="K57" s="1081">
        <v>0.16597006389630417</v>
      </c>
      <c r="L57" s="1081">
        <v>0.6017337704318555</v>
      </c>
      <c r="M57" s="1081">
        <v>0.24414526709105458</v>
      </c>
      <c r="N57" s="1081">
        <v>1.0969610125963121</v>
      </c>
      <c r="O57" s="1081">
        <v>0.15305757641537082</v>
      </c>
      <c r="P57" s="1081">
        <v>0.13524112110779157</v>
      </c>
      <c r="Q57" s="1081">
        <v>0.18440256200232205</v>
      </c>
    </row>
    <row r="58" spans="1:17">
      <c r="A58" s="2444"/>
      <c r="B58" s="199" t="s">
        <v>393</v>
      </c>
      <c r="C58" s="1081">
        <v>0.71302376536249767</v>
      </c>
      <c r="D58" s="1081">
        <v>0.37001120740305377</v>
      </c>
      <c r="E58" s="1081">
        <v>1.2930582867801106</v>
      </c>
      <c r="F58" s="1081">
        <v>0.3039375201376413</v>
      </c>
      <c r="G58" s="1081">
        <v>0.21825351173966012</v>
      </c>
      <c r="H58" s="1081">
        <v>0.37671177548232143</v>
      </c>
      <c r="I58" s="1081">
        <v>0.1581977341601479</v>
      </c>
      <c r="J58" s="1081">
        <v>0.15185453417582054</v>
      </c>
      <c r="K58" s="1081">
        <v>0.16801071441486226</v>
      </c>
      <c r="L58" s="1081">
        <v>0.53829580770069152</v>
      </c>
      <c r="M58" s="1081">
        <v>0.23977716995730938</v>
      </c>
      <c r="N58" s="1081">
        <v>0.95883727601320679</v>
      </c>
      <c r="O58" s="1081">
        <v>0.15579003908961164</v>
      </c>
      <c r="P58" s="1081">
        <v>0.13918019628818099</v>
      </c>
      <c r="Q58" s="1081">
        <v>0.18307972844826803</v>
      </c>
    </row>
    <row r="59" spans="1:17">
      <c r="A59" s="2444"/>
      <c r="B59" s="199" t="s">
        <v>436</v>
      </c>
      <c r="C59" s="1081">
        <v>0.7495321613688094</v>
      </c>
      <c r="D59" s="1081">
        <v>0.43044582635213097</v>
      </c>
      <c r="E59" s="1081">
        <v>1.1162704849804861</v>
      </c>
      <c r="F59" s="1081">
        <v>0.33076731990692393</v>
      </c>
      <c r="G59" s="1081">
        <v>0.24918098172720418</v>
      </c>
      <c r="H59" s="1081">
        <v>0.38514491378618021</v>
      </c>
      <c r="I59" s="1081">
        <v>0.1739589338740983</v>
      </c>
      <c r="J59" s="1081">
        <v>0.19760885617071255</v>
      </c>
      <c r="K59" s="1081">
        <v>0.1498303656668292</v>
      </c>
      <c r="L59" s="1081">
        <v>0.5413056973177971</v>
      </c>
      <c r="M59" s="1081">
        <v>0.26602208007861822</v>
      </c>
      <c r="N59" s="1081">
        <v>0.8240262564639953</v>
      </c>
      <c r="O59" s="1081">
        <v>0.16943600474478027</v>
      </c>
      <c r="P59" s="1081">
        <v>0.15613848734502625</v>
      </c>
      <c r="Q59" s="1081">
        <v>0.18487193027145155</v>
      </c>
    </row>
    <row r="60" spans="1:17">
      <c r="A60" s="201" t="s">
        <v>1419</v>
      </c>
      <c r="B60" s="191"/>
      <c r="C60" s="191"/>
      <c r="D60" s="191"/>
      <c r="E60" s="192"/>
    </row>
    <row r="61" spans="1:17">
      <c r="A61" s="812" t="s">
        <v>1420</v>
      </c>
      <c r="B61" s="193"/>
      <c r="C61" s="193"/>
      <c r="D61" s="193"/>
      <c r="E61" s="192"/>
    </row>
    <row r="62" spans="1:17">
      <c r="A62" s="62" t="s">
        <v>1423</v>
      </c>
      <c r="B62" s="205"/>
      <c r="C62" s="205"/>
      <c r="D62" s="205"/>
      <c r="E62" s="205"/>
      <c r="F62" s="206"/>
      <c r="G62" s="206"/>
      <c r="H62" s="206"/>
      <c r="I62" s="206"/>
    </row>
    <row r="63" spans="1:17">
      <c r="A63" s="62" t="s">
        <v>1485</v>
      </c>
      <c r="B63" s="205"/>
      <c r="C63" s="205"/>
      <c r="D63" s="205"/>
      <c r="E63" s="205"/>
      <c r="F63" s="205"/>
      <c r="G63" s="205"/>
      <c r="H63" s="205"/>
      <c r="I63" s="205"/>
    </row>
  </sheetData>
  <mergeCells count="17">
    <mergeCell ref="A4:Q4"/>
    <mergeCell ref="A3:Q3"/>
    <mergeCell ref="A5:Q5"/>
    <mergeCell ref="O7:Q7"/>
    <mergeCell ref="A7:B8"/>
    <mergeCell ref="C7:E7"/>
    <mergeCell ref="F7:H7"/>
    <mergeCell ref="I7:K7"/>
    <mergeCell ref="L7:N7"/>
    <mergeCell ref="A51:A56"/>
    <mergeCell ref="A57:A59"/>
    <mergeCell ref="A9:A11"/>
    <mergeCell ref="A12:A34"/>
    <mergeCell ref="A35:A37"/>
    <mergeCell ref="A38:A39"/>
    <mergeCell ref="A40:A44"/>
    <mergeCell ref="A45:A50"/>
  </mergeCells>
  <hyperlinks>
    <hyperlink ref="S7" location="ÍNDICE!A264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49" orientation="landscape" r:id="rId1"/>
  <headerFooter scaleWithDoc="0" alignWithMargins="0">
    <oddHeader>&amp;R&amp;"Arial,Negrita"&amp;10Compendio estadístico 2013 - Uso del tiempo</oddHead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A1:V64"/>
  <sheetViews>
    <sheetView showGridLines="0" topLeftCell="C1" zoomScale="80" zoomScaleNormal="80" zoomScaleSheetLayoutView="55" workbookViewId="0">
      <selection activeCell="V7" sqref="V7"/>
    </sheetView>
  </sheetViews>
  <sheetFormatPr baseColWidth="10" defaultRowHeight="12.75"/>
  <cols>
    <col min="1" max="1" width="26" style="195" customWidth="1"/>
    <col min="2" max="2" width="43.85546875" style="195" customWidth="1"/>
    <col min="3" max="5" width="10.5703125" style="195" customWidth="1"/>
    <col min="6" max="20" width="10.5703125" style="186" customWidth="1"/>
    <col min="21" max="16384" width="11.42578125" style="195"/>
  </cols>
  <sheetData>
    <row r="1" spans="1:22" ht="6" customHeight="1"/>
    <row r="2" spans="1:22" ht="14.25">
      <c r="A2" s="1398" t="s">
        <v>1142</v>
      </c>
    </row>
    <row r="3" spans="1:22" s="208" customFormat="1" ht="15.75">
      <c r="A3" s="2033" t="s">
        <v>2541</v>
      </c>
      <c r="B3" s="2033"/>
      <c r="C3" s="2033"/>
      <c r="D3" s="2033"/>
      <c r="E3" s="2033"/>
      <c r="F3" s="2033"/>
      <c r="G3" s="2033"/>
      <c r="H3" s="2033"/>
      <c r="I3" s="2033"/>
      <c r="J3" s="2033"/>
      <c r="K3" s="2033"/>
      <c r="L3" s="2033"/>
      <c r="M3" s="2033"/>
      <c r="N3" s="2033"/>
      <c r="O3" s="2033"/>
      <c r="P3" s="2033"/>
      <c r="Q3" s="2033"/>
      <c r="R3" s="2033"/>
      <c r="S3" s="2033"/>
      <c r="T3" s="2033"/>
    </row>
    <row r="4" spans="1:22" s="208" customFormat="1" ht="15.75">
      <c r="A4" s="2013" t="s">
        <v>2542</v>
      </c>
      <c r="B4" s="2013"/>
      <c r="C4" s="2013"/>
      <c r="D4" s="2013"/>
      <c r="E4" s="2013"/>
      <c r="F4" s="2013"/>
      <c r="G4" s="2013"/>
      <c r="H4" s="2013"/>
      <c r="I4" s="2013"/>
      <c r="J4" s="2013"/>
      <c r="K4" s="2013"/>
      <c r="L4" s="2013"/>
      <c r="M4" s="2013"/>
      <c r="N4" s="2013"/>
      <c r="O4" s="2013"/>
      <c r="P4" s="2013"/>
      <c r="Q4" s="2013"/>
      <c r="R4" s="2013"/>
      <c r="S4" s="2013"/>
      <c r="T4" s="2013"/>
    </row>
    <row r="5" spans="1:22" ht="15.75" customHeight="1">
      <c r="A5" s="2438" t="s">
        <v>465</v>
      </c>
      <c r="B5" s="2438"/>
      <c r="C5" s="2438"/>
      <c r="D5" s="2438"/>
      <c r="E5" s="2438"/>
      <c r="F5" s="2438"/>
      <c r="G5" s="2438"/>
      <c r="H5" s="2438"/>
      <c r="I5" s="2438"/>
      <c r="J5" s="2438"/>
      <c r="K5" s="2438"/>
      <c r="L5" s="2438"/>
      <c r="M5" s="2438"/>
      <c r="N5" s="2438"/>
      <c r="O5" s="2438"/>
      <c r="P5" s="2438"/>
      <c r="Q5" s="2438"/>
      <c r="R5" s="2438"/>
      <c r="S5" s="2438"/>
      <c r="T5" s="2438"/>
    </row>
    <row r="6" spans="1:22" ht="15.75">
      <c r="A6" s="35"/>
      <c r="B6" s="208"/>
      <c r="C6" s="208"/>
      <c r="D6" s="208"/>
      <c r="E6" s="208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</row>
    <row r="7" spans="1:22" ht="48" customHeight="1">
      <c r="A7" s="2445" t="s">
        <v>275</v>
      </c>
      <c r="B7" s="2445"/>
      <c r="C7" s="2459" t="s">
        <v>452</v>
      </c>
      <c r="D7" s="2445"/>
      <c r="E7" s="2445"/>
      <c r="F7" s="2457" t="s">
        <v>446</v>
      </c>
      <c r="G7" s="2459"/>
      <c r="H7" s="2459"/>
      <c r="I7" s="2457" t="s">
        <v>447</v>
      </c>
      <c r="J7" s="2459"/>
      <c r="K7" s="2459"/>
      <c r="L7" s="2457" t="s">
        <v>448</v>
      </c>
      <c r="M7" s="2459"/>
      <c r="N7" s="2459"/>
      <c r="O7" s="2457" t="s">
        <v>449</v>
      </c>
      <c r="P7" s="2457"/>
      <c r="Q7" s="2457"/>
      <c r="R7" s="2457" t="s">
        <v>450</v>
      </c>
      <c r="S7" s="2457"/>
      <c r="T7" s="2457"/>
      <c r="V7" s="1113" t="s">
        <v>675</v>
      </c>
    </row>
    <row r="8" spans="1:22" ht="13.5" customHeight="1">
      <c r="A8" s="2445"/>
      <c r="B8" s="2445"/>
      <c r="C8" s="200" t="s">
        <v>45</v>
      </c>
      <c r="D8" s="200" t="s">
        <v>174</v>
      </c>
      <c r="E8" s="200" t="s">
        <v>175</v>
      </c>
      <c r="F8" s="200" t="s">
        <v>45</v>
      </c>
      <c r="G8" s="200" t="s">
        <v>174</v>
      </c>
      <c r="H8" s="200" t="s">
        <v>175</v>
      </c>
      <c r="I8" s="200" t="s">
        <v>45</v>
      </c>
      <c r="J8" s="200" t="s">
        <v>174</v>
      </c>
      <c r="K8" s="200" t="s">
        <v>175</v>
      </c>
      <c r="L8" s="200" t="s">
        <v>45</v>
      </c>
      <c r="M8" s="200" t="s">
        <v>174</v>
      </c>
      <c r="N8" s="200" t="s">
        <v>175</v>
      </c>
      <c r="O8" s="200" t="s">
        <v>45</v>
      </c>
      <c r="P8" s="200" t="s">
        <v>174</v>
      </c>
      <c r="Q8" s="200" t="s">
        <v>175</v>
      </c>
      <c r="R8" s="200" t="s">
        <v>45</v>
      </c>
      <c r="S8" s="200" t="s">
        <v>174</v>
      </c>
      <c r="T8" s="200" t="s">
        <v>175</v>
      </c>
    </row>
    <row r="9" spans="1:22" ht="13.5" customHeight="1">
      <c r="A9" s="2458" t="s">
        <v>148</v>
      </c>
      <c r="B9" s="198" t="s">
        <v>184</v>
      </c>
      <c r="C9" s="1082">
        <v>3.7935254904849685</v>
      </c>
      <c r="D9" s="1082">
        <v>3.789337983522143</v>
      </c>
      <c r="E9" s="1082">
        <v>3.800742874207184</v>
      </c>
      <c r="F9" s="1082">
        <v>1.2279166574785951</v>
      </c>
      <c r="G9" s="1082">
        <v>1.2717224091051358</v>
      </c>
      <c r="H9" s="1082">
        <v>1.1721224562279466</v>
      </c>
      <c r="I9" s="1082">
        <v>0.42317160806124671</v>
      </c>
      <c r="J9" s="1082">
        <v>0.42911517174895808</v>
      </c>
      <c r="K9" s="1082">
        <v>0.41289930373701417</v>
      </c>
      <c r="L9" s="1082">
        <v>0.4451788061008139</v>
      </c>
      <c r="M9" s="1082">
        <v>0.45269170357924615</v>
      </c>
      <c r="N9" s="1082">
        <v>0.43211722428148264</v>
      </c>
      <c r="O9" s="1083">
        <v>2.7668604039359654</v>
      </c>
      <c r="P9" s="1083">
        <v>2.7449809670725926</v>
      </c>
      <c r="Q9" s="1083">
        <v>2.804567992173745</v>
      </c>
      <c r="R9" s="1082">
        <v>0.20401198714930111</v>
      </c>
      <c r="S9" s="1082">
        <v>0.21207305205856067</v>
      </c>
      <c r="T9" s="1082">
        <v>0.19083979801087603</v>
      </c>
    </row>
    <row r="10" spans="1:22" ht="13.5" customHeight="1">
      <c r="A10" s="2458"/>
      <c r="B10" s="198" t="s">
        <v>154</v>
      </c>
      <c r="C10" s="1082">
        <v>3.8288780678965568</v>
      </c>
      <c r="D10" s="1082">
        <v>3.8272474041869131</v>
      </c>
      <c r="E10" s="1082">
        <v>3.8314671951836772</v>
      </c>
      <c r="F10" s="1082">
        <v>1.2311616249475246</v>
      </c>
      <c r="G10" s="1082">
        <v>1.2663978541698273</v>
      </c>
      <c r="H10" s="1082">
        <v>1.1840666411825407</v>
      </c>
      <c r="I10" s="1082">
        <v>0.44053728885448673</v>
      </c>
      <c r="J10" s="1082">
        <v>0.44702762128771006</v>
      </c>
      <c r="K10" s="1082">
        <v>0.43019105278245034</v>
      </c>
      <c r="L10" s="1082">
        <v>0.47193221599875362</v>
      </c>
      <c r="M10" s="1082">
        <v>0.48178435693207605</v>
      </c>
      <c r="N10" s="1082">
        <v>0.45621419757528825</v>
      </c>
      <c r="O10" s="1083">
        <v>2.7351535099326036</v>
      </c>
      <c r="P10" s="1083">
        <v>2.7111956686346548</v>
      </c>
      <c r="Q10" s="1083">
        <v>2.7731903391284027</v>
      </c>
      <c r="R10" s="1082">
        <v>0.1999731742928231</v>
      </c>
      <c r="S10" s="1082">
        <v>0.20753215052611027</v>
      </c>
      <c r="T10" s="1082">
        <v>0.18872365725540405</v>
      </c>
    </row>
    <row r="11" spans="1:22" ht="13.5" customHeight="1">
      <c r="A11" s="2458"/>
      <c r="B11" s="198" t="s">
        <v>155</v>
      </c>
      <c r="C11" s="1082">
        <v>3.7292649634568114</v>
      </c>
      <c r="D11" s="1082">
        <v>3.7260306560572753</v>
      </c>
      <c r="E11" s="1082">
        <v>3.7357681417911803</v>
      </c>
      <c r="F11" s="1082">
        <v>1.2210698682671739</v>
      </c>
      <c r="G11" s="1082">
        <v>1.2837297160051964</v>
      </c>
      <c r="H11" s="1082">
        <v>1.1489163897697892</v>
      </c>
      <c r="I11" s="1082">
        <v>0.39129534427506668</v>
      </c>
      <c r="J11" s="1082">
        <v>0.39888079746342292</v>
      </c>
      <c r="K11" s="1082">
        <v>0.37601376876065246</v>
      </c>
      <c r="L11" s="1082">
        <v>0.38633469811529103</v>
      </c>
      <c r="M11" s="1082">
        <v>0.39477445262134264</v>
      </c>
      <c r="N11" s="1082">
        <v>0.36847036172190933</v>
      </c>
      <c r="O11" s="1083">
        <v>2.8244942162068991</v>
      </c>
      <c r="P11" s="1083">
        <v>2.8014009081187599</v>
      </c>
      <c r="Q11" s="1083">
        <v>2.8709243686749208</v>
      </c>
      <c r="R11" s="1082">
        <v>0.21096053403824269</v>
      </c>
      <c r="S11" s="1082">
        <v>0.21916749764016571</v>
      </c>
      <c r="T11" s="1082">
        <v>0.19512600138208058</v>
      </c>
    </row>
    <row r="12" spans="1:22" ht="13.5" customHeight="1">
      <c r="A12" s="2458" t="s">
        <v>149</v>
      </c>
      <c r="B12" s="198" t="s">
        <v>10</v>
      </c>
      <c r="C12" s="1082">
        <v>3.9537979486145427</v>
      </c>
      <c r="D12" s="1082">
        <v>3.9821114641723807</v>
      </c>
      <c r="E12" s="1082">
        <v>3.9187435768575996</v>
      </c>
      <c r="F12" s="1082">
        <v>1.126230560401104</v>
      </c>
      <c r="G12" s="1082">
        <v>1.2141615449924776</v>
      </c>
      <c r="H12" s="1082">
        <v>0.99941104914154621</v>
      </c>
      <c r="I12" s="1082">
        <v>0.57807709100701798</v>
      </c>
      <c r="J12" s="1082">
        <v>0.60363203385071651</v>
      </c>
      <c r="K12" s="1082">
        <v>0.54659602590406964</v>
      </c>
      <c r="L12" s="1082">
        <v>0.42545098248178354</v>
      </c>
      <c r="M12" s="1082">
        <v>0.43112540823456474</v>
      </c>
      <c r="N12" s="1082">
        <v>0.41820898427636033</v>
      </c>
      <c r="O12" s="1083">
        <v>2.8136618029747797</v>
      </c>
      <c r="P12" s="1083">
        <v>2.7784579496487125</v>
      </c>
      <c r="Q12" s="1083">
        <v>2.8572469578895099</v>
      </c>
      <c r="R12" s="1082">
        <v>0.15535805350864049</v>
      </c>
      <c r="S12" s="1082">
        <v>0.16484345291601343</v>
      </c>
      <c r="T12" s="1082">
        <v>0.14456765840431809</v>
      </c>
    </row>
    <row r="13" spans="1:22" ht="13.5" customHeight="1">
      <c r="A13" s="2458"/>
      <c r="B13" s="908" t="s">
        <v>58</v>
      </c>
      <c r="C13" s="1082">
        <v>3.7461552523836708</v>
      </c>
      <c r="D13" s="1082">
        <v>3.7273823071993974</v>
      </c>
      <c r="E13" s="1082">
        <v>3.7705554356172417</v>
      </c>
      <c r="F13" s="1082">
        <v>1.3860681745260319</v>
      </c>
      <c r="G13" s="1082">
        <v>1.2452985498582978</v>
      </c>
      <c r="H13" s="1082">
        <v>1.5466093258544573</v>
      </c>
      <c r="I13" s="1082">
        <v>0.43305976773911969</v>
      </c>
      <c r="J13" s="1082">
        <v>0.43588799885109658</v>
      </c>
      <c r="K13" s="1082">
        <v>0.42941097166347197</v>
      </c>
      <c r="L13" s="1082">
        <v>0.41907451962025077</v>
      </c>
      <c r="M13" s="1082">
        <v>0.40906707974140405</v>
      </c>
      <c r="N13" s="1082">
        <v>0.43265661552656365</v>
      </c>
      <c r="O13" s="1083">
        <v>2.8568578676550822</v>
      </c>
      <c r="P13" s="1083">
        <v>2.8519549750267377</v>
      </c>
      <c r="Q13" s="1083">
        <v>2.8632304148143972</v>
      </c>
      <c r="R13" s="1082">
        <v>0.20651040974994597</v>
      </c>
      <c r="S13" s="1082">
        <v>0.20522611252853054</v>
      </c>
      <c r="T13" s="1082">
        <v>0.20806538953013975</v>
      </c>
    </row>
    <row r="14" spans="1:22" ht="13.5" customHeight="1">
      <c r="A14" s="2458"/>
      <c r="B14" s="198" t="s">
        <v>12</v>
      </c>
      <c r="C14" s="1082">
        <v>3.7939804651845876</v>
      </c>
      <c r="D14" s="1082">
        <v>3.8430239297422997</v>
      </c>
      <c r="E14" s="1082">
        <v>3.7364333144995698</v>
      </c>
      <c r="F14" s="1082">
        <v>1.3525028409357513</v>
      </c>
      <c r="G14" s="1082">
        <v>1.5919622053139229</v>
      </c>
      <c r="H14" s="1082">
        <v>1.0910346689855406</v>
      </c>
      <c r="I14" s="1082">
        <v>0.46765016038047752</v>
      </c>
      <c r="J14" s="1082">
        <v>0.49972644345163619</v>
      </c>
      <c r="K14" s="1082">
        <v>0.43034911935202186</v>
      </c>
      <c r="L14" s="1082">
        <v>0.38372199734746659</v>
      </c>
      <c r="M14" s="1082">
        <v>0.39870874141481899</v>
      </c>
      <c r="N14" s="1082">
        <v>0.36609185856861387</v>
      </c>
      <c r="O14" s="1083">
        <v>2.809315645665968</v>
      </c>
      <c r="P14" s="1083">
        <v>2.7993251281218559</v>
      </c>
      <c r="Q14" s="1083">
        <v>2.8210384271561701</v>
      </c>
      <c r="R14" s="1082">
        <v>0.16914232721988451</v>
      </c>
      <c r="S14" s="1082">
        <v>0.17408057531881538</v>
      </c>
      <c r="T14" s="1082">
        <v>0.16425523419767071</v>
      </c>
    </row>
    <row r="15" spans="1:22" ht="13.5" customHeight="1">
      <c r="A15" s="2458"/>
      <c r="B15" s="198" t="s">
        <v>13</v>
      </c>
      <c r="C15" s="1082">
        <v>3.5979983049967981</v>
      </c>
      <c r="D15" s="1082">
        <v>3.5637750052682264</v>
      </c>
      <c r="E15" s="1082">
        <v>3.6599984297896886</v>
      </c>
      <c r="F15" s="1082">
        <v>1.0683301707335837</v>
      </c>
      <c r="G15" s="1082">
        <v>1.1490019682516903</v>
      </c>
      <c r="H15" s="1082">
        <v>0.96829123778989656</v>
      </c>
      <c r="I15" s="1082">
        <v>0.37036124285803829</v>
      </c>
      <c r="J15" s="1082">
        <v>0.37616000155834689</v>
      </c>
      <c r="K15" s="1082">
        <v>0.36004298511915039</v>
      </c>
      <c r="L15" s="1082">
        <v>0.38897219338178579</v>
      </c>
      <c r="M15" s="1082">
        <v>0.38011395570587442</v>
      </c>
      <c r="N15" s="1082">
        <v>0.40528171661641993</v>
      </c>
      <c r="O15" s="1083">
        <v>2.8100936833751819</v>
      </c>
      <c r="P15" s="1083">
        <v>2.7801399263211319</v>
      </c>
      <c r="Q15" s="1083">
        <v>2.8643589555755824</v>
      </c>
      <c r="R15" s="1082">
        <v>0.16389261113445616</v>
      </c>
      <c r="S15" s="1082">
        <v>0.16534856784112698</v>
      </c>
      <c r="T15" s="1082">
        <v>0.16148314181952142</v>
      </c>
    </row>
    <row r="16" spans="1:22" ht="13.5" customHeight="1">
      <c r="A16" s="2458"/>
      <c r="B16" s="198" t="s">
        <v>14</v>
      </c>
      <c r="C16" s="1082">
        <v>3.941970366180271</v>
      </c>
      <c r="D16" s="1082">
        <v>3.9405956770487793</v>
      </c>
      <c r="E16" s="1082">
        <v>3.9436129789791123</v>
      </c>
      <c r="F16" s="1082">
        <v>1.1799877534406602</v>
      </c>
      <c r="G16" s="1082">
        <v>1.295682740693459</v>
      </c>
      <c r="H16" s="1082">
        <v>1.095003912070726</v>
      </c>
      <c r="I16" s="1082">
        <v>0.48143568087483662</v>
      </c>
      <c r="J16" s="1082">
        <v>0.49984249457798469</v>
      </c>
      <c r="K16" s="1082">
        <v>0.45936659456627216</v>
      </c>
      <c r="L16" s="1082">
        <v>0.41089521366892501</v>
      </c>
      <c r="M16" s="1082">
        <v>0.40971484345407</v>
      </c>
      <c r="N16" s="1082">
        <v>0.41236166323267726</v>
      </c>
      <c r="O16" s="1083">
        <v>2.91651992377095</v>
      </c>
      <c r="P16" s="1083">
        <v>2.9027761261322715</v>
      </c>
      <c r="Q16" s="1083">
        <v>2.9328973394624658</v>
      </c>
      <c r="R16" s="1082">
        <v>0.24024955307920023</v>
      </c>
      <c r="S16" s="1082">
        <v>0.23921346545347175</v>
      </c>
      <c r="T16" s="1082">
        <v>0.24141680663050302</v>
      </c>
    </row>
    <row r="17" spans="1:20" ht="13.5" customHeight="1">
      <c r="A17" s="2458"/>
      <c r="B17" s="198" t="s">
        <v>15</v>
      </c>
      <c r="C17" s="1082">
        <v>3.8092899659510571</v>
      </c>
      <c r="D17" s="1082">
        <v>3.8036184664459971</v>
      </c>
      <c r="E17" s="1082">
        <v>3.8158201678033365</v>
      </c>
      <c r="F17" s="1082">
        <v>1.3570069413317414</v>
      </c>
      <c r="G17" s="1082">
        <v>1.4450357395871267</v>
      </c>
      <c r="H17" s="1082">
        <v>1.2880130613137102</v>
      </c>
      <c r="I17" s="1082">
        <v>0.39444020863248791</v>
      </c>
      <c r="J17" s="1082">
        <v>0.4051816392597023</v>
      </c>
      <c r="K17" s="1082">
        <v>0.3822915920362478</v>
      </c>
      <c r="L17" s="1082">
        <v>0.38228738234286741</v>
      </c>
      <c r="M17" s="1082">
        <v>0.38807194622302249</v>
      </c>
      <c r="N17" s="1082">
        <v>0.37545945754714438</v>
      </c>
      <c r="O17" s="1083">
        <v>2.9245089469770758</v>
      </c>
      <c r="P17" s="1083">
        <v>2.906097531688058</v>
      </c>
      <c r="Q17" s="1083">
        <v>2.9457079716998611</v>
      </c>
      <c r="R17" s="1082">
        <v>0.22238311059849961</v>
      </c>
      <c r="S17" s="1082">
        <v>0.2319705024493012</v>
      </c>
      <c r="T17" s="1082">
        <v>0.21209720217977371</v>
      </c>
    </row>
    <row r="18" spans="1:20" ht="13.5" customHeight="1">
      <c r="A18" s="2458"/>
      <c r="B18" s="198" t="s">
        <v>22</v>
      </c>
      <c r="C18" s="1082">
        <v>3.7704303106556742</v>
      </c>
      <c r="D18" s="1082">
        <v>3.7792900644488729</v>
      </c>
      <c r="E18" s="1082">
        <v>3.7515054355370592</v>
      </c>
      <c r="F18" s="1082">
        <v>1.1929680132942944</v>
      </c>
      <c r="G18" s="1082">
        <v>1.2370539444114235</v>
      </c>
      <c r="H18" s="1082">
        <v>1.1255853786731354</v>
      </c>
      <c r="I18" s="1082">
        <v>0.37847351229078252</v>
      </c>
      <c r="J18" s="1082">
        <v>0.39596434490687077</v>
      </c>
      <c r="K18" s="1082">
        <v>0.34049727120998746</v>
      </c>
      <c r="L18" s="1082">
        <v>0.47714559353472547</v>
      </c>
      <c r="M18" s="1082">
        <v>0.49358597192856896</v>
      </c>
      <c r="N18" s="1082">
        <v>0.44210471870401774</v>
      </c>
      <c r="O18" s="1083">
        <v>2.7049729603337238</v>
      </c>
      <c r="P18" s="1083">
        <v>2.6763680052680621</v>
      </c>
      <c r="Q18" s="1083">
        <v>2.7660745682369616</v>
      </c>
      <c r="R18" s="1082">
        <v>0.24771039472635067</v>
      </c>
      <c r="S18" s="1082">
        <v>0.24905992917115249</v>
      </c>
      <c r="T18" s="1082">
        <v>0.24489910936341588</v>
      </c>
    </row>
    <row r="19" spans="1:20" ht="13.5" customHeight="1">
      <c r="A19" s="2458"/>
      <c r="B19" s="198" t="s">
        <v>23</v>
      </c>
      <c r="C19" s="1082">
        <v>3.532397068394578</v>
      </c>
      <c r="D19" s="1082">
        <v>3.5240828147873011</v>
      </c>
      <c r="E19" s="1082">
        <v>3.5508755841337809</v>
      </c>
      <c r="F19" s="1082">
        <v>1.1356232291224464</v>
      </c>
      <c r="G19" s="1082">
        <v>1.0527387899459768</v>
      </c>
      <c r="H19" s="1082">
        <v>1.2707999307194842</v>
      </c>
      <c r="I19" s="1082">
        <v>0.33098882942759705</v>
      </c>
      <c r="J19" s="1082">
        <v>0.3366613786238612</v>
      </c>
      <c r="K19" s="1082">
        <v>0.31881881858843458</v>
      </c>
      <c r="L19" s="1082">
        <v>0.34927079212010542</v>
      </c>
      <c r="M19" s="1082">
        <v>0.34875655316074022</v>
      </c>
      <c r="N19" s="1082">
        <v>0.35033323374324205</v>
      </c>
      <c r="O19" s="1083">
        <v>2.7484258359146403</v>
      </c>
      <c r="P19" s="1083">
        <v>2.7458436415796381</v>
      </c>
      <c r="Q19" s="1083">
        <v>2.7541647898743098</v>
      </c>
      <c r="R19" s="1082">
        <v>0.16338714716212441</v>
      </c>
      <c r="S19" s="1082">
        <v>0.16972968770870769</v>
      </c>
      <c r="T19" s="1082">
        <v>0.1507540496462359</v>
      </c>
    </row>
    <row r="20" spans="1:20" ht="13.5" customHeight="1">
      <c r="A20" s="2458"/>
      <c r="B20" s="198" t="s">
        <v>24</v>
      </c>
      <c r="C20" s="1082">
        <v>3.8155842155906683</v>
      </c>
      <c r="D20" s="1082">
        <v>3.8012771354834762</v>
      </c>
      <c r="E20" s="1082">
        <v>3.8453399999128561</v>
      </c>
      <c r="F20" s="1082">
        <v>1.1195273079634751</v>
      </c>
      <c r="G20" s="1082">
        <v>1.2285856277366194</v>
      </c>
      <c r="H20" s="1082">
        <v>1.0040743284913738</v>
      </c>
      <c r="I20" s="1082">
        <v>0.44361141510908603</v>
      </c>
      <c r="J20" s="1082">
        <v>0.44128812542593593</v>
      </c>
      <c r="K20" s="1082">
        <v>0.44849645632682722</v>
      </c>
      <c r="L20" s="1082">
        <v>0.49885757025518712</v>
      </c>
      <c r="M20" s="1082">
        <v>0.50746038586946673</v>
      </c>
      <c r="N20" s="1082">
        <v>0.48107047357697486</v>
      </c>
      <c r="O20" s="1083">
        <v>2.7088383112817644</v>
      </c>
      <c r="P20" s="1083">
        <v>2.694597627790341</v>
      </c>
      <c r="Q20" s="1083">
        <v>2.7384560042977975</v>
      </c>
      <c r="R20" s="1082">
        <v>0.23236189983840563</v>
      </c>
      <c r="S20" s="1082">
        <v>0.24068051017269429</v>
      </c>
      <c r="T20" s="1082">
        <v>0.21693719968538536</v>
      </c>
    </row>
    <row r="21" spans="1:20" ht="13.5" customHeight="1">
      <c r="A21" s="2458"/>
      <c r="B21" s="198" t="s">
        <v>16</v>
      </c>
      <c r="C21" s="1082">
        <v>3.8077106969672077</v>
      </c>
      <c r="D21" s="1082">
        <v>3.8017746026108754</v>
      </c>
      <c r="E21" s="1082">
        <v>3.8160797217805347</v>
      </c>
      <c r="F21" s="1082">
        <v>1.3706973267477303</v>
      </c>
      <c r="G21" s="1082">
        <v>1.3694453754540115</v>
      </c>
      <c r="H21" s="1082">
        <v>1.372104490212257</v>
      </c>
      <c r="I21" s="1082">
        <v>0.36628409806875339</v>
      </c>
      <c r="J21" s="1082">
        <v>0.37664828276223988</v>
      </c>
      <c r="K21" s="1082">
        <v>0.35156205822511094</v>
      </c>
      <c r="L21" s="1082">
        <v>0.41967463109701564</v>
      </c>
      <c r="M21" s="1082">
        <v>0.42758174547211064</v>
      </c>
      <c r="N21" s="1082">
        <v>0.40850060830941537</v>
      </c>
      <c r="O21" s="1083">
        <v>2.8316955989952235</v>
      </c>
      <c r="P21" s="1083">
        <v>2.8108001225893364</v>
      </c>
      <c r="Q21" s="1083">
        <v>2.8611551644990647</v>
      </c>
      <c r="R21" s="1082">
        <v>0.18577896621273346</v>
      </c>
      <c r="S21" s="1082">
        <v>0.18735758719727261</v>
      </c>
      <c r="T21" s="1082">
        <v>0.18365096771755629</v>
      </c>
    </row>
    <row r="22" spans="1:20" ht="13.5" customHeight="1">
      <c r="A22" s="2458"/>
      <c r="B22" s="198" t="s">
        <v>17</v>
      </c>
      <c r="C22" s="1082">
        <v>3.8903748305547663</v>
      </c>
      <c r="D22" s="1082">
        <v>3.8690747704166273</v>
      </c>
      <c r="E22" s="1082">
        <v>3.9269586694523926</v>
      </c>
      <c r="F22" s="1082">
        <v>1.2974103865414339</v>
      </c>
      <c r="G22" s="1082">
        <v>1.2752747165053151</v>
      </c>
      <c r="H22" s="1082">
        <v>1.3325571519016444</v>
      </c>
      <c r="I22" s="1082">
        <v>0.5069857108709549</v>
      </c>
      <c r="J22" s="1082">
        <v>0.50505925579264044</v>
      </c>
      <c r="K22" s="1082">
        <v>0.51026500124248042</v>
      </c>
      <c r="L22" s="1082">
        <v>0.42714005627664497</v>
      </c>
      <c r="M22" s="1082">
        <v>0.43294096290821699</v>
      </c>
      <c r="N22" s="1082">
        <v>0.41792707503031301</v>
      </c>
      <c r="O22" s="1083">
        <v>2.8430603356206539</v>
      </c>
      <c r="P22" s="1083">
        <v>2.8213483122712648</v>
      </c>
      <c r="Q22" s="1083">
        <v>2.8803517403962537</v>
      </c>
      <c r="R22" s="1082">
        <v>0.17884972967595439</v>
      </c>
      <c r="S22" s="1082">
        <v>0.18591951472717291</v>
      </c>
      <c r="T22" s="1082">
        <v>0.16721642298100894</v>
      </c>
    </row>
    <row r="23" spans="1:20" ht="13.5" customHeight="1">
      <c r="A23" s="2458"/>
      <c r="B23" s="908" t="s">
        <v>25</v>
      </c>
      <c r="C23" s="1082">
        <v>3.8640783946162132</v>
      </c>
      <c r="D23" s="1082">
        <v>3.8910388839118615</v>
      </c>
      <c r="E23" s="1082">
        <v>3.7995908764705746</v>
      </c>
      <c r="F23" s="1082">
        <v>1.2054866915218831</v>
      </c>
      <c r="G23" s="1082">
        <v>1.2709204707954624</v>
      </c>
      <c r="H23" s="1082">
        <v>1.1200438019177339</v>
      </c>
      <c r="I23" s="1082">
        <v>0.42231234703965637</v>
      </c>
      <c r="J23" s="1082">
        <v>0.44609696653362546</v>
      </c>
      <c r="K23" s="1082">
        <v>0.36468716991693889</v>
      </c>
      <c r="L23" s="1082">
        <v>0.47574064148448242</v>
      </c>
      <c r="M23" s="1082">
        <v>0.48303625536755218</v>
      </c>
      <c r="N23" s="1082">
        <v>0.45818083478666743</v>
      </c>
      <c r="O23" s="1083">
        <v>2.7272256521113261</v>
      </c>
      <c r="P23" s="1083">
        <v>2.7175705845828109</v>
      </c>
      <c r="Q23" s="1083">
        <v>2.7503198673391851</v>
      </c>
      <c r="R23" s="1082">
        <v>0.26605452338561136</v>
      </c>
      <c r="S23" s="1082">
        <v>0.26831091474595398</v>
      </c>
      <c r="T23" s="1082">
        <v>0.26041800065107412</v>
      </c>
    </row>
    <row r="24" spans="1:20" ht="13.5" customHeight="1">
      <c r="A24" s="2458"/>
      <c r="B24" s="908" t="s">
        <v>26</v>
      </c>
      <c r="C24" s="1082">
        <v>3.788314805495494</v>
      </c>
      <c r="D24" s="1082">
        <v>3.7989494913779929</v>
      </c>
      <c r="E24" s="1082">
        <v>3.7630476409725411</v>
      </c>
      <c r="F24" s="1082">
        <v>1.2018645417434575</v>
      </c>
      <c r="G24" s="1082">
        <v>2</v>
      </c>
      <c r="H24" s="1082">
        <v>1.1593576958140668</v>
      </c>
      <c r="I24" s="1082">
        <v>0.34833793150356068</v>
      </c>
      <c r="J24" s="1082">
        <v>0.35255151866520024</v>
      </c>
      <c r="K24" s="1082">
        <v>0.33830558636274</v>
      </c>
      <c r="L24" s="1082">
        <v>0.42739509667305159</v>
      </c>
      <c r="M24" s="1082">
        <v>0.43519122906795477</v>
      </c>
      <c r="N24" s="1082">
        <v>0.40817376797589788</v>
      </c>
      <c r="O24" s="1083">
        <v>2.7647454977143435</v>
      </c>
      <c r="P24" s="1083">
        <v>2.7423137033953542</v>
      </c>
      <c r="Q24" s="1083">
        <v>2.8180416499341283</v>
      </c>
      <c r="R24" s="1082">
        <v>0.2380107555999853</v>
      </c>
      <c r="S24" s="1082">
        <v>0.24962642922141706</v>
      </c>
      <c r="T24" s="1082">
        <v>0.20922341726467275</v>
      </c>
    </row>
    <row r="25" spans="1:20" ht="13.5" customHeight="1">
      <c r="A25" s="2458"/>
      <c r="B25" s="198" t="s">
        <v>29</v>
      </c>
      <c r="C25" s="1082">
        <v>3.7758210990680627</v>
      </c>
      <c r="D25" s="1082">
        <v>3.766572802810817</v>
      </c>
      <c r="E25" s="1082">
        <v>3.7898389257922802</v>
      </c>
      <c r="F25" s="1082">
        <v>1.1892766355560549</v>
      </c>
      <c r="G25" s="1082">
        <v>1.1662766535937856</v>
      </c>
      <c r="H25" s="1082">
        <v>1.2103070757761165</v>
      </c>
      <c r="I25" s="1082">
        <v>0.46172756552811706</v>
      </c>
      <c r="J25" s="1082">
        <v>0.47531731186997073</v>
      </c>
      <c r="K25" s="1082">
        <v>0.44123215272334937</v>
      </c>
      <c r="L25" s="1082">
        <v>0.4092985004950731</v>
      </c>
      <c r="M25" s="1082">
        <v>0.41250230236126018</v>
      </c>
      <c r="N25" s="1082">
        <v>0.40457741633241628</v>
      </c>
      <c r="O25" s="1083">
        <v>2.7987996710910075</v>
      </c>
      <c r="P25" s="1083">
        <v>2.7804269347556012</v>
      </c>
      <c r="Q25" s="1083">
        <v>2.8266475932634592</v>
      </c>
      <c r="R25" s="1082">
        <v>0.19961945743261286</v>
      </c>
      <c r="S25" s="1082">
        <v>0.20774764578567362</v>
      </c>
      <c r="T25" s="1082">
        <v>0.18733713923916981</v>
      </c>
    </row>
    <row r="26" spans="1:20" ht="13.5" customHeight="1">
      <c r="A26" s="2458"/>
      <c r="B26" s="198" t="s">
        <v>30</v>
      </c>
      <c r="C26" s="1082">
        <v>3.3996714565849668</v>
      </c>
      <c r="D26" s="1082">
        <v>3.3579802546695916</v>
      </c>
      <c r="E26" s="1082">
        <v>3.485721137561788</v>
      </c>
      <c r="F26" s="1082">
        <v>1.2657687048696797</v>
      </c>
      <c r="G26" s="1082">
        <v>1.2930014940278058</v>
      </c>
      <c r="H26" s="1082">
        <v>1.2439403657346324</v>
      </c>
      <c r="I26" s="1082">
        <v>0.30985279015962314</v>
      </c>
      <c r="J26" s="1082">
        <v>0.31517069993493668</v>
      </c>
      <c r="K26" s="1082">
        <v>0.29902445826762619</v>
      </c>
      <c r="L26" s="1082">
        <v>0.30003001149503167</v>
      </c>
      <c r="M26" s="1082">
        <v>0.30325963950437673</v>
      </c>
      <c r="N26" s="1082">
        <v>0.29382449450730325</v>
      </c>
      <c r="O26" s="1083">
        <v>2.735940227866541</v>
      </c>
      <c r="P26" s="1083">
        <v>2.7177607737819467</v>
      </c>
      <c r="Q26" s="1083">
        <v>2.773462202586471</v>
      </c>
      <c r="R26" s="1082">
        <v>0.12013061834968553</v>
      </c>
      <c r="S26" s="1082">
        <v>0.12066497846585693</v>
      </c>
      <c r="T26" s="1082">
        <v>0.11927550930333593</v>
      </c>
    </row>
    <row r="27" spans="1:20" ht="13.5" customHeight="1">
      <c r="A27" s="2458"/>
      <c r="B27" s="198" t="s">
        <v>31</v>
      </c>
      <c r="C27" s="1082">
        <v>4.0657179291343954</v>
      </c>
      <c r="D27" s="1082">
        <v>4.1036814153841048</v>
      </c>
      <c r="E27" s="1082">
        <v>4.0118443035452449</v>
      </c>
      <c r="F27" s="1082">
        <v>1.4539146658598741</v>
      </c>
      <c r="G27" s="1082">
        <v>1.533139638938475</v>
      </c>
      <c r="H27" s="1082">
        <v>1.3348322549911993</v>
      </c>
      <c r="I27" s="1082">
        <v>0.51389379458359696</v>
      </c>
      <c r="J27" s="1082">
        <v>0.52812506211041477</v>
      </c>
      <c r="K27" s="1082">
        <v>0.49381782495030802</v>
      </c>
      <c r="L27" s="1082">
        <v>0.40625438836864941</v>
      </c>
      <c r="M27" s="1082">
        <v>0.41255900090658254</v>
      </c>
      <c r="N27" s="1082">
        <v>0.39699652618182246</v>
      </c>
      <c r="O27" s="1083">
        <v>2.8953271832558531</v>
      </c>
      <c r="P27" s="1083">
        <v>2.8878119343225745</v>
      </c>
      <c r="Q27" s="1083">
        <v>2.9059920021973475</v>
      </c>
      <c r="R27" s="1082">
        <v>0.23015612405242181</v>
      </c>
      <c r="S27" s="1082">
        <v>0.23202719707098707</v>
      </c>
      <c r="T27" s="1082">
        <v>0.22757964123288157</v>
      </c>
    </row>
    <row r="28" spans="1:20" ht="13.5" customHeight="1">
      <c r="A28" s="2458"/>
      <c r="B28" s="198" t="s">
        <v>18</v>
      </c>
      <c r="C28" s="1082">
        <v>3.7570699296299517</v>
      </c>
      <c r="D28" s="1082">
        <v>3.7491955660424936</v>
      </c>
      <c r="E28" s="1082">
        <v>3.7681724983087914</v>
      </c>
      <c r="F28" s="1082">
        <v>1.3846837745053451</v>
      </c>
      <c r="G28" s="1082">
        <v>1.3465898581558784</v>
      </c>
      <c r="H28" s="1082">
        <v>1.4409694013843082</v>
      </c>
      <c r="I28" s="1082">
        <v>0.40094949732202712</v>
      </c>
      <c r="J28" s="1082">
        <v>0.4124526942107411</v>
      </c>
      <c r="K28" s="1082">
        <v>0.38468702579410058</v>
      </c>
      <c r="L28" s="1082">
        <v>0.44918337095841165</v>
      </c>
      <c r="M28" s="1082">
        <v>0.45097383021688642</v>
      </c>
      <c r="N28" s="1082">
        <v>0.44669751812843145</v>
      </c>
      <c r="O28" s="1083">
        <v>2.7442221865102678</v>
      </c>
      <c r="P28" s="1083">
        <v>2.7194548862614227</v>
      </c>
      <c r="Q28" s="1083">
        <v>2.7791431866581369</v>
      </c>
      <c r="R28" s="1082">
        <v>0.15922373110397434</v>
      </c>
      <c r="S28" s="1082">
        <v>0.16101732399880953</v>
      </c>
      <c r="T28" s="1082">
        <v>0.15679427344014482</v>
      </c>
    </row>
    <row r="29" spans="1:20" ht="13.5" customHeight="1">
      <c r="A29" s="2458"/>
      <c r="B29" s="198" t="s">
        <v>19</v>
      </c>
      <c r="C29" s="1082">
        <v>3.8521653771701341</v>
      </c>
      <c r="D29" s="1082">
        <v>3.89234216420305</v>
      </c>
      <c r="E29" s="1082">
        <v>3.8067091657329186</v>
      </c>
      <c r="F29" s="1082">
        <v>1.1433067753283936</v>
      </c>
      <c r="G29" s="1082">
        <v>1.2432270622576878</v>
      </c>
      <c r="H29" s="1082">
        <v>1.0641500311147631</v>
      </c>
      <c r="I29" s="1082">
        <v>0.50893830513189731</v>
      </c>
      <c r="J29" s="1082">
        <v>0.53174879453084056</v>
      </c>
      <c r="K29" s="1082">
        <v>0.4829586936376779</v>
      </c>
      <c r="L29" s="1082">
        <v>0.4150791324053873</v>
      </c>
      <c r="M29" s="1082">
        <v>0.430215272814781</v>
      </c>
      <c r="N29" s="1082">
        <v>0.39763293700370245</v>
      </c>
      <c r="O29" s="1083">
        <v>2.8378552926773319</v>
      </c>
      <c r="P29" s="1083">
        <v>2.8337525218543047</v>
      </c>
      <c r="Q29" s="1083">
        <v>2.842497187457445</v>
      </c>
      <c r="R29" s="1082">
        <v>0.16381146990716722</v>
      </c>
      <c r="S29" s="1082">
        <v>0.17061265564379077</v>
      </c>
      <c r="T29" s="1082">
        <v>0.1566478921106679</v>
      </c>
    </row>
    <row r="30" spans="1:20" ht="13.5" customHeight="1">
      <c r="A30" s="2458"/>
      <c r="B30" s="198" t="s">
        <v>32</v>
      </c>
      <c r="C30" s="1082">
        <v>3.6769580350380582</v>
      </c>
      <c r="D30" s="1082">
        <v>3.688751298116586</v>
      </c>
      <c r="E30" s="1082">
        <v>3.6504800616246822</v>
      </c>
      <c r="F30" s="1082">
        <v>1.3129674564394289</v>
      </c>
      <c r="G30" s="1082">
        <v>1.4312231466707568</v>
      </c>
      <c r="H30" s="1082">
        <v>1.1138024466481928</v>
      </c>
      <c r="I30" s="1082">
        <v>0.41928154822003028</v>
      </c>
      <c r="J30" s="1082">
        <v>0.41264120564676948</v>
      </c>
      <c r="K30" s="1082">
        <v>0.43433837102560796</v>
      </c>
      <c r="L30" s="1082">
        <v>0.34364518836172681</v>
      </c>
      <c r="M30" s="1082">
        <v>0.35194413612801728</v>
      </c>
      <c r="N30" s="1082">
        <v>0.32651812305392042</v>
      </c>
      <c r="O30" s="1083">
        <v>2.8195485506609224</v>
      </c>
      <c r="P30" s="1083">
        <v>2.8304725797524406</v>
      </c>
      <c r="Q30" s="1083">
        <v>2.7950221621689497</v>
      </c>
      <c r="R30" s="1082">
        <v>0.16470423306253018</v>
      </c>
      <c r="S30" s="1082">
        <v>0.16799078470932724</v>
      </c>
      <c r="T30" s="1082">
        <v>0.15800165696461971</v>
      </c>
    </row>
    <row r="31" spans="1:20" ht="13.5" customHeight="1">
      <c r="A31" s="2458"/>
      <c r="B31" s="908" t="s">
        <v>33</v>
      </c>
      <c r="C31" s="1082">
        <v>3.5554368904272438</v>
      </c>
      <c r="D31" s="1082">
        <v>3.5544915182916408</v>
      </c>
      <c r="E31" s="1082">
        <v>3.5577953180677038</v>
      </c>
      <c r="F31" s="1082">
        <v>1.0994548707694427</v>
      </c>
      <c r="G31" s="1082">
        <v>1.2065734751771637</v>
      </c>
      <c r="H31" s="1082">
        <v>1.0128715048360366</v>
      </c>
      <c r="I31" s="1082">
        <v>0.35414809613881015</v>
      </c>
      <c r="J31" s="1082">
        <v>0.35779534427661214</v>
      </c>
      <c r="K31" s="1082">
        <v>0.34496556352563362</v>
      </c>
      <c r="L31" s="1082">
        <v>0.37126508140997733</v>
      </c>
      <c r="M31" s="1082">
        <v>0.37997743254654631</v>
      </c>
      <c r="N31" s="1082">
        <v>0.35107290039280031</v>
      </c>
      <c r="O31" s="1083">
        <v>2.7501592613594705</v>
      </c>
      <c r="P31" s="1083">
        <v>2.7519430195547372</v>
      </c>
      <c r="Q31" s="1083">
        <v>2.7457093051219945</v>
      </c>
      <c r="R31" s="1082">
        <v>0.18429119667258453</v>
      </c>
      <c r="S31" s="1082">
        <v>0.18510443361582804</v>
      </c>
      <c r="T31" s="1082">
        <v>0.18220791661271621</v>
      </c>
    </row>
    <row r="32" spans="1:20" ht="13.5" customHeight="1">
      <c r="A32" s="2458"/>
      <c r="B32" s="198" t="s">
        <v>34</v>
      </c>
      <c r="C32" s="1082">
        <v>3.569772616020249</v>
      </c>
      <c r="D32" s="1082">
        <v>3.5524047470334357</v>
      </c>
      <c r="E32" s="1082">
        <v>3.6107576284089902</v>
      </c>
      <c r="F32" s="1082">
        <v>1.1427702717888912</v>
      </c>
      <c r="G32" s="1082">
        <v>1.2233077184577457</v>
      </c>
      <c r="H32" s="1082">
        <v>1.0687406150528611</v>
      </c>
      <c r="I32" s="1082">
        <v>0.35075730842942904</v>
      </c>
      <c r="J32" s="1082">
        <v>0.34404802787919753</v>
      </c>
      <c r="K32" s="1082">
        <v>0.36612673804941753</v>
      </c>
      <c r="L32" s="1082">
        <v>0.34084190473616377</v>
      </c>
      <c r="M32" s="1082">
        <v>0.35224871125519325</v>
      </c>
      <c r="N32" s="1082">
        <v>0.31247294252039198</v>
      </c>
      <c r="O32" s="1083">
        <v>2.7711106229849389</v>
      </c>
      <c r="P32" s="1083">
        <v>2.7646223288262228</v>
      </c>
      <c r="Q32" s="1083">
        <v>2.786421817275873</v>
      </c>
      <c r="R32" s="1082">
        <v>0.22133522173893136</v>
      </c>
      <c r="S32" s="1082">
        <v>0.23037303402767795</v>
      </c>
      <c r="T32" s="1082">
        <v>0.20029200971355321</v>
      </c>
    </row>
    <row r="33" spans="1:20" ht="13.5" customHeight="1">
      <c r="A33" s="2458"/>
      <c r="B33" s="908" t="s">
        <v>20</v>
      </c>
      <c r="C33" s="1082">
        <v>3.7750317458372087</v>
      </c>
      <c r="D33" s="1082">
        <v>3.7746636195798611</v>
      </c>
      <c r="E33" s="1082">
        <v>3.7757734565993619</v>
      </c>
      <c r="F33" s="1082">
        <v>1.1481336020731037</v>
      </c>
      <c r="G33" s="1082">
        <v>1.199554495853947</v>
      </c>
      <c r="H33" s="1082">
        <v>1.0653062012028196</v>
      </c>
      <c r="I33" s="1082">
        <v>0.40715660854037461</v>
      </c>
      <c r="J33" s="1082">
        <v>0.42429035195754028</v>
      </c>
      <c r="K33" s="1082">
        <v>0.3730794115622324</v>
      </c>
      <c r="L33" s="1082">
        <v>0.43658018154411765</v>
      </c>
      <c r="M33" s="1082">
        <v>0.43586758201000647</v>
      </c>
      <c r="N33" s="1082">
        <v>0.43797588222419465</v>
      </c>
      <c r="O33" s="1083">
        <v>2.755782762976613</v>
      </c>
      <c r="P33" s="1083">
        <v>2.7401490995488662</v>
      </c>
      <c r="Q33" s="1083">
        <v>2.7872818918343767</v>
      </c>
      <c r="R33" s="1082">
        <v>0.1682860582172013</v>
      </c>
      <c r="S33" s="1082">
        <v>0.16691088240280869</v>
      </c>
      <c r="T33" s="1082">
        <v>0.17088944745368537</v>
      </c>
    </row>
    <row r="34" spans="1:20" ht="13.5" customHeight="1">
      <c r="A34" s="2458"/>
      <c r="B34" s="198" t="s">
        <v>27</v>
      </c>
      <c r="C34" s="1082">
        <v>3.7027155487613559</v>
      </c>
      <c r="D34" s="1082">
        <v>3.6878355554282543</v>
      </c>
      <c r="E34" s="1082">
        <v>3.7393510362995728</v>
      </c>
      <c r="F34" s="1082">
        <v>1.1074296040975919</v>
      </c>
      <c r="G34" s="1082">
        <v>1.3752480158730158</v>
      </c>
      <c r="H34" s="1082">
        <v>0.90639942114013528</v>
      </c>
      <c r="I34" s="1082">
        <v>0.33548353952142812</v>
      </c>
      <c r="J34" s="1082">
        <v>0.35233333006563505</v>
      </c>
      <c r="K34" s="1082">
        <v>0.29376825574083559</v>
      </c>
      <c r="L34" s="1082">
        <v>0.41258640039345146</v>
      </c>
      <c r="M34" s="1082">
        <v>0.41635529948148836</v>
      </c>
      <c r="N34" s="1082">
        <v>0.4034087400834297</v>
      </c>
      <c r="O34" s="1083">
        <v>2.7610790567217491</v>
      </c>
      <c r="P34" s="1083">
        <v>2.7309014178121687</v>
      </c>
      <c r="Q34" s="1083">
        <v>2.8353783181162093</v>
      </c>
      <c r="R34" s="1082">
        <v>0.21881734036047537</v>
      </c>
      <c r="S34" s="1082">
        <v>0.22041704606086862</v>
      </c>
      <c r="T34" s="1082">
        <v>0.21506905569853407</v>
      </c>
    </row>
    <row r="35" spans="1:20" ht="13.5" customHeight="1">
      <c r="A35" s="2458" t="s">
        <v>292</v>
      </c>
      <c r="B35" s="198" t="s">
        <v>280</v>
      </c>
      <c r="C35" s="1082">
        <v>3.8141293323471221</v>
      </c>
      <c r="D35" s="1082">
        <v>3.813239454059195</v>
      </c>
      <c r="E35" s="1082">
        <v>3.8153408225854659</v>
      </c>
      <c r="F35" s="1082">
        <v>1.2893302894747369</v>
      </c>
      <c r="G35" s="1082">
        <v>1.3118445830761547</v>
      </c>
      <c r="H35" s="1082">
        <v>1.2612374804134365</v>
      </c>
      <c r="I35" s="1082">
        <v>0.44381734320252125</v>
      </c>
      <c r="J35" s="1082">
        <v>0.45636768669869432</v>
      </c>
      <c r="K35" s="1082">
        <v>0.42675886748262531</v>
      </c>
      <c r="L35" s="1082">
        <v>0.42942339843796629</v>
      </c>
      <c r="M35" s="1082">
        <v>0.43353687646408773</v>
      </c>
      <c r="N35" s="1082">
        <v>0.4237935785731044</v>
      </c>
      <c r="O35" s="1083">
        <v>2.8047627103058832</v>
      </c>
      <c r="P35" s="1083">
        <v>2.7817261383018455</v>
      </c>
      <c r="Q35" s="1083">
        <v>2.8361197602024824</v>
      </c>
      <c r="R35" s="1082">
        <v>0.17518589481761629</v>
      </c>
      <c r="S35" s="1082">
        <v>0.17839906255524204</v>
      </c>
      <c r="T35" s="1082">
        <v>0.17107965362674812</v>
      </c>
    </row>
    <row r="36" spans="1:20" ht="13.5" customHeight="1">
      <c r="A36" s="2458"/>
      <c r="B36" s="198" t="s">
        <v>281</v>
      </c>
      <c r="C36" s="1082">
        <v>3.786351472417536</v>
      </c>
      <c r="D36" s="1082">
        <v>3.7835092450156904</v>
      </c>
      <c r="E36" s="1082">
        <v>3.7925993804697029</v>
      </c>
      <c r="F36" s="1082">
        <v>1.1510542969067428</v>
      </c>
      <c r="G36" s="1082">
        <v>1.2193639630735476</v>
      </c>
      <c r="H36" s="1082">
        <v>1.0596705857472262</v>
      </c>
      <c r="I36" s="1082">
        <v>0.40467569540223441</v>
      </c>
      <c r="J36" s="1082">
        <v>0.40899097263481926</v>
      </c>
      <c r="K36" s="1082">
        <v>0.39511997929054821</v>
      </c>
      <c r="L36" s="1082">
        <v>0.46712665091067995</v>
      </c>
      <c r="M36" s="1082">
        <v>0.47485790832501545</v>
      </c>
      <c r="N36" s="1082">
        <v>0.45013545762625728</v>
      </c>
      <c r="O36" s="1083">
        <v>2.7256400375385468</v>
      </c>
      <c r="P36" s="1083">
        <v>2.7097568345427461</v>
      </c>
      <c r="Q36" s="1083">
        <v>2.7605551860685562</v>
      </c>
      <c r="R36" s="1082">
        <v>0.23393496340068867</v>
      </c>
      <c r="S36" s="1082">
        <v>0.24145663797834024</v>
      </c>
      <c r="T36" s="1082">
        <v>0.21823975795806916</v>
      </c>
    </row>
    <row r="37" spans="1:20" ht="13.5" customHeight="1">
      <c r="A37" s="2458"/>
      <c r="B37" s="198" t="s">
        <v>157</v>
      </c>
      <c r="C37" s="1082">
        <v>3.6576986234740421</v>
      </c>
      <c r="D37" s="1082">
        <v>3.6414709592590655</v>
      </c>
      <c r="E37" s="1082">
        <v>3.690083630916158</v>
      </c>
      <c r="F37" s="1082">
        <v>1.2407784822285102</v>
      </c>
      <c r="G37" s="1082">
        <v>1.3149561285141254</v>
      </c>
      <c r="H37" s="1082">
        <v>1.1631670018798508</v>
      </c>
      <c r="I37" s="1082">
        <v>0.39746162221480241</v>
      </c>
      <c r="J37" s="1082">
        <v>0.39668937542130567</v>
      </c>
      <c r="K37" s="1082">
        <v>0.39899301039461266</v>
      </c>
      <c r="L37" s="1082">
        <v>0.36300657202733388</v>
      </c>
      <c r="M37" s="1082">
        <v>0.3687656783334527</v>
      </c>
      <c r="N37" s="1082">
        <v>0.35175008940323199</v>
      </c>
      <c r="O37" s="1083">
        <v>2.7883854938540806</v>
      </c>
      <c r="P37" s="1083">
        <v>2.7800908211103876</v>
      </c>
      <c r="Q37" s="1083">
        <v>2.8049388951924534</v>
      </c>
      <c r="R37" s="1082">
        <v>0.18809713312978391</v>
      </c>
      <c r="S37" s="1082">
        <v>0.19192770504163406</v>
      </c>
      <c r="T37" s="1082">
        <v>0.18098764100850054</v>
      </c>
    </row>
    <row r="38" spans="1:20" ht="13.5" customHeight="1">
      <c r="A38" s="2460" t="s">
        <v>150</v>
      </c>
      <c r="B38" s="199" t="s">
        <v>158</v>
      </c>
      <c r="C38" s="1082">
        <v>3.839933637909684</v>
      </c>
      <c r="D38" s="1082">
        <v>3.8424970013252717</v>
      </c>
      <c r="E38" s="1082">
        <v>3.8365004613266485</v>
      </c>
      <c r="F38" s="1082">
        <v>1.3159095019125899</v>
      </c>
      <c r="G38" s="1082">
        <v>1.3133533465553007</v>
      </c>
      <c r="H38" s="1082">
        <v>1.3198605732697617</v>
      </c>
      <c r="I38" s="1082">
        <v>0.45293756803567647</v>
      </c>
      <c r="J38" s="1082">
        <v>0.46321838541100985</v>
      </c>
      <c r="K38" s="1082">
        <v>0.43910992265572774</v>
      </c>
      <c r="L38" s="1082">
        <v>0.44939286588799293</v>
      </c>
      <c r="M38" s="1082">
        <v>0.45040054477360658</v>
      </c>
      <c r="N38" s="1082">
        <v>0.44803544239794424</v>
      </c>
      <c r="O38" s="1083">
        <v>2.7640541986585632</v>
      </c>
      <c r="P38" s="1083">
        <v>2.7376161295720007</v>
      </c>
      <c r="Q38" s="1083">
        <v>2.799463364263568</v>
      </c>
      <c r="R38" s="1082">
        <v>0.15680312126632082</v>
      </c>
      <c r="S38" s="1082">
        <v>0.1596346318267387</v>
      </c>
      <c r="T38" s="1082">
        <v>0.15311139825418962</v>
      </c>
    </row>
    <row r="39" spans="1:20" ht="13.5" customHeight="1">
      <c r="A39" s="2460"/>
      <c r="B39" s="199" t="s">
        <v>159</v>
      </c>
      <c r="C39" s="1082">
        <v>3.8488633882586853</v>
      </c>
      <c r="D39" s="1082">
        <v>3.8440159373163247</v>
      </c>
      <c r="E39" s="1082">
        <v>3.8570544772192679</v>
      </c>
      <c r="F39" s="1082">
        <v>1.1055424465899273</v>
      </c>
      <c r="G39" s="1082">
        <v>1.1934442254308093</v>
      </c>
      <c r="H39" s="1082">
        <v>1.0123400214619633</v>
      </c>
      <c r="I39" s="1082">
        <v>0.48391335497439081</v>
      </c>
      <c r="J39" s="1082">
        <v>0.47768094277200929</v>
      </c>
      <c r="K39" s="1082">
        <v>0.49467513708260674</v>
      </c>
      <c r="L39" s="1082">
        <v>0.51269475458057634</v>
      </c>
      <c r="M39" s="1082">
        <v>0.52927644766673743</v>
      </c>
      <c r="N39" s="1082">
        <v>0.48397994318827203</v>
      </c>
      <c r="O39" s="1083">
        <v>2.7117904609109318</v>
      </c>
      <c r="P39" s="1083">
        <v>2.6991103212447616</v>
      </c>
      <c r="Q39" s="1083">
        <v>2.7332170113337253</v>
      </c>
      <c r="R39" s="1082">
        <v>0.22757699211213148</v>
      </c>
      <c r="S39" s="1082">
        <v>0.23699588913896283</v>
      </c>
      <c r="T39" s="1082">
        <v>0.21397994134881049</v>
      </c>
    </row>
    <row r="40" spans="1:20" ht="13.5" customHeight="1">
      <c r="A40" s="2458" t="s">
        <v>151</v>
      </c>
      <c r="B40" s="199" t="s">
        <v>425</v>
      </c>
      <c r="C40" s="1082">
        <v>4.339916775581055</v>
      </c>
      <c r="D40" s="1082">
        <v>4.2734256508325537</v>
      </c>
      <c r="E40" s="1082">
        <v>4.4778734606557764</v>
      </c>
      <c r="F40" s="1082">
        <v>1.4796170542278848</v>
      </c>
      <c r="G40" s="1082">
        <v>1.4788885492168653</v>
      </c>
      <c r="H40" s="1082">
        <v>1.4806922086337533</v>
      </c>
      <c r="I40" s="1082">
        <v>0.44153070384253645</v>
      </c>
      <c r="J40" s="1082">
        <v>0.4477831704038388</v>
      </c>
      <c r="K40" s="1082">
        <v>0.42854211139551124</v>
      </c>
      <c r="L40" s="1082">
        <v>0.46556806680963719</v>
      </c>
      <c r="M40" s="1082">
        <v>0.45437754064534225</v>
      </c>
      <c r="N40" s="1082">
        <v>0.489270049595181</v>
      </c>
      <c r="O40" s="1083">
        <v>2.8707075671297884</v>
      </c>
      <c r="P40" s="1083">
        <v>2.8453682429875831</v>
      </c>
      <c r="Q40" s="1083">
        <v>2.9232819396330751</v>
      </c>
      <c r="R40" s="1082">
        <v>0.20016123384115769</v>
      </c>
      <c r="S40" s="1082">
        <v>0.20125260827841052</v>
      </c>
      <c r="T40" s="1082">
        <v>0.19805924616676115</v>
      </c>
    </row>
    <row r="41" spans="1:20" ht="13.5" customHeight="1">
      <c r="A41" s="2458"/>
      <c r="B41" s="199" t="s">
        <v>426</v>
      </c>
      <c r="C41" s="1082">
        <v>3.9936113993682052</v>
      </c>
      <c r="D41" s="1082">
        <v>3.9853050012956257</v>
      </c>
      <c r="E41" s="1082">
        <v>4.0090425302360169</v>
      </c>
      <c r="F41" s="1082">
        <v>1.2646727734861867</v>
      </c>
      <c r="G41" s="1082">
        <v>1.3109638910997792</v>
      </c>
      <c r="H41" s="1082">
        <v>1.2007993494514353</v>
      </c>
      <c r="I41" s="1082">
        <v>0.47516709256212603</v>
      </c>
      <c r="J41" s="1082">
        <v>0.48955105360720735</v>
      </c>
      <c r="K41" s="1082">
        <v>0.4480152163690288</v>
      </c>
      <c r="L41" s="1082">
        <v>0.48037553077441769</v>
      </c>
      <c r="M41" s="1082">
        <v>0.48564296298887338</v>
      </c>
      <c r="N41" s="1082">
        <v>0.47065764355205908</v>
      </c>
      <c r="O41" s="1083">
        <v>2.7952612815891538</v>
      </c>
      <c r="P41" s="1083">
        <v>2.764711239999821</v>
      </c>
      <c r="Q41" s="1083">
        <v>2.8520095486028354</v>
      </c>
      <c r="R41" s="1082">
        <v>0.18976767065874381</v>
      </c>
      <c r="S41" s="1082">
        <v>0.19496007266530793</v>
      </c>
      <c r="T41" s="1082">
        <v>0.18047250850866359</v>
      </c>
    </row>
    <row r="42" spans="1:20" ht="13.5" customHeight="1">
      <c r="A42" s="2458"/>
      <c r="B42" s="199" t="s">
        <v>427</v>
      </c>
      <c r="C42" s="1082">
        <v>3.7330800963316917</v>
      </c>
      <c r="D42" s="1082">
        <v>3.7445841736284673</v>
      </c>
      <c r="E42" s="1082">
        <v>3.7145347084619913</v>
      </c>
      <c r="F42" s="1082">
        <v>1.017026486747153</v>
      </c>
      <c r="G42" s="1082">
        <v>1.0263492209443479</v>
      </c>
      <c r="H42" s="1082">
        <v>1.0070303494968313</v>
      </c>
      <c r="I42" s="1082">
        <v>0.42904259707772435</v>
      </c>
      <c r="J42" s="1082">
        <v>0.4408082714408661</v>
      </c>
      <c r="K42" s="1082">
        <v>0.41015099607856548</v>
      </c>
      <c r="L42" s="1082">
        <v>0.43945718468971368</v>
      </c>
      <c r="M42" s="1082">
        <v>0.4543167419465039</v>
      </c>
      <c r="N42" s="1082">
        <v>0.41513665662214388</v>
      </c>
      <c r="O42" s="1083">
        <v>2.744806733036532</v>
      </c>
      <c r="P42" s="1083">
        <v>2.723535971118602</v>
      </c>
      <c r="Q42" s="1083">
        <v>2.7790940568469922</v>
      </c>
      <c r="R42" s="1082">
        <v>0.19665176382307489</v>
      </c>
      <c r="S42" s="1082">
        <v>0.20690716155333225</v>
      </c>
      <c r="T42" s="1082">
        <v>0.1809870021182399</v>
      </c>
    </row>
    <row r="43" spans="1:20" ht="13.5" customHeight="1">
      <c r="A43" s="2458"/>
      <c r="B43" s="199" t="s">
        <v>428</v>
      </c>
      <c r="C43" s="1082">
        <v>3.636962929953242</v>
      </c>
      <c r="D43" s="1082">
        <v>3.6233239583001517</v>
      </c>
      <c r="E43" s="1082">
        <v>3.6584760589033158</v>
      </c>
      <c r="F43" s="1082">
        <v>0.6766645541072065</v>
      </c>
      <c r="G43" s="1082">
        <v>0.6941520770931936</v>
      </c>
      <c r="H43" s="1082">
        <v>0.66394263650681928</v>
      </c>
      <c r="I43" s="1082">
        <v>0.38475696345915805</v>
      </c>
      <c r="J43" s="1082">
        <v>0.38068187563224898</v>
      </c>
      <c r="K43" s="1082">
        <v>0.39122466001700779</v>
      </c>
      <c r="L43" s="1082">
        <v>0.42778065361427492</v>
      </c>
      <c r="M43" s="1082">
        <v>0.43339283178099314</v>
      </c>
      <c r="N43" s="1082">
        <v>0.41882863087718541</v>
      </c>
      <c r="O43" s="1083">
        <v>2.7352702513292404</v>
      </c>
      <c r="P43" s="1083">
        <v>2.7160447702279389</v>
      </c>
      <c r="Q43" s="1083">
        <v>2.7655927126524218</v>
      </c>
      <c r="R43" s="1082">
        <v>0.20702260775449946</v>
      </c>
      <c r="S43" s="1082">
        <v>0.21485360094079242</v>
      </c>
      <c r="T43" s="1082">
        <v>0.1954758784763517</v>
      </c>
    </row>
    <row r="44" spans="1:20" ht="13.5" customHeight="1">
      <c r="A44" s="2458"/>
      <c r="B44" s="199" t="s">
        <v>429</v>
      </c>
      <c r="C44" s="1082">
        <v>3.6611123608048808</v>
      </c>
      <c r="D44" s="1082">
        <v>3.6310866875225791</v>
      </c>
      <c r="E44" s="1082">
        <v>3.7352758609466949</v>
      </c>
      <c r="F44" s="1082">
        <v>0.46194630013364857</v>
      </c>
      <c r="G44" s="1082">
        <v>0.49317540047642322</v>
      </c>
      <c r="H44" s="1082">
        <v>0.43570434433776778</v>
      </c>
      <c r="I44" s="1082">
        <v>0.3710354265008613</v>
      </c>
      <c r="J44" s="1082">
        <v>0.35751033977212426</v>
      </c>
      <c r="K44" s="1082">
        <v>0.40456311979007126</v>
      </c>
      <c r="L44" s="1082">
        <v>0.40902482492561659</v>
      </c>
      <c r="M44" s="1082">
        <v>0.40907663244047515</v>
      </c>
      <c r="N44" s="1082">
        <v>0.40888233505165661</v>
      </c>
      <c r="O44" s="1083">
        <v>2.8352313845688339</v>
      </c>
      <c r="P44" s="1083">
        <v>2.8075654570822564</v>
      </c>
      <c r="Q44" s="1083">
        <v>2.9035663057472014</v>
      </c>
      <c r="R44" s="1082">
        <v>0.26351263049560714</v>
      </c>
      <c r="S44" s="1082">
        <v>0.26902274073766813</v>
      </c>
      <c r="T44" s="1082">
        <v>0.25010049975106902</v>
      </c>
    </row>
    <row r="45" spans="1:20" ht="13.5" customHeight="1">
      <c r="A45" s="2458" t="s">
        <v>399</v>
      </c>
      <c r="B45" s="199" t="s">
        <v>430</v>
      </c>
      <c r="C45" s="1082">
        <v>3.7146154283807089</v>
      </c>
      <c r="D45" s="1082">
        <v>3.6980781587554588</v>
      </c>
      <c r="E45" s="1082">
        <v>3.7456329759991784</v>
      </c>
      <c r="F45" s="1082">
        <v>0.93589899013061784</v>
      </c>
      <c r="G45" s="1082">
        <v>0.97856119101708849</v>
      </c>
      <c r="H45" s="1082">
        <v>0.8828678162391097</v>
      </c>
      <c r="I45" s="1082">
        <v>0.43157069357415878</v>
      </c>
      <c r="J45" s="1082">
        <v>0.4286898806340898</v>
      </c>
      <c r="K45" s="1082">
        <v>0.43694961679821748</v>
      </c>
      <c r="L45" s="1082">
        <v>0.42318457926626757</v>
      </c>
      <c r="M45" s="1082">
        <v>0.42699225252401191</v>
      </c>
      <c r="N45" s="1082">
        <v>0.41593429019474626</v>
      </c>
      <c r="O45" s="1083">
        <v>2.7547124057923895</v>
      </c>
      <c r="P45" s="1083">
        <v>2.7338587806513694</v>
      </c>
      <c r="Q45" s="1083">
        <v>2.7938257736873244</v>
      </c>
      <c r="R45" s="1082">
        <v>0.19215592943870508</v>
      </c>
      <c r="S45" s="1082">
        <v>0.19651886818211151</v>
      </c>
      <c r="T45" s="1082">
        <v>0.18427817343239405</v>
      </c>
    </row>
    <row r="46" spans="1:20" ht="13.5" customHeight="1">
      <c r="A46" s="2458"/>
      <c r="B46" s="199" t="s">
        <v>431</v>
      </c>
      <c r="C46" s="1082">
        <v>3.7192059363970951</v>
      </c>
      <c r="D46" s="1082">
        <v>3.7517575947224215</v>
      </c>
      <c r="E46" s="1082">
        <v>3.6933247795241528</v>
      </c>
      <c r="F46" s="1082">
        <v>0.93485559415399466</v>
      </c>
      <c r="G46" s="1082">
        <v>1.1182571293526407</v>
      </c>
      <c r="H46" s="1082">
        <v>0.87786890718711075</v>
      </c>
      <c r="I46" s="1082">
        <v>0.38596922875941059</v>
      </c>
      <c r="J46" s="1082">
        <v>0.4103780527621978</v>
      </c>
      <c r="K46" s="1082">
        <v>0.36711746290923469</v>
      </c>
      <c r="L46" s="1082">
        <v>0.45269046505124555</v>
      </c>
      <c r="M46" s="1082">
        <v>0.49002363461587989</v>
      </c>
      <c r="N46" s="1082">
        <v>0.42229486414030321</v>
      </c>
      <c r="O46" s="1083">
        <v>2.7591173479534716</v>
      </c>
      <c r="P46" s="1083">
        <v>2.7272824810989493</v>
      </c>
      <c r="Q46" s="1083">
        <v>2.7844285986079531</v>
      </c>
      <c r="R46" s="1082">
        <v>0.22309622408130117</v>
      </c>
      <c r="S46" s="1082">
        <v>0.2394812164025113</v>
      </c>
      <c r="T46" s="1082">
        <v>0.20986423691133882</v>
      </c>
    </row>
    <row r="47" spans="1:20" ht="13.5" customHeight="1">
      <c r="A47" s="2458"/>
      <c r="B47" s="199" t="s">
        <v>432</v>
      </c>
      <c r="C47" s="1082">
        <v>3.8000502338092352</v>
      </c>
      <c r="D47" s="1082">
        <v>3.8141513129686313</v>
      </c>
      <c r="E47" s="1082">
        <v>3.7926457428798432</v>
      </c>
      <c r="F47" s="1082">
        <v>0.7593551132218509</v>
      </c>
      <c r="G47" s="1082">
        <v>0.78937525369582406</v>
      </c>
      <c r="H47" s="1082">
        <v>0.74969410545729331</v>
      </c>
      <c r="I47" s="1082">
        <v>0.4252697105415873</v>
      </c>
      <c r="J47" s="1082">
        <v>0.42646672497590415</v>
      </c>
      <c r="K47" s="1082">
        <v>0.42468421574454868</v>
      </c>
      <c r="L47" s="1082">
        <v>0.47282673079575505</v>
      </c>
      <c r="M47" s="1082">
        <v>0.51294161081441259</v>
      </c>
      <c r="N47" s="1082">
        <v>0.45134847303759401</v>
      </c>
      <c r="O47" s="1083">
        <v>2.786381888843859</v>
      </c>
      <c r="P47" s="1083">
        <v>2.7558752378744629</v>
      </c>
      <c r="Q47" s="1083">
        <v>2.8024009621244104</v>
      </c>
      <c r="R47" s="1082">
        <v>0.1967452684174639</v>
      </c>
      <c r="S47" s="1082">
        <v>0.21305700914339509</v>
      </c>
      <c r="T47" s="1082">
        <v>0.18810796902721072</v>
      </c>
    </row>
    <row r="48" spans="1:20" ht="13.5" customHeight="1">
      <c r="A48" s="2458"/>
      <c r="B48" s="199" t="s">
        <v>433</v>
      </c>
      <c r="C48" s="1082">
        <v>3.6544593050291709</v>
      </c>
      <c r="D48" s="1082">
        <v>3.5449846894337522</v>
      </c>
      <c r="E48" s="1082">
        <v>3.7034792947401307</v>
      </c>
      <c r="F48" s="1082">
        <v>1.1167146068772364</v>
      </c>
      <c r="G48" s="1082">
        <v>0.99694814068039073</v>
      </c>
      <c r="H48" s="1082">
        <v>1.141390815618714</v>
      </c>
      <c r="I48" s="1082">
        <v>0.36654216651129118</v>
      </c>
      <c r="J48" s="1082">
        <v>0.32787690890684684</v>
      </c>
      <c r="K48" s="1082">
        <v>0.3819381069500038</v>
      </c>
      <c r="L48" s="1082">
        <v>0.40981416918000541</v>
      </c>
      <c r="M48" s="1082">
        <v>0.39467406766655205</v>
      </c>
      <c r="N48" s="1082">
        <v>0.41584918716048525</v>
      </c>
      <c r="O48" s="1083">
        <v>2.7968952371935738</v>
      </c>
      <c r="P48" s="1083">
        <v>2.7869901795830372</v>
      </c>
      <c r="Q48" s="1083">
        <v>2.801330473796265</v>
      </c>
      <c r="R48" s="1082">
        <v>0.23800428622404554</v>
      </c>
      <c r="S48" s="1082">
        <v>0.25885261961071343</v>
      </c>
      <c r="T48" s="1082">
        <v>0.22932720828781014</v>
      </c>
    </row>
    <row r="49" spans="1:20" ht="13.5" customHeight="1">
      <c r="A49" s="2458"/>
      <c r="B49" s="199" t="s">
        <v>434</v>
      </c>
      <c r="C49" s="1082">
        <v>3.7047613248336604</v>
      </c>
      <c r="D49" s="1082">
        <v>3.7047633918578629</v>
      </c>
      <c r="E49" s="1082">
        <v>3.7047551681339121</v>
      </c>
      <c r="F49" s="1082">
        <v>0.87006158148896329</v>
      </c>
      <c r="G49" s="1082">
        <v>0.90663389576948272</v>
      </c>
      <c r="H49" s="1082">
        <v>0.81959980984971204</v>
      </c>
      <c r="I49" s="1082">
        <v>0.40244741032874148</v>
      </c>
      <c r="J49" s="1082">
        <v>0.40652105969168262</v>
      </c>
      <c r="K49" s="1082">
        <v>0.39038104331177631</v>
      </c>
      <c r="L49" s="1082">
        <v>0.42930834193942724</v>
      </c>
      <c r="M49" s="1082">
        <v>0.43524562112627097</v>
      </c>
      <c r="N49" s="1082">
        <v>0.41157797583391997</v>
      </c>
      <c r="O49" s="1083">
        <v>2.7537497102561734</v>
      </c>
      <c r="P49" s="1083">
        <v>2.7369412770643975</v>
      </c>
      <c r="Q49" s="1083">
        <v>2.803809717077121</v>
      </c>
      <c r="R49" s="1082">
        <v>0.21760987717371841</v>
      </c>
      <c r="S49" s="1082">
        <v>0.22924574118953625</v>
      </c>
      <c r="T49" s="1082">
        <v>0.18378237437851808</v>
      </c>
    </row>
    <row r="50" spans="1:20" ht="13.5" customHeight="1">
      <c r="A50" s="2458"/>
      <c r="B50" s="199" t="s">
        <v>435</v>
      </c>
      <c r="C50" s="1082">
        <v>4.0254906724512836</v>
      </c>
      <c r="D50" s="1082">
        <v>4.0453700215178143</v>
      </c>
      <c r="E50" s="1082">
        <v>3.9935087366150359</v>
      </c>
      <c r="F50" s="1082">
        <v>1.3954943511632598</v>
      </c>
      <c r="G50" s="1082">
        <v>1.4144724136656006</v>
      </c>
      <c r="H50" s="1082">
        <v>1.3680047826017809</v>
      </c>
      <c r="I50" s="1082">
        <v>0.44386184773197729</v>
      </c>
      <c r="J50" s="1082">
        <v>0.46266971800649298</v>
      </c>
      <c r="K50" s="1082">
        <v>0.41322363622807923</v>
      </c>
      <c r="L50" s="1082">
        <v>0.49207303885301745</v>
      </c>
      <c r="M50" s="1082">
        <v>0.50562224900802133</v>
      </c>
      <c r="N50" s="1082">
        <v>0.47028872749397443</v>
      </c>
      <c r="O50" s="1083">
        <v>2.7932947976329809</v>
      </c>
      <c r="P50" s="1083">
        <v>2.7714503214448158</v>
      </c>
      <c r="Q50" s="1083">
        <v>2.8284313711130662</v>
      </c>
      <c r="R50" s="1082">
        <v>0.20240592531915069</v>
      </c>
      <c r="S50" s="1082">
        <v>0.21255947827260588</v>
      </c>
      <c r="T50" s="1082">
        <v>0.1873737109265915</v>
      </c>
    </row>
    <row r="51" spans="1:20" ht="13.5" customHeight="1">
      <c r="A51" s="2460" t="s">
        <v>423</v>
      </c>
      <c r="B51" s="199" t="s">
        <v>168</v>
      </c>
      <c r="C51" s="1082">
        <v>3.6784302792578867</v>
      </c>
      <c r="D51" s="1082">
        <v>3.6857656606077978</v>
      </c>
      <c r="E51" s="1082">
        <v>3.668988164166548</v>
      </c>
      <c r="F51" s="1082">
        <v>1.2242881930639273</v>
      </c>
      <c r="G51" s="1082">
        <v>1.3216564965810214</v>
      </c>
      <c r="H51" s="1082">
        <v>1.1126272099283843</v>
      </c>
      <c r="I51" s="1082">
        <v>0.38239071660028623</v>
      </c>
      <c r="J51" s="1082">
        <v>0.38513500575643095</v>
      </c>
      <c r="K51" s="1082">
        <v>0.37883565976711608</v>
      </c>
      <c r="L51" s="1082">
        <v>0.3419301083870751</v>
      </c>
      <c r="M51" s="1082">
        <v>0.3470581704154882</v>
      </c>
      <c r="N51" s="1082">
        <v>0.33464390861552573</v>
      </c>
      <c r="O51" s="1083">
        <v>2.8574700528175145</v>
      </c>
      <c r="P51" s="1083">
        <v>2.8396236063039919</v>
      </c>
      <c r="Q51" s="1083">
        <v>2.8804420284945524</v>
      </c>
      <c r="R51" s="1082">
        <v>0.22362121224056938</v>
      </c>
      <c r="S51" s="1082">
        <v>0.22336134511165548</v>
      </c>
      <c r="T51" s="1082">
        <v>0.22394158829860153</v>
      </c>
    </row>
    <row r="52" spans="1:20" ht="13.5" customHeight="1">
      <c r="A52" s="2460"/>
      <c r="B52" s="199" t="s">
        <v>283</v>
      </c>
      <c r="C52" s="1082">
        <v>3.7400870643555244</v>
      </c>
      <c r="D52" s="1082">
        <v>3.724707151206291</v>
      </c>
      <c r="E52" s="1082">
        <v>3.7647205771259777</v>
      </c>
      <c r="F52" s="1082">
        <v>1.0294317990769635</v>
      </c>
      <c r="G52" s="1082">
        <v>1.0489742550568804</v>
      </c>
      <c r="H52" s="1082">
        <v>1.0142634516875517</v>
      </c>
      <c r="I52" s="1082">
        <v>0.43277071659375793</v>
      </c>
      <c r="J52" s="1082">
        <v>0.42563195068235687</v>
      </c>
      <c r="K52" s="1082">
        <v>0.44495325942857145</v>
      </c>
      <c r="L52" s="1082">
        <v>0.43888130855574797</v>
      </c>
      <c r="M52" s="1082">
        <v>0.44859221657206233</v>
      </c>
      <c r="N52" s="1082">
        <v>0.42311734358270076</v>
      </c>
      <c r="O52" s="1083">
        <v>2.7511066492758136</v>
      </c>
      <c r="P52" s="1083">
        <v>2.7305851481793328</v>
      </c>
      <c r="Q52" s="1083">
        <v>2.7839752782741685</v>
      </c>
      <c r="R52" s="1082">
        <v>0.21170652356844408</v>
      </c>
      <c r="S52" s="1082">
        <v>0.22570573201708613</v>
      </c>
      <c r="T52" s="1082">
        <v>0.19186560753338441</v>
      </c>
    </row>
    <row r="53" spans="1:20" ht="13.5" customHeight="1">
      <c r="A53" s="2460"/>
      <c r="B53" s="199" t="s">
        <v>383</v>
      </c>
      <c r="C53" s="1082">
        <v>3.7450879147764087</v>
      </c>
      <c r="D53" s="1082">
        <v>3.7582049889501068</v>
      </c>
      <c r="E53" s="1082">
        <v>3.693476074117406</v>
      </c>
      <c r="F53" s="1082">
        <v>1.0715374272931146</v>
      </c>
      <c r="G53" s="1082">
        <v>1.0789167791992156</v>
      </c>
      <c r="H53" s="1082">
        <v>1.0584836977529466</v>
      </c>
      <c r="I53" s="1082">
        <v>0.3665944504420709</v>
      </c>
      <c r="J53" s="1082">
        <v>0.38284986638956764</v>
      </c>
      <c r="K53" s="1082">
        <v>0.30350701697441301</v>
      </c>
      <c r="L53" s="1082">
        <v>0.43456282000304203</v>
      </c>
      <c r="M53" s="1082">
        <v>0.43555365693687503</v>
      </c>
      <c r="N53" s="1082">
        <v>0.43084061988772054</v>
      </c>
      <c r="O53" s="1083">
        <v>2.764251226794336</v>
      </c>
      <c r="P53" s="1083">
        <v>2.7635562175335608</v>
      </c>
      <c r="Q53" s="1083">
        <v>2.7669858844435189</v>
      </c>
      <c r="R53" s="1082">
        <v>0.23596719705098276</v>
      </c>
      <c r="S53" s="1082">
        <v>0.24589122757402504</v>
      </c>
      <c r="T53" s="1082">
        <v>0.19812551786587215</v>
      </c>
    </row>
    <row r="54" spans="1:20" ht="13.5" customHeight="1">
      <c r="A54" s="2460"/>
      <c r="B54" s="199" t="s">
        <v>381</v>
      </c>
      <c r="C54" s="1082">
        <v>3.8070309611073951</v>
      </c>
      <c r="D54" s="1082">
        <v>3.8003880599474908</v>
      </c>
      <c r="E54" s="1082">
        <v>3.8183194861519243</v>
      </c>
      <c r="F54" s="1082">
        <v>1.2486533271491664</v>
      </c>
      <c r="G54" s="1082">
        <v>1.2842249362900227</v>
      </c>
      <c r="H54" s="1082">
        <v>1.2016140671929307</v>
      </c>
      <c r="I54" s="1082">
        <v>0.43078029461160466</v>
      </c>
      <c r="J54" s="1082">
        <v>0.43787096502434575</v>
      </c>
      <c r="K54" s="1082">
        <v>0.41876855940481955</v>
      </c>
      <c r="L54" s="1082">
        <v>0.45000654174597893</v>
      </c>
      <c r="M54" s="1082">
        <v>0.45755262299864463</v>
      </c>
      <c r="N54" s="1082">
        <v>0.43722265250022629</v>
      </c>
      <c r="O54" s="1083">
        <v>2.7581725639870709</v>
      </c>
      <c r="P54" s="1083">
        <v>2.7340579823573989</v>
      </c>
      <c r="Q54" s="1083">
        <v>2.7991489519721284</v>
      </c>
      <c r="R54" s="1082">
        <v>0.19912166352653768</v>
      </c>
      <c r="S54" s="1082">
        <v>0.20696652730446061</v>
      </c>
      <c r="T54" s="1082">
        <v>0.18648697819875396</v>
      </c>
    </row>
    <row r="55" spans="1:20" ht="13.5" customHeight="1">
      <c r="A55" s="2460"/>
      <c r="B55" s="199" t="s">
        <v>382</v>
      </c>
      <c r="C55" s="1082">
        <v>3.9160459740241542</v>
      </c>
      <c r="D55" s="1082">
        <v>3.9319590469586676</v>
      </c>
      <c r="E55" s="1082">
        <v>3.891628359021285</v>
      </c>
      <c r="F55" s="1082">
        <v>1.139194855969661</v>
      </c>
      <c r="G55" s="1082">
        <v>1.3148164330727969</v>
      </c>
      <c r="H55" s="1082">
        <v>0.99318955754785765</v>
      </c>
      <c r="I55" s="1082">
        <v>0.41620182772513631</v>
      </c>
      <c r="J55" s="1082">
        <v>0.41365795541063982</v>
      </c>
      <c r="K55" s="1082">
        <v>0.42036943074199412</v>
      </c>
      <c r="L55" s="1082">
        <v>0.53137640224340998</v>
      </c>
      <c r="M55" s="1082">
        <v>0.55781122863779198</v>
      </c>
      <c r="N55" s="1082">
        <v>0.49128357737451994</v>
      </c>
      <c r="O55" s="1083">
        <v>2.7994198435682343</v>
      </c>
      <c r="P55" s="1083">
        <v>2.7999919750332469</v>
      </c>
      <c r="Q55" s="1083">
        <v>2.7985429274727043</v>
      </c>
      <c r="R55" s="1082">
        <v>0.20828221336815977</v>
      </c>
      <c r="S55" s="1082">
        <v>0.21247880623521218</v>
      </c>
      <c r="T55" s="1082">
        <v>0.20267360730803038</v>
      </c>
    </row>
    <row r="56" spans="1:20" ht="13.5" customHeight="1">
      <c r="A56" s="2460"/>
      <c r="B56" s="199" t="s">
        <v>384</v>
      </c>
      <c r="C56" s="1082">
        <v>3.6787621361824816</v>
      </c>
      <c r="D56" s="1082">
        <v>3.6840640227865458</v>
      </c>
      <c r="E56" s="1082">
        <v>3.6602869285081798</v>
      </c>
      <c r="F56" s="1082">
        <v>1.9166666666666667</v>
      </c>
      <c r="G56" s="1082" t="s">
        <v>451</v>
      </c>
      <c r="H56" s="1082">
        <v>1.9166666666666667</v>
      </c>
      <c r="I56" s="1082">
        <v>0.24713339235178458</v>
      </c>
      <c r="J56" s="1082">
        <v>0.25335086879030994</v>
      </c>
      <c r="K56" s="1082">
        <v>0.22513385003736353</v>
      </c>
      <c r="L56" s="1082">
        <v>0.39196227198659184</v>
      </c>
      <c r="M56" s="1082">
        <v>0.37112494510857763</v>
      </c>
      <c r="N56" s="1082">
        <v>0.47061808337961081</v>
      </c>
      <c r="O56" s="1083">
        <v>2.9409943707788551</v>
      </c>
      <c r="P56" s="1083">
        <v>2.9588777811391811</v>
      </c>
      <c r="Q56" s="1083">
        <v>2.8786769835909447</v>
      </c>
      <c r="R56" s="1082">
        <v>0.26561131945450522</v>
      </c>
      <c r="S56" s="1082">
        <v>0.28243124990343371</v>
      </c>
      <c r="T56" s="1082">
        <v>0.22391591144052592</v>
      </c>
    </row>
    <row r="57" spans="1:20" ht="13.5" customHeight="1">
      <c r="A57" s="2443" t="s">
        <v>424</v>
      </c>
      <c r="B57" s="199" t="s">
        <v>392</v>
      </c>
      <c r="C57" s="1082">
        <v>3.6827104357827811</v>
      </c>
      <c r="D57" s="1082">
        <v>3.6879927359448512</v>
      </c>
      <c r="E57" s="1082">
        <v>3.6724468149355545</v>
      </c>
      <c r="F57" s="1082">
        <v>1.1804813341962739</v>
      </c>
      <c r="G57" s="1082">
        <v>1.2611611490456103</v>
      </c>
      <c r="H57" s="1082">
        <v>1.0754170754275556</v>
      </c>
      <c r="I57" s="1082">
        <v>0.38424020535836917</v>
      </c>
      <c r="J57" s="1082">
        <v>0.3927943221812949</v>
      </c>
      <c r="K57" s="1082">
        <v>0.3675355338497146</v>
      </c>
      <c r="L57" s="1082">
        <v>0.40303909647292335</v>
      </c>
      <c r="M57" s="1082">
        <v>0.4138235551307099</v>
      </c>
      <c r="N57" s="1082">
        <v>0.38200538671422252</v>
      </c>
      <c r="O57" s="1083">
        <v>2.7797771184239171</v>
      </c>
      <c r="P57" s="1083">
        <v>2.7602699402241253</v>
      </c>
      <c r="Q57" s="1083">
        <v>2.8176765643184347</v>
      </c>
      <c r="R57" s="1082">
        <v>0.21228886897550958</v>
      </c>
      <c r="S57" s="1082">
        <v>0.22285473209555298</v>
      </c>
      <c r="T57" s="1082">
        <v>0.19333225924160469</v>
      </c>
    </row>
    <row r="58" spans="1:20" ht="13.5" customHeight="1">
      <c r="A58" s="2444"/>
      <c r="B58" s="199" t="s">
        <v>393</v>
      </c>
      <c r="C58" s="1082">
        <v>3.8366058488221282</v>
      </c>
      <c r="D58" s="1082">
        <v>3.8379032426840873</v>
      </c>
      <c r="E58" s="1082">
        <v>3.8342485363655254</v>
      </c>
      <c r="F58" s="1082">
        <v>1.2840756303109579</v>
      </c>
      <c r="G58" s="1082">
        <v>1.2856668920555701</v>
      </c>
      <c r="H58" s="1082">
        <v>1.281639591958222</v>
      </c>
      <c r="I58" s="1082">
        <v>0.45000062467377761</v>
      </c>
      <c r="J58" s="1082">
        <v>0.45521508501190056</v>
      </c>
      <c r="K58" s="1082">
        <v>0.44046582781417026</v>
      </c>
      <c r="L58" s="1082">
        <v>0.45482180995228411</v>
      </c>
      <c r="M58" s="1082">
        <v>0.46164060718183447</v>
      </c>
      <c r="N58" s="1082">
        <v>0.44209076163539934</v>
      </c>
      <c r="O58" s="1083">
        <v>2.7520269636533432</v>
      </c>
      <c r="P58" s="1083">
        <v>2.7320948431370797</v>
      </c>
      <c r="Q58" s="1083">
        <v>2.7882394100598176</v>
      </c>
      <c r="R58" s="1082">
        <v>0.19302876029602312</v>
      </c>
      <c r="S58" s="1082">
        <v>0.19676169452949829</v>
      </c>
      <c r="T58" s="1082">
        <v>0.18653604419859915</v>
      </c>
    </row>
    <row r="59" spans="1:20" ht="13.5" customHeight="1">
      <c r="A59" s="2444"/>
      <c r="B59" s="199" t="s">
        <v>436</v>
      </c>
      <c r="C59" s="1082">
        <v>4.1006509269075195</v>
      </c>
      <c r="D59" s="1082">
        <v>4.1142517322188494</v>
      </c>
      <c r="E59" s="1082">
        <v>4.0842570273250391</v>
      </c>
      <c r="F59" s="1082">
        <v>1.2481427176517221</v>
      </c>
      <c r="G59" s="1082">
        <v>1.287927390970925</v>
      </c>
      <c r="H59" s="1082">
        <v>1.2019834429454848</v>
      </c>
      <c r="I59" s="1082">
        <v>0.50620121740199586</v>
      </c>
      <c r="J59" s="1082">
        <v>0.5240887829624219</v>
      </c>
      <c r="K59" s="1082">
        <v>0.48470056031216219</v>
      </c>
      <c r="L59" s="1082">
        <v>0.55057020984449734</v>
      </c>
      <c r="M59" s="1082">
        <v>0.57230393584313799</v>
      </c>
      <c r="N59" s="1082">
        <v>0.52451340485065778</v>
      </c>
      <c r="O59" s="1083">
        <v>2.7310413659211292</v>
      </c>
      <c r="P59" s="1083">
        <v>2.6945107075759598</v>
      </c>
      <c r="Q59" s="1083">
        <v>2.7750740486104277</v>
      </c>
      <c r="R59" s="1082">
        <v>0.18646998764182701</v>
      </c>
      <c r="S59" s="1082">
        <v>0.1908703210411693</v>
      </c>
      <c r="T59" s="1082">
        <v>0.18132142099819434</v>
      </c>
    </row>
    <row r="60" spans="1:20" ht="13.5" customHeight="1">
      <c r="A60" s="201" t="s">
        <v>1419</v>
      </c>
      <c r="B60" s="191"/>
      <c r="C60" s="191"/>
      <c r="D60" s="191"/>
      <c r="E60" s="192"/>
      <c r="F60" s="203"/>
      <c r="G60" s="203"/>
      <c r="H60" s="203"/>
      <c r="I60" s="203"/>
    </row>
    <row r="61" spans="1:20" ht="13.5" customHeight="1">
      <c r="A61" s="812" t="s">
        <v>1420</v>
      </c>
      <c r="B61" s="193"/>
      <c r="C61" s="193"/>
      <c r="D61" s="193"/>
      <c r="E61" s="192"/>
      <c r="F61" s="203"/>
      <c r="G61" s="203"/>
      <c r="H61" s="203"/>
      <c r="I61" s="203"/>
    </row>
    <row r="62" spans="1:20">
      <c r="A62" s="62" t="s">
        <v>1424</v>
      </c>
      <c r="B62" s="191"/>
      <c r="C62" s="191"/>
      <c r="D62" s="191"/>
      <c r="E62" s="191"/>
      <c r="F62" s="191"/>
      <c r="G62" s="191"/>
      <c r="H62" s="191"/>
      <c r="I62" s="191"/>
    </row>
    <row r="63" spans="1:20">
      <c r="A63" s="62" t="s">
        <v>1485</v>
      </c>
      <c r="B63" s="191"/>
      <c r="C63" s="191"/>
      <c r="D63" s="191"/>
      <c r="E63" s="191"/>
      <c r="F63" s="191"/>
      <c r="G63" s="191"/>
      <c r="H63" s="191"/>
      <c r="I63" s="191"/>
    </row>
    <row r="64" spans="1:20">
      <c r="A64" s="62" t="s">
        <v>1425</v>
      </c>
    </row>
  </sheetData>
  <mergeCells count="18">
    <mergeCell ref="A4:T4"/>
    <mergeCell ref="A3:T3"/>
    <mergeCell ref="A5:T5"/>
    <mergeCell ref="A45:A50"/>
    <mergeCell ref="A51:A56"/>
    <mergeCell ref="A57:A59"/>
    <mergeCell ref="R7:T7"/>
    <mergeCell ref="A9:A11"/>
    <mergeCell ref="A12:A34"/>
    <mergeCell ref="A35:A37"/>
    <mergeCell ref="L7:N7"/>
    <mergeCell ref="O7:Q7"/>
    <mergeCell ref="A38:A39"/>
    <mergeCell ref="A40:A44"/>
    <mergeCell ref="A7:B8"/>
    <mergeCell ref="C7:E7"/>
    <mergeCell ref="F7:H7"/>
    <mergeCell ref="I7:K7"/>
  </mergeCells>
  <hyperlinks>
    <hyperlink ref="V7" location="ÍNDICE!A265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53" orientation="landscape" r:id="rId1"/>
  <headerFooter scaleWithDoc="0" alignWithMargins="0">
    <oddHeader>&amp;R&amp;"Arial,Negrita"&amp;10Compendio estadístico 2013 - Uso del tiempo</oddHead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Normal="100" workbookViewId="0">
      <selection activeCell="L7" sqref="L7"/>
    </sheetView>
  </sheetViews>
  <sheetFormatPr baseColWidth="10" defaultRowHeight="14.25"/>
  <cols>
    <col min="1" max="1" width="14.85546875" style="37" customWidth="1"/>
    <col min="2" max="2" width="11.42578125" style="37"/>
    <col min="3" max="3" width="25.140625" style="37" customWidth="1"/>
    <col min="4" max="7" width="12.5703125" style="37" customWidth="1"/>
    <col min="8" max="9" width="11.28515625" style="37" customWidth="1"/>
    <col min="10" max="10" width="16.140625" style="37" customWidth="1"/>
    <col min="11" max="16384" width="11.42578125" style="37"/>
  </cols>
  <sheetData>
    <row r="1" spans="1:15" ht="6" customHeight="1"/>
    <row r="2" spans="1:15">
      <c r="A2" s="1398" t="s">
        <v>418</v>
      </c>
    </row>
    <row r="3" spans="1:15" ht="16.5" customHeight="1">
      <c r="A3" s="2033" t="s">
        <v>1562</v>
      </c>
      <c r="B3" s="2033"/>
      <c r="C3" s="2033"/>
      <c r="D3" s="2033"/>
      <c r="E3" s="2033"/>
      <c r="F3" s="2033"/>
      <c r="G3" s="2033"/>
      <c r="H3" s="2033"/>
      <c r="I3" s="2033"/>
      <c r="J3" s="2033"/>
    </row>
    <row r="4" spans="1:15" ht="16.5" customHeight="1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  <c r="K4" s="550"/>
      <c r="L4" s="550"/>
      <c r="M4" s="550"/>
      <c r="N4" s="550"/>
      <c r="O4" s="550"/>
    </row>
    <row r="5" spans="1:15" ht="16.5" customHeight="1">
      <c r="A5" s="2014" t="s">
        <v>459</v>
      </c>
      <c r="B5" s="2014"/>
      <c r="C5" s="2014"/>
      <c r="D5" s="2014"/>
      <c r="E5" s="2014"/>
      <c r="F5" s="2014"/>
      <c r="G5" s="2014"/>
      <c r="H5" s="2014"/>
      <c r="I5" s="2014"/>
      <c r="J5" s="2014"/>
    </row>
    <row r="7" spans="1:15" ht="34.5" customHeight="1">
      <c r="A7" s="2015" t="s">
        <v>1564</v>
      </c>
      <c r="B7" s="2015"/>
      <c r="C7" s="1847" t="s">
        <v>1565</v>
      </c>
      <c r="D7" s="2461" t="s">
        <v>1566</v>
      </c>
      <c r="E7" s="2462"/>
      <c r="F7" s="2462"/>
      <c r="G7" s="2462"/>
      <c r="H7" s="2462"/>
      <c r="I7" s="2462"/>
      <c r="J7" s="2463"/>
      <c r="L7" s="1113" t="s">
        <v>675</v>
      </c>
    </row>
    <row r="8" spans="1:15" ht="45">
      <c r="A8" s="2015"/>
      <c r="B8" s="2015"/>
      <c r="C8" s="1847" t="s">
        <v>505</v>
      </c>
      <c r="D8" s="231" t="s">
        <v>506</v>
      </c>
      <c r="E8" s="231" t="s">
        <v>507</v>
      </c>
      <c r="F8" s="231" t="s">
        <v>508</v>
      </c>
      <c r="G8" s="231" t="s">
        <v>509</v>
      </c>
      <c r="H8" s="231" t="s">
        <v>510</v>
      </c>
      <c r="I8" s="231" t="s">
        <v>511</v>
      </c>
      <c r="J8" s="231" t="s">
        <v>512</v>
      </c>
    </row>
    <row r="9" spans="1:15" ht="16.5" customHeight="1">
      <c r="A9" s="2017" t="s">
        <v>101</v>
      </c>
      <c r="B9" s="759" t="s">
        <v>1567</v>
      </c>
      <c r="C9" s="78" t="s">
        <v>192</v>
      </c>
      <c r="D9" s="78" t="s">
        <v>192</v>
      </c>
      <c r="E9" s="78" t="s">
        <v>192</v>
      </c>
      <c r="F9" s="78" t="s">
        <v>192</v>
      </c>
      <c r="G9" s="78" t="s">
        <v>192</v>
      </c>
      <c r="H9" s="78" t="s">
        <v>192</v>
      </c>
      <c r="I9" s="78" t="s">
        <v>192</v>
      </c>
      <c r="J9" s="78" t="s">
        <v>192</v>
      </c>
    </row>
    <row r="10" spans="1:15" ht="16.5" customHeight="1">
      <c r="A10" s="2018"/>
      <c r="B10" s="759">
        <v>2008</v>
      </c>
      <c r="C10" s="232">
        <v>40.964994296632916</v>
      </c>
      <c r="D10" s="78">
        <v>26.391515099271796</v>
      </c>
      <c r="E10" s="78">
        <v>18.160383517633662</v>
      </c>
      <c r="F10" s="78">
        <v>14.294006584755369</v>
      </c>
      <c r="G10" s="78">
        <v>13.335043999731964</v>
      </c>
      <c r="H10" s="78">
        <v>11.457330715807517</v>
      </c>
      <c r="I10" s="78">
        <v>7.6624736760098902</v>
      </c>
      <c r="J10" s="78">
        <v>8.6992464067937156</v>
      </c>
    </row>
    <row r="11" spans="1:15" ht="16.5" customHeight="1">
      <c r="A11" s="2018"/>
      <c r="B11" s="759">
        <v>2009</v>
      </c>
      <c r="C11" s="232">
        <v>33.615001696926811</v>
      </c>
      <c r="D11" s="78">
        <v>24.693133420113163</v>
      </c>
      <c r="E11" s="78">
        <v>18.971441736559068</v>
      </c>
      <c r="F11" s="78">
        <v>13.419027594794169</v>
      </c>
      <c r="G11" s="78">
        <v>13.249974774404052</v>
      </c>
      <c r="H11" s="78">
        <v>11.578106142795862</v>
      </c>
      <c r="I11" s="78">
        <v>8.3641146599869849</v>
      </c>
      <c r="J11" s="78">
        <v>9.7242016713390402</v>
      </c>
    </row>
    <row r="12" spans="1:15" ht="16.5" customHeight="1">
      <c r="A12" s="2018"/>
      <c r="B12" s="759">
        <v>2010</v>
      </c>
      <c r="C12" s="232">
        <v>37.45129699009609</v>
      </c>
      <c r="D12" s="78">
        <v>24.095962026224374</v>
      </c>
      <c r="E12" s="78">
        <v>18.279317594264729</v>
      </c>
      <c r="F12" s="78">
        <v>13.424609415326913</v>
      </c>
      <c r="G12" s="78">
        <v>12.948469843583371</v>
      </c>
      <c r="H12" s="78">
        <v>11.917980697812421</v>
      </c>
      <c r="I12" s="78">
        <v>8.8858693911377227</v>
      </c>
      <c r="J12" s="78">
        <v>10.44779103164792</v>
      </c>
    </row>
    <row r="13" spans="1:15" ht="16.5" customHeight="1">
      <c r="A13" s="2018"/>
      <c r="B13" s="759">
        <v>2011</v>
      </c>
      <c r="C13" s="232">
        <v>36.143208662152723</v>
      </c>
      <c r="D13" s="78">
        <v>23.222020967220619</v>
      </c>
      <c r="E13" s="78">
        <v>17.577674171969313</v>
      </c>
      <c r="F13" s="78">
        <v>13.754919460514984</v>
      </c>
      <c r="G13" s="78">
        <v>13.191440894935354</v>
      </c>
      <c r="H13" s="78">
        <v>12.021113694058347</v>
      </c>
      <c r="I13" s="78">
        <v>9.304559490164392</v>
      </c>
      <c r="J13" s="78">
        <v>10.928271321131435</v>
      </c>
    </row>
    <row r="14" spans="1:15" ht="16.5" customHeight="1">
      <c r="A14" s="2018"/>
      <c r="B14" s="759">
        <v>2012</v>
      </c>
      <c r="C14" s="232">
        <v>38.742137649562245</v>
      </c>
      <c r="D14" s="78">
        <v>22.376326681064047</v>
      </c>
      <c r="E14" s="78">
        <v>17.229689300640889</v>
      </c>
      <c r="F14" s="78">
        <v>13.610735090140302</v>
      </c>
      <c r="G14" s="78">
        <v>12.709706855956615</v>
      </c>
      <c r="H14" s="78">
        <v>12.307624600394975</v>
      </c>
      <c r="I14" s="78">
        <v>9.7860247122749406</v>
      </c>
      <c r="J14" s="78">
        <v>11.97989275953077</v>
      </c>
    </row>
    <row r="15" spans="1:15" ht="16.5" customHeight="1">
      <c r="A15" s="2018"/>
      <c r="B15" s="759">
        <v>2013</v>
      </c>
      <c r="C15" s="232">
        <v>43.556057677730948</v>
      </c>
      <c r="D15" s="78">
        <v>25.153289282918006</v>
      </c>
      <c r="E15" s="78">
        <v>17.620543190626062</v>
      </c>
      <c r="F15" s="78">
        <v>14.75598785665947</v>
      </c>
      <c r="G15" s="78">
        <v>13.692453513176437</v>
      </c>
      <c r="H15" s="78">
        <v>11.512171748336147</v>
      </c>
      <c r="I15" s="78">
        <v>8.1259444096618179</v>
      </c>
      <c r="J15" s="233">
        <v>9.1396099986189245</v>
      </c>
    </row>
    <row r="16" spans="1:15" ht="16.5" customHeight="1">
      <c r="A16" s="2019"/>
      <c r="B16" s="759">
        <v>2014</v>
      </c>
      <c r="C16" s="232">
        <v>47.517482203194568</v>
      </c>
      <c r="D16" s="78">
        <v>25.592714868910139</v>
      </c>
      <c r="E16" s="78">
        <v>17.620683536897811</v>
      </c>
      <c r="F16" s="78">
        <v>16.005977697926081</v>
      </c>
      <c r="G16" s="78">
        <v>14.458670623049549</v>
      </c>
      <c r="H16" s="78">
        <v>11.357070701350716</v>
      </c>
      <c r="I16" s="78">
        <v>7.4292379276868035</v>
      </c>
      <c r="J16" s="78">
        <v>7.5356446441857798</v>
      </c>
    </row>
    <row r="17" spans="1:10">
      <c r="A17" s="224" t="s">
        <v>132</v>
      </c>
      <c r="B17" s="242"/>
      <c r="C17" s="243"/>
      <c r="D17" s="236"/>
      <c r="E17" s="236"/>
      <c r="F17" s="236"/>
      <c r="G17" s="236"/>
      <c r="H17" s="236"/>
      <c r="I17" s="236"/>
      <c r="J17" s="236"/>
    </row>
    <row r="18" spans="1:10">
      <c r="A18" s="1836" t="s">
        <v>2346</v>
      </c>
      <c r="B18" s="242"/>
      <c r="C18" s="243"/>
      <c r="D18" s="236"/>
      <c r="E18" s="236"/>
      <c r="F18" s="236"/>
      <c r="G18" s="236"/>
      <c r="H18" s="236"/>
      <c r="I18" s="236"/>
      <c r="J18" s="236"/>
    </row>
    <row r="19" spans="1:10">
      <c r="A19" s="226" t="s">
        <v>2246</v>
      </c>
      <c r="B19" s="242"/>
      <c r="C19" s="243"/>
      <c r="D19" s="236"/>
      <c r="E19" s="236"/>
      <c r="F19" s="236"/>
      <c r="G19" s="236"/>
      <c r="H19" s="236"/>
      <c r="I19" s="236"/>
      <c r="J19" s="236"/>
    </row>
    <row r="20" spans="1:10">
      <c r="A20" s="226" t="s">
        <v>2351</v>
      </c>
      <c r="B20" s="242"/>
      <c r="C20" s="243"/>
      <c r="D20" s="236"/>
      <c r="E20" s="236"/>
      <c r="F20" s="236"/>
      <c r="G20" s="236"/>
      <c r="H20" s="236"/>
      <c r="I20" s="236"/>
      <c r="J20" s="236"/>
    </row>
    <row r="21" spans="1:10">
      <c r="A21" s="226" t="s">
        <v>2352</v>
      </c>
      <c r="B21" s="242"/>
      <c r="C21" s="243"/>
      <c r="D21" s="236"/>
      <c r="E21" s="236"/>
      <c r="F21" s="236"/>
      <c r="G21" s="236"/>
      <c r="H21" s="236"/>
      <c r="I21" s="236"/>
      <c r="J21" s="236"/>
    </row>
    <row r="22" spans="1:10">
      <c r="A22" s="226" t="s">
        <v>2353</v>
      </c>
      <c r="B22" s="224"/>
      <c r="C22" s="224"/>
    </row>
    <row r="23" spans="1:10">
      <c r="A23" s="230"/>
      <c r="B23" s="224"/>
      <c r="C23" s="224"/>
    </row>
    <row r="24" spans="1:10">
      <c r="A24" s="237"/>
    </row>
  </sheetData>
  <mergeCells count="6">
    <mergeCell ref="A9:A16"/>
    <mergeCell ref="A3:J3"/>
    <mergeCell ref="A4:J4"/>
    <mergeCell ref="A5:J5"/>
    <mergeCell ref="A7:B8"/>
    <mergeCell ref="D7:J7"/>
  </mergeCells>
  <hyperlinks>
    <hyperlink ref="L7" location="ÍNDICE!A269" display="ÍNDICE"/>
  </hyperlink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L7" sqref="L7"/>
    </sheetView>
  </sheetViews>
  <sheetFormatPr baseColWidth="10" defaultRowHeight="14.25"/>
  <cols>
    <col min="1" max="1" width="14.85546875" style="37" customWidth="1"/>
    <col min="2" max="2" width="11.42578125" style="37"/>
    <col min="3" max="3" width="25.140625" style="37" customWidth="1"/>
    <col min="4" max="7" width="12.5703125" style="37" customWidth="1"/>
    <col min="8" max="9" width="11.28515625" style="37" customWidth="1"/>
    <col min="10" max="10" width="16.140625" style="37" customWidth="1"/>
    <col min="11" max="16384" width="11.42578125" style="37"/>
  </cols>
  <sheetData>
    <row r="1" spans="1:12" ht="6" customHeight="1"/>
    <row r="2" spans="1:12">
      <c r="A2" s="1398" t="s">
        <v>439</v>
      </c>
    </row>
    <row r="3" spans="1:12" ht="16.5" customHeight="1">
      <c r="A3" s="2033" t="s">
        <v>1563</v>
      </c>
      <c r="B3" s="2033"/>
      <c r="C3" s="2033"/>
      <c r="D3" s="2033"/>
      <c r="E3" s="2033"/>
      <c r="F3" s="2033"/>
      <c r="G3" s="2033"/>
      <c r="H3" s="2033"/>
      <c r="I3" s="2033"/>
      <c r="J3" s="2033"/>
    </row>
    <row r="4" spans="1:12" ht="16.5" customHeight="1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</row>
    <row r="5" spans="1:12" ht="16.5" customHeight="1">
      <c r="A5" s="2014" t="s">
        <v>459</v>
      </c>
      <c r="B5" s="2014"/>
      <c r="C5" s="2014"/>
      <c r="D5" s="2014"/>
      <c r="E5" s="2014"/>
      <c r="F5" s="2014"/>
      <c r="G5" s="2014"/>
      <c r="H5" s="2014"/>
      <c r="I5" s="2014"/>
      <c r="J5" s="2014"/>
    </row>
    <row r="6" spans="1:12">
      <c r="A6" s="237"/>
    </row>
    <row r="7" spans="1:12" ht="32.25" customHeight="1">
      <c r="A7" s="2015" t="s">
        <v>1564</v>
      </c>
      <c r="B7" s="2015"/>
      <c r="C7" s="1847" t="s">
        <v>1565</v>
      </c>
      <c r="D7" s="2461" t="s">
        <v>1566</v>
      </c>
      <c r="E7" s="2462"/>
      <c r="F7" s="2462"/>
      <c r="G7" s="2462"/>
      <c r="H7" s="2462"/>
      <c r="I7" s="2462"/>
      <c r="J7" s="2463"/>
      <c r="L7" s="1113" t="s">
        <v>675</v>
      </c>
    </row>
    <row r="8" spans="1:12" ht="45">
      <c r="A8" s="2015"/>
      <c r="B8" s="2015"/>
      <c r="C8" s="1847" t="s">
        <v>505</v>
      </c>
      <c r="D8" s="231" t="s">
        <v>506</v>
      </c>
      <c r="E8" s="231" t="s">
        <v>507</v>
      </c>
      <c r="F8" s="231" t="s">
        <v>508</v>
      </c>
      <c r="G8" s="231" t="s">
        <v>509</v>
      </c>
      <c r="H8" s="231" t="s">
        <v>510</v>
      </c>
      <c r="I8" s="231" t="s">
        <v>511</v>
      </c>
      <c r="J8" s="231" t="s">
        <v>512</v>
      </c>
    </row>
    <row r="9" spans="1:12" ht="16.5" customHeight="1">
      <c r="A9" s="2017" t="s">
        <v>101</v>
      </c>
      <c r="B9" s="759" t="s">
        <v>1567</v>
      </c>
      <c r="C9" s="78" t="s">
        <v>192</v>
      </c>
      <c r="D9" s="78" t="s">
        <v>192</v>
      </c>
      <c r="E9" s="78" t="s">
        <v>192</v>
      </c>
      <c r="F9" s="78" t="s">
        <v>192</v>
      </c>
      <c r="G9" s="78" t="s">
        <v>192</v>
      </c>
      <c r="H9" s="78" t="s">
        <v>192</v>
      </c>
      <c r="I9" s="78" t="s">
        <v>192</v>
      </c>
      <c r="J9" s="78" t="s">
        <v>192</v>
      </c>
    </row>
    <row r="10" spans="1:12" ht="16.5" customHeight="1">
      <c r="A10" s="2018"/>
      <c r="B10" s="759">
        <v>2008</v>
      </c>
      <c r="C10" s="232">
        <v>51.012026164854078</v>
      </c>
      <c r="D10" s="78">
        <v>24.577535777345872</v>
      </c>
      <c r="E10" s="78">
        <v>18.453186900096341</v>
      </c>
      <c r="F10" s="78">
        <v>15.229695676463317</v>
      </c>
      <c r="G10" s="78">
        <v>14.123477844655696</v>
      </c>
      <c r="H10" s="78">
        <v>12.017014103167579</v>
      </c>
      <c r="I10" s="78">
        <v>7.6844126743137728</v>
      </c>
      <c r="J10" s="78">
        <v>7.9146770239588644</v>
      </c>
    </row>
    <row r="11" spans="1:12" ht="16.5" customHeight="1">
      <c r="A11" s="2018"/>
      <c r="B11" s="759">
        <v>2009</v>
      </c>
      <c r="C11" s="232">
        <v>41.454768552136443</v>
      </c>
      <c r="D11" s="78">
        <v>22.983838554865745</v>
      </c>
      <c r="E11" s="78">
        <v>19.419984328368244</v>
      </c>
      <c r="F11" s="78">
        <v>14.614200894971962</v>
      </c>
      <c r="G11" s="78">
        <v>13.850615374621711</v>
      </c>
      <c r="H11" s="78">
        <v>11.991498009220594</v>
      </c>
      <c r="I11" s="78">
        <v>8.3101287071971619</v>
      </c>
      <c r="J11" s="78">
        <v>8.82973413075376</v>
      </c>
    </row>
    <row r="12" spans="1:12" ht="16.5" customHeight="1">
      <c r="A12" s="2018"/>
      <c r="B12" s="759">
        <v>2010</v>
      </c>
      <c r="C12" s="232">
        <v>45.529832345362273</v>
      </c>
      <c r="D12" s="78">
        <v>22.27774862041338</v>
      </c>
      <c r="E12" s="78">
        <v>18.566102522560485</v>
      </c>
      <c r="F12" s="78">
        <v>14.675735714046754</v>
      </c>
      <c r="G12" s="78">
        <v>13.54710696409821</v>
      </c>
      <c r="H12" s="78">
        <v>12.370947308074747</v>
      </c>
      <c r="I12" s="78">
        <v>8.8125788683888242</v>
      </c>
      <c r="J12" s="78">
        <v>9.7497800024142833</v>
      </c>
    </row>
    <row r="13" spans="1:12" ht="16.5" customHeight="1">
      <c r="A13" s="2018"/>
      <c r="B13" s="759">
        <v>2011</v>
      </c>
      <c r="C13" s="232">
        <v>44.39337271931737</v>
      </c>
      <c r="D13" s="78">
        <v>21.998104015275739</v>
      </c>
      <c r="E13" s="78">
        <v>18.25880387717983</v>
      </c>
      <c r="F13" s="78">
        <v>15.238076395771721</v>
      </c>
      <c r="G13" s="78">
        <v>13.360695246657073</v>
      </c>
      <c r="H13" s="78">
        <v>12.743298098380071</v>
      </c>
      <c r="I13" s="78">
        <v>9.3100947238064222</v>
      </c>
      <c r="J13" s="78">
        <v>9.0909276429230736</v>
      </c>
    </row>
    <row r="14" spans="1:12" ht="16.5" customHeight="1">
      <c r="A14" s="2018"/>
      <c r="B14" s="759">
        <v>2012</v>
      </c>
      <c r="C14" s="232">
        <v>46.979878020048382</v>
      </c>
      <c r="D14" s="78">
        <v>20.966541254864442</v>
      </c>
      <c r="E14" s="78">
        <v>17.727916001673513</v>
      </c>
      <c r="F14" s="78">
        <v>15.337601301481241</v>
      </c>
      <c r="G14" s="78">
        <v>12.670016226156507</v>
      </c>
      <c r="H14" s="78">
        <v>12.842449459573183</v>
      </c>
      <c r="I14" s="78">
        <v>9.9505352445812143</v>
      </c>
      <c r="J14" s="78">
        <v>10.50494051167375</v>
      </c>
    </row>
    <row r="15" spans="1:12" ht="16.5" customHeight="1">
      <c r="A15" s="2018"/>
      <c r="B15" s="759">
        <v>2013</v>
      </c>
      <c r="C15" s="232">
        <v>50.108034181958658</v>
      </c>
      <c r="D15" s="78">
        <v>23.542585382387582</v>
      </c>
      <c r="E15" s="78">
        <v>17.898931322698342</v>
      </c>
      <c r="F15" s="78">
        <v>15.803990444580943</v>
      </c>
      <c r="G15" s="78">
        <v>13.838986434079706</v>
      </c>
      <c r="H15" s="78">
        <v>12.217814730181134</v>
      </c>
      <c r="I15" s="78">
        <v>8.0652603915959773</v>
      </c>
      <c r="J15" s="233">
        <v>8.6324312944746566</v>
      </c>
    </row>
    <row r="16" spans="1:12" ht="16.5" customHeight="1">
      <c r="A16" s="2019"/>
      <c r="B16" s="759">
        <v>2014</v>
      </c>
      <c r="C16" s="232">
        <v>54.003825934612394</v>
      </c>
      <c r="D16" s="78">
        <v>24.168532119084304</v>
      </c>
      <c r="E16" s="78">
        <v>17.732653296619748</v>
      </c>
      <c r="F16" s="78">
        <v>16.968570500522613</v>
      </c>
      <c r="G16" s="78">
        <v>14.435179149922195</v>
      </c>
      <c r="H16" s="78">
        <v>12.050610606748062</v>
      </c>
      <c r="I16" s="78">
        <v>7.5431238097186579</v>
      </c>
      <c r="J16" s="78">
        <v>7.1013305173843788</v>
      </c>
    </row>
    <row r="17" spans="1:10">
      <c r="A17" s="224" t="s">
        <v>132</v>
      </c>
      <c r="B17" s="242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1836" t="s">
        <v>2346</v>
      </c>
      <c r="B18" s="242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26" t="s">
        <v>2246</v>
      </c>
      <c r="B19" s="242"/>
      <c r="C19" s="236"/>
      <c r="D19" s="236"/>
      <c r="E19" s="236"/>
      <c r="F19" s="236"/>
      <c r="G19" s="236"/>
      <c r="H19" s="236"/>
      <c r="I19" s="236"/>
      <c r="J19" s="236"/>
    </row>
    <row r="20" spans="1:10">
      <c r="A20" s="226" t="s">
        <v>2351</v>
      </c>
      <c r="B20" s="242"/>
      <c r="C20" s="236"/>
      <c r="D20" s="236"/>
      <c r="E20" s="236"/>
      <c r="F20" s="236"/>
      <c r="G20" s="236"/>
      <c r="H20" s="236"/>
      <c r="I20" s="236"/>
      <c r="J20" s="236"/>
    </row>
    <row r="21" spans="1:10">
      <c r="A21" s="226" t="s">
        <v>2352</v>
      </c>
      <c r="B21" s="242"/>
      <c r="C21" s="236"/>
      <c r="D21" s="236"/>
      <c r="E21" s="236"/>
      <c r="F21" s="236"/>
      <c r="G21" s="236"/>
      <c r="H21" s="236"/>
      <c r="I21" s="236"/>
      <c r="J21" s="236"/>
    </row>
    <row r="22" spans="1:10">
      <c r="A22" s="226" t="s">
        <v>2353</v>
      </c>
      <c r="B22" s="224"/>
    </row>
    <row r="23" spans="1:10">
      <c r="A23" s="226"/>
      <c r="B23" s="224"/>
    </row>
    <row r="24" spans="1:10">
      <c r="A24" s="224"/>
      <c r="B24" s="224"/>
    </row>
  </sheetData>
  <mergeCells count="6">
    <mergeCell ref="A9:A16"/>
    <mergeCell ref="A3:J3"/>
    <mergeCell ref="A4:J4"/>
    <mergeCell ref="A5:J5"/>
    <mergeCell ref="A7:B8"/>
    <mergeCell ref="D7:J7"/>
  </mergeCells>
  <hyperlinks>
    <hyperlink ref="L7" location="ÍNDICE!A270" display="ÍNDICE"/>
  </hyperlink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L23"/>
  <sheetViews>
    <sheetView showGridLines="0" zoomScaleNormal="100" workbookViewId="0">
      <selection activeCell="L7" sqref="L7"/>
    </sheetView>
  </sheetViews>
  <sheetFormatPr baseColWidth="10" defaultRowHeight="14.25"/>
  <cols>
    <col min="1" max="1" width="14.85546875" style="37" customWidth="1"/>
    <col min="2" max="2" width="11.42578125" style="37"/>
    <col min="3" max="3" width="25.140625" style="37" customWidth="1"/>
    <col min="4" max="7" width="12.5703125" style="37" customWidth="1"/>
    <col min="8" max="9" width="11.28515625" style="37" customWidth="1"/>
    <col min="10" max="10" width="16.140625" style="37" customWidth="1"/>
    <col min="11" max="16384" width="11.42578125" style="37"/>
  </cols>
  <sheetData>
    <row r="1" spans="1:12" ht="6" customHeight="1"/>
    <row r="2" spans="1:12">
      <c r="A2" s="1398" t="s">
        <v>445</v>
      </c>
    </row>
    <row r="3" spans="1:12" ht="16.5" customHeight="1">
      <c r="A3" s="2033" t="s">
        <v>1568</v>
      </c>
      <c r="B3" s="2033"/>
      <c r="C3" s="2033"/>
      <c r="D3" s="2033"/>
      <c r="E3" s="2033"/>
      <c r="F3" s="2033"/>
      <c r="G3" s="2033"/>
      <c r="H3" s="2033"/>
      <c r="I3" s="2033"/>
      <c r="J3" s="2033"/>
    </row>
    <row r="4" spans="1:12" ht="16.5" customHeight="1">
      <c r="A4" s="2005" t="s">
        <v>1767</v>
      </c>
      <c r="B4" s="2005"/>
      <c r="C4" s="2005"/>
      <c r="D4" s="2005"/>
      <c r="E4" s="2005"/>
      <c r="F4" s="2005"/>
      <c r="G4" s="2005"/>
      <c r="H4" s="2005"/>
      <c r="I4" s="2005"/>
      <c r="J4" s="2005"/>
    </row>
    <row r="5" spans="1:12" ht="16.5" customHeight="1">
      <c r="A5" s="2014" t="s">
        <v>459</v>
      </c>
      <c r="B5" s="2014"/>
      <c r="C5" s="2014"/>
      <c r="D5" s="2014"/>
      <c r="E5" s="2014"/>
      <c r="F5" s="2014"/>
      <c r="G5" s="2014"/>
      <c r="H5" s="2014"/>
      <c r="I5" s="2014"/>
      <c r="J5" s="2014"/>
    </row>
    <row r="7" spans="1:12" ht="32.25">
      <c r="A7" s="2015" t="s">
        <v>1564</v>
      </c>
      <c r="B7" s="2015"/>
      <c r="C7" s="238" t="s">
        <v>1565</v>
      </c>
      <c r="D7" s="2461" t="s">
        <v>1566</v>
      </c>
      <c r="E7" s="2462"/>
      <c r="F7" s="2462"/>
      <c r="G7" s="2462"/>
      <c r="H7" s="2462"/>
      <c r="I7" s="2462"/>
      <c r="J7" s="2463"/>
      <c r="L7" s="1113" t="s">
        <v>675</v>
      </c>
    </row>
    <row r="8" spans="1:12" ht="45">
      <c r="A8" s="2015"/>
      <c r="B8" s="2015"/>
      <c r="C8" s="900" t="s">
        <v>505</v>
      </c>
      <c r="D8" s="231" t="s">
        <v>506</v>
      </c>
      <c r="E8" s="231" t="s">
        <v>507</v>
      </c>
      <c r="F8" s="231" t="s">
        <v>508</v>
      </c>
      <c r="G8" s="231" t="s">
        <v>509</v>
      </c>
      <c r="H8" s="231" t="s">
        <v>510</v>
      </c>
      <c r="I8" s="231" t="s">
        <v>511</v>
      </c>
      <c r="J8" s="231" t="s">
        <v>512</v>
      </c>
    </row>
    <row r="9" spans="1:12" ht="16.5" customHeight="1">
      <c r="A9" s="2017" t="s">
        <v>101</v>
      </c>
      <c r="B9" s="759" t="s">
        <v>1567</v>
      </c>
      <c r="C9" s="78" t="s">
        <v>192</v>
      </c>
      <c r="D9" s="78" t="s">
        <v>192</v>
      </c>
      <c r="E9" s="78" t="s">
        <v>192</v>
      </c>
      <c r="F9" s="78" t="s">
        <v>192</v>
      </c>
      <c r="G9" s="78" t="s">
        <v>192</v>
      </c>
      <c r="H9" s="78" t="s">
        <v>192</v>
      </c>
      <c r="I9" s="78" t="s">
        <v>192</v>
      </c>
      <c r="J9" s="78" t="s">
        <v>192</v>
      </c>
    </row>
    <row r="10" spans="1:12" ht="16.5" customHeight="1">
      <c r="A10" s="2018"/>
      <c r="B10" s="759">
        <v>2008</v>
      </c>
      <c r="C10" s="232">
        <v>20.93066400379292</v>
      </c>
      <c r="D10" s="78">
        <v>30.008535740762611</v>
      </c>
      <c r="E10" s="78">
        <v>17.576542309815181</v>
      </c>
      <c r="F10" s="78">
        <v>12.428270455448301</v>
      </c>
      <c r="G10" s="78">
        <v>11.762930438637026</v>
      </c>
      <c r="H10" s="78">
        <v>10.341338741523332</v>
      </c>
      <c r="I10" s="78">
        <v>7.6187279680177538</v>
      </c>
      <c r="J10" s="78">
        <v>10.263654345790732</v>
      </c>
    </row>
    <row r="11" spans="1:12" ht="16.5" customHeight="1">
      <c r="A11" s="2018"/>
      <c r="B11" s="759">
        <v>2009</v>
      </c>
      <c r="C11" s="232">
        <v>18.058990257120193</v>
      </c>
      <c r="D11" s="78">
        <v>28.084791739669097</v>
      </c>
      <c r="E11" s="78">
        <v>18.08142372731723</v>
      </c>
      <c r="F11" s="78">
        <v>11.047511977879225</v>
      </c>
      <c r="G11" s="78">
        <v>12.058157183301738</v>
      </c>
      <c r="H11" s="78">
        <v>10.757835754406162</v>
      </c>
      <c r="I11" s="78">
        <v>8.4712359704432494</v>
      </c>
      <c r="J11" s="78">
        <v>11.499043646985045</v>
      </c>
    </row>
    <row r="12" spans="1:12" ht="16.5" customHeight="1">
      <c r="A12" s="2018"/>
      <c r="B12" s="759">
        <v>2010</v>
      </c>
      <c r="C12" s="232">
        <v>21.453671057121461</v>
      </c>
      <c r="D12" s="78">
        <v>27.696503046761116</v>
      </c>
      <c r="E12" s="78">
        <v>17.711407966550951</v>
      </c>
      <c r="F12" s="78">
        <v>10.947050100225018</v>
      </c>
      <c r="G12" s="78">
        <v>11.76301080894031</v>
      </c>
      <c r="H12" s="78">
        <v>11.020987607799519</v>
      </c>
      <c r="I12" s="78">
        <v>9.0310039131534143</v>
      </c>
      <c r="J12" s="78">
        <v>11.830036556573791</v>
      </c>
    </row>
    <row r="13" spans="1:12" ht="16.5" customHeight="1">
      <c r="A13" s="2018"/>
      <c r="B13" s="759">
        <v>2011</v>
      </c>
      <c r="C13" s="232">
        <v>19.800892406214782</v>
      </c>
      <c r="D13" s="78">
        <v>25.646413713972922</v>
      </c>
      <c r="E13" s="78">
        <v>16.228460147045336</v>
      </c>
      <c r="F13" s="78">
        <v>10.81701185950182</v>
      </c>
      <c r="G13" s="78">
        <v>12.856173847594556</v>
      </c>
      <c r="H13" s="78">
        <v>10.590576573977964</v>
      </c>
      <c r="I13" s="78">
        <v>9.2935950368400864</v>
      </c>
      <c r="J13" s="78">
        <v>14.567768821070432</v>
      </c>
    </row>
    <row r="14" spans="1:12" ht="16.5" customHeight="1">
      <c r="A14" s="2018"/>
      <c r="B14" s="759">
        <v>2012</v>
      </c>
      <c r="C14" s="232">
        <v>22.44189136395498</v>
      </c>
      <c r="D14" s="78">
        <v>25.165756630080651</v>
      </c>
      <c r="E14" s="78">
        <v>16.243887876231039</v>
      </c>
      <c r="F14" s="78">
        <v>10.193922688523456</v>
      </c>
      <c r="G14" s="78">
        <v>12.788239538591869</v>
      </c>
      <c r="H14" s="78">
        <v>11.249409320292676</v>
      </c>
      <c r="I14" s="78">
        <v>9.460520846781673</v>
      </c>
      <c r="J14" s="78">
        <v>14.898263099498502</v>
      </c>
    </row>
    <row r="15" spans="1:12" ht="16.5" customHeight="1">
      <c r="A15" s="2018"/>
      <c r="B15" s="759">
        <v>2013</v>
      </c>
      <c r="C15" s="232">
        <v>29.919272257959857</v>
      </c>
      <c r="D15" s="78">
        <v>28.51393371907352</v>
      </c>
      <c r="E15" s="78">
        <v>17.039701779099641</v>
      </c>
      <c r="F15" s="78">
        <v>12.56938852886991</v>
      </c>
      <c r="G15" s="78">
        <v>13.386720693393595</v>
      </c>
      <c r="H15" s="78">
        <v>10.039886767797878</v>
      </c>
      <c r="I15" s="78">
        <v>8.252558250735067</v>
      </c>
      <c r="J15" s="233">
        <v>10.197810261036816</v>
      </c>
    </row>
    <row r="16" spans="1:12" ht="16.5" customHeight="1">
      <c r="A16" s="2019"/>
      <c r="B16" s="759">
        <v>2014</v>
      </c>
      <c r="C16" s="232">
        <v>33.846752890357017</v>
      </c>
      <c r="D16" s="78">
        <v>28.626552889970071</v>
      </c>
      <c r="E16" s="78">
        <v>17.382162101146349</v>
      </c>
      <c r="F16" s="78">
        <v>13.955432819688998</v>
      </c>
      <c r="G16" s="78">
        <v>14.508712883670677</v>
      </c>
      <c r="H16" s="78">
        <v>9.8796706033762636</v>
      </c>
      <c r="I16" s="78">
        <v>7.1866347090929121</v>
      </c>
      <c r="J16" s="78">
        <v>8.4608339930491443</v>
      </c>
    </row>
    <row r="17" spans="1:10">
      <c r="A17" s="224" t="s">
        <v>132</v>
      </c>
      <c r="B17" s="242"/>
      <c r="C17" s="236"/>
      <c r="D17" s="236"/>
      <c r="E17" s="236"/>
      <c r="F17" s="236"/>
      <c r="G17" s="236"/>
      <c r="H17" s="236"/>
      <c r="I17" s="236"/>
      <c r="J17" s="236"/>
    </row>
    <row r="18" spans="1:10" s="1121" customFormat="1">
      <c r="A18" s="839" t="s">
        <v>2346</v>
      </c>
      <c r="B18" s="1119"/>
      <c r="C18" s="1120"/>
      <c r="D18" s="1120"/>
      <c r="E18" s="1120"/>
      <c r="F18" s="1120"/>
      <c r="G18" s="1120"/>
      <c r="H18" s="1120"/>
      <c r="I18" s="1120"/>
      <c r="J18" s="1120"/>
    </row>
    <row r="19" spans="1:10" s="1121" customFormat="1">
      <c r="A19" s="224" t="s">
        <v>2347</v>
      </c>
      <c r="B19" s="1119"/>
      <c r="C19" s="1120"/>
      <c r="D19" s="1120"/>
      <c r="E19" s="1120"/>
      <c r="F19" s="1120"/>
      <c r="G19" s="1120"/>
      <c r="H19" s="1120"/>
      <c r="I19" s="1120"/>
      <c r="J19" s="1120"/>
    </row>
    <row r="20" spans="1:10" s="1121" customFormat="1">
      <c r="A20" s="224" t="s">
        <v>2348</v>
      </c>
      <c r="B20" s="1119"/>
      <c r="C20" s="1120"/>
      <c r="D20" s="1120"/>
      <c r="E20" s="1120"/>
      <c r="F20" s="1120"/>
      <c r="G20" s="1120"/>
      <c r="H20" s="1120"/>
      <c r="I20" s="1120"/>
      <c r="J20" s="1120"/>
    </row>
    <row r="21" spans="1:10" s="1121" customFormat="1">
      <c r="A21" s="224" t="s">
        <v>2349</v>
      </c>
      <c r="B21" s="1119"/>
      <c r="C21" s="1120"/>
      <c r="D21" s="1120"/>
      <c r="E21" s="1120"/>
      <c r="F21" s="1120"/>
      <c r="G21" s="1120"/>
      <c r="H21" s="1120"/>
      <c r="I21" s="1120"/>
      <c r="J21" s="1120"/>
    </row>
    <row r="22" spans="1:10" s="1121" customFormat="1">
      <c r="A22" s="224" t="s">
        <v>2350</v>
      </c>
      <c r="B22" s="1118"/>
    </row>
    <row r="23" spans="1:10" s="1121" customFormat="1">
      <c r="A23" s="1118"/>
      <c r="B23" s="1118"/>
    </row>
  </sheetData>
  <mergeCells count="6">
    <mergeCell ref="A9:A16"/>
    <mergeCell ref="A7:B8"/>
    <mergeCell ref="D7:J7"/>
    <mergeCell ref="A4:J4"/>
    <mergeCell ref="A3:J3"/>
    <mergeCell ref="A5:J5"/>
  </mergeCells>
  <hyperlinks>
    <hyperlink ref="L7" location="ÍNDICE!A271" display="ÍNDICE"/>
  </hyperlink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>
      <selection activeCell="H7" sqref="H7"/>
    </sheetView>
  </sheetViews>
  <sheetFormatPr baseColWidth="10" defaultRowHeight="14.25"/>
  <cols>
    <col min="1" max="1" width="14" style="37" customWidth="1"/>
    <col min="2" max="2" width="11.42578125" style="37"/>
    <col min="3" max="3" width="24" style="37" customWidth="1"/>
    <col min="4" max="6" width="29.42578125" style="37" customWidth="1"/>
    <col min="7" max="16384" width="11.42578125" style="37"/>
  </cols>
  <sheetData>
    <row r="1" spans="1:10" ht="6" customHeight="1"/>
    <row r="2" spans="1:10">
      <c r="A2" s="1398" t="s">
        <v>2437</v>
      </c>
    </row>
    <row r="3" spans="1:10" ht="35.25" customHeight="1">
      <c r="A3" s="2243" t="s">
        <v>1569</v>
      </c>
      <c r="B3" s="2243"/>
      <c r="C3" s="2243"/>
      <c r="D3" s="2243"/>
      <c r="E3" s="2243"/>
      <c r="F3" s="2243"/>
      <c r="G3" s="536"/>
    </row>
    <row r="4" spans="1:10" ht="16.5" customHeight="1">
      <c r="A4" s="2005" t="s">
        <v>1767</v>
      </c>
      <c r="B4" s="2005"/>
      <c r="C4" s="2005"/>
      <c r="D4" s="2005"/>
      <c r="E4" s="2005"/>
      <c r="F4" s="2005"/>
      <c r="G4" s="550"/>
      <c r="H4" s="550"/>
      <c r="I4" s="550"/>
      <c r="J4" s="550"/>
    </row>
    <row r="5" spans="1:10" ht="16.5" customHeight="1">
      <c r="A5" s="2014" t="s">
        <v>459</v>
      </c>
      <c r="B5" s="2014"/>
      <c r="C5" s="2014"/>
      <c r="D5" s="2014"/>
      <c r="E5" s="2014"/>
      <c r="F5" s="2014"/>
      <c r="G5" s="258"/>
    </row>
    <row r="7" spans="1:10" ht="32.25" customHeight="1">
      <c r="A7" s="2464" t="s">
        <v>1570</v>
      </c>
      <c r="B7" s="2465"/>
      <c r="C7" s="1847" t="s">
        <v>1486</v>
      </c>
      <c r="D7" s="2468" t="s">
        <v>1487</v>
      </c>
      <c r="E7" s="2469"/>
      <c r="F7" s="2470"/>
      <c r="H7" s="1113" t="s">
        <v>675</v>
      </c>
    </row>
    <row r="8" spans="1:10" ht="30">
      <c r="A8" s="2466"/>
      <c r="B8" s="2467"/>
      <c r="C8" s="1847" t="s">
        <v>1488</v>
      </c>
      <c r="D8" s="231" t="s">
        <v>513</v>
      </c>
      <c r="E8" s="231" t="s">
        <v>514</v>
      </c>
      <c r="F8" s="231" t="s">
        <v>515</v>
      </c>
    </row>
    <row r="9" spans="1:10" ht="16.5" customHeight="1">
      <c r="A9" s="2017" t="s">
        <v>101</v>
      </c>
      <c r="B9" s="759" t="s">
        <v>1567</v>
      </c>
      <c r="C9" s="239" t="s">
        <v>192</v>
      </c>
      <c r="D9" s="239" t="s">
        <v>192</v>
      </c>
      <c r="E9" s="239" t="s">
        <v>192</v>
      </c>
      <c r="F9" s="239" t="s">
        <v>192</v>
      </c>
    </row>
    <row r="10" spans="1:10" ht="16.5" customHeight="1">
      <c r="A10" s="2018"/>
      <c r="B10" s="759">
        <v>2008</v>
      </c>
      <c r="C10" s="240">
        <v>25.741798000356621</v>
      </c>
      <c r="D10" s="240">
        <v>37.346356586672201</v>
      </c>
      <c r="E10" s="240">
        <v>45.493920297051098</v>
      </c>
      <c r="F10" s="240">
        <v>17.15972311627689</v>
      </c>
    </row>
    <row r="11" spans="1:10" ht="16.5" customHeight="1">
      <c r="A11" s="2018"/>
      <c r="B11" s="759">
        <v>2009</v>
      </c>
      <c r="C11" s="240">
        <v>24.591116820593687</v>
      </c>
      <c r="D11" s="240">
        <v>45.688666688722499</v>
      </c>
      <c r="E11" s="240">
        <v>44.510618567477188</v>
      </c>
      <c r="F11" s="240">
        <v>9.8007147438000235</v>
      </c>
    </row>
    <row r="12" spans="1:10" ht="16.5" customHeight="1">
      <c r="A12" s="2018"/>
      <c r="B12" s="759">
        <v>2010</v>
      </c>
      <c r="C12" s="240">
        <v>29.032202970371358</v>
      </c>
      <c r="D12" s="240">
        <v>51.748023994922306</v>
      </c>
      <c r="E12" s="240">
        <v>41.439004581008035</v>
      </c>
      <c r="F12" s="240">
        <v>6.8129714240697119</v>
      </c>
    </row>
    <row r="13" spans="1:10" ht="16.5" customHeight="1">
      <c r="A13" s="2018"/>
      <c r="B13" s="759">
        <v>2011</v>
      </c>
      <c r="C13" s="240">
        <v>31.366807248710018</v>
      </c>
      <c r="D13" s="240">
        <v>54.422602333071005</v>
      </c>
      <c r="E13" s="240">
        <v>39.503408278395234</v>
      </c>
      <c r="F13" s="240">
        <v>6.073989388534387</v>
      </c>
    </row>
    <row r="14" spans="1:10" ht="16.5" customHeight="1">
      <c r="A14" s="2018"/>
      <c r="B14" s="759">
        <v>2012</v>
      </c>
      <c r="C14" s="240">
        <v>35.135144878746566</v>
      </c>
      <c r="D14" s="240">
        <v>59.844102801047875</v>
      </c>
      <c r="E14" s="240">
        <v>35.306296576991649</v>
      </c>
      <c r="F14" s="240">
        <v>4.849600621961792</v>
      </c>
    </row>
    <row r="15" spans="1:10" ht="16.5" customHeight="1">
      <c r="A15" s="2018"/>
      <c r="B15" s="759">
        <v>2013</v>
      </c>
      <c r="C15" s="240">
        <v>40.353672846142992</v>
      </c>
      <c r="D15" s="240">
        <v>63.954544818256167</v>
      </c>
      <c r="E15" s="240">
        <v>32.669259125902641</v>
      </c>
      <c r="F15" s="240">
        <v>3.3761960558377857</v>
      </c>
    </row>
    <row r="16" spans="1:10" ht="16.5" customHeight="1">
      <c r="A16" s="2019"/>
      <c r="B16" s="759">
        <v>2014</v>
      </c>
      <c r="C16" s="240">
        <v>46.351730451980551</v>
      </c>
      <c r="D16" s="240">
        <v>60.215110628940472</v>
      </c>
      <c r="E16" s="240">
        <v>35.501648961790565</v>
      </c>
      <c r="F16" s="240">
        <v>4.2832404092698217</v>
      </c>
    </row>
    <row r="17" spans="1:10">
      <c r="A17" s="224" t="s">
        <v>1426</v>
      </c>
      <c r="B17" s="242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1836" t="s">
        <v>2357</v>
      </c>
      <c r="B18" s="242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26" t="s">
        <v>2246</v>
      </c>
      <c r="B19" s="242"/>
      <c r="C19" s="236"/>
      <c r="D19" s="236"/>
      <c r="E19" s="236"/>
      <c r="F19" s="236"/>
      <c r="G19" s="236"/>
      <c r="H19" s="236"/>
      <c r="I19" s="236"/>
      <c r="J19" s="236"/>
    </row>
    <row r="20" spans="1:10">
      <c r="A20" s="226" t="s">
        <v>2355</v>
      </c>
      <c r="B20" s="242"/>
      <c r="C20" s="236"/>
      <c r="D20" s="236"/>
      <c r="E20" s="236"/>
      <c r="F20" s="236"/>
      <c r="G20" s="236"/>
      <c r="H20" s="236"/>
      <c r="I20" s="236"/>
      <c r="J20" s="236"/>
    </row>
    <row r="21" spans="1:10">
      <c r="A21" s="226" t="s">
        <v>2356</v>
      </c>
      <c r="B21" s="242"/>
      <c r="C21" s="236"/>
      <c r="D21" s="236"/>
      <c r="E21" s="236"/>
      <c r="F21" s="236"/>
      <c r="G21" s="236"/>
      <c r="H21" s="236"/>
      <c r="I21" s="236"/>
      <c r="J21" s="236"/>
    </row>
    <row r="22" spans="1:10">
      <c r="A22" s="226" t="s">
        <v>2353</v>
      </c>
      <c r="B22" s="224"/>
    </row>
    <row r="23" spans="1:10">
      <c r="A23" s="230"/>
      <c r="B23" s="224"/>
    </row>
    <row r="24" spans="1:10">
      <c r="A24" s="237"/>
    </row>
  </sheetData>
  <mergeCells count="6">
    <mergeCell ref="A9:A16"/>
    <mergeCell ref="A3:F3"/>
    <mergeCell ref="A4:F4"/>
    <mergeCell ref="A5:F5"/>
    <mergeCell ref="A7:B8"/>
    <mergeCell ref="D7:F7"/>
  </mergeCells>
  <hyperlinks>
    <hyperlink ref="H7" location="ÍNDICE!A272" display="ÍNDICE"/>
  </hyperlink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H7" sqref="H7"/>
    </sheetView>
  </sheetViews>
  <sheetFormatPr baseColWidth="10" defaultRowHeight="14.25"/>
  <cols>
    <col min="1" max="1" width="14" style="37" customWidth="1"/>
    <col min="2" max="2" width="11.42578125" style="37"/>
    <col min="3" max="3" width="24" style="37" customWidth="1"/>
    <col min="4" max="6" width="29.42578125" style="37" customWidth="1"/>
    <col min="7" max="16384" width="11.42578125" style="37"/>
  </cols>
  <sheetData>
    <row r="1" spans="1:8" ht="6" customHeight="1"/>
    <row r="2" spans="1:8">
      <c r="A2" s="1398" t="s">
        <v>2438</v>
      </c>
    </row>
    <row r="3" spans="1:8" ht="32.25" customHeight="1">
      <c r="A3" s="2437" t="s">
        <v>1571</v>
      </c>
      <c r="B3" s="2437"/>
      <c r="C3" s="2437"/>
      <c r="D3" s="2437"/>
      <c r="E3" s="2437"/>
      <c r="F3" s="2437"/>
      <c r="G3" s="1854"/>
    </row>
    <row r="4" spans="1:8" ht="16.5" customHeight="1">
      <c r="A4" s="2005" t="s">
        <v>1767</v>
      </c>
      <c r="B4" s="2005"/>
      <c r="C4" s="2005"/>
      <c r="D4" s="2005"/>
      <c r="E4" s="2005"/>
      <c r="F4" s="2005"/>
      <c r="G4" s="1837"/>
    </row>
    <row r="5" spans="1:8" ht="16.5" customHeight="1">
      <c r="A5" s="2014" t="s">
        <v>459</v>
      </c>
      <c r="B5" s="2014"/>
      <c r="C5" s="2014"/>
      <c r="D5" s="2014"/>
      <c r="E5" s="2014"/>
      <c r="F5" s="2014"/>
      <c r="G5" s="1834"/>
    </row>
    <row r="6" spans="1:8">
      <c r="A6" s="234"/>
      <c r="B6" s="235"/>
      <c r="C6" s="241"/>
      <c r="D6" s="241"/>
      <c r="E6" s="241"/>
      <c r="F6" s="241"/>
    </row>
    <row r="7" spans="1:8" ht="27.75" customHeight="1">
      <c r="A7" s="2464" t="s">
        <v>1570</v>
      </c>
      <c r="B7" s="2465"/>
      <c r="C7" s="1847" t="s">
        <v>1486</v>
      </c>
      <c r="D7" s="2468" t="s">
        <v>1487</v>
      </c>
      <c r="E7" s="2469"/>
      <c r="F7" s="2470"/>
      <c r="H7" s="1113" t="s">
        <v>675</v>
      </c>
    </row>
    <row r="8" spans="1:8" ht="30">
      <c r="A8" s="2466"/>
      <c r="B8" s="2467"/>
      <c r="C8" s="1847" t="s">
        <v>1488</v>
      </c>
      <c r="D8" s="231" t="s">
        <v>513</v>
      </c>
      <c r="E8" s="231" t="s">
        <v>514</v>
      </c>
      <c r="F8" s="231" t="s">
        <v>515</v>
      </c>
    </row>
    <row r="9" spans="1:8" ht="16.5">
      <c r="A9" s="2017" t="s">
        <v>101</v>
      </c>
      <c r="B9" s="759" t="s">
        <v>1567</v>
      </c>
      <c r="C9" s="239" t="s">
        <v>192</v>
      </c>
      <c r="D9" s="239" t="s">
        <v>192</v>
      </c>
      <c r="E9" s="239" t="s">
        <v>192</v>
      </c>
      <c r="F9" s="239" t="s">
        <v>192</v>
      </c>
    </row>
    <row r="10" spans="1:8">
      <c r="A10" s="2018"/>
      <c r="B10" s="759">
        <v>2008</v>
      </c>
      <c r="C10" s="240">
        <v>34.126242924206032</v>
      </c>
      <c r="D10" s="240">
        <v>38.946283935703775</v>
      </c>
      <c r="E10" s="240">
        <v>44.515588470217558</v>
      </c>
      <c r="F10" s="240">
        <v>16.538127594079022</v>
      </c>
    </row>
    <row r="11" spans="1:8">
      <c r="A11" s="2018"/>
      <c r="B11" s="759">
        <v>2009</v>
      </c>
      <c r="C11" s="240">
        <v>32.423173895726265</v>
      </c>
      <c r="D11" s="240">
        <v>48.685306910247405</v>
      </c>
      <c r="E11" s="240">
        <v>42.435341520881913</v>
      </c>
      <c r="F11" s="240">
        <v>8.8793515688702218</v>
      </c>
    </row>
    <row r="12" spans="1:8">
      <c r="A12" s="2018"/>
      <c r="B12" s="759">
        <v>2010</v>
      </c>
      <c r="C12" s="240">
        <v>37.641709616088477</v>
      </c>
      <c r="D12" s="240">
        <v>55.747916927755206</v>
      </c>
      <c r="E12" s="240">
        <v>38.147400306755785</v>
      </c>
      <c r="F12" s="240">
        <v>6.1046827654895441</v>
      </c>
    </row>
    <row r="13" spans="1:8">
      <c r="A13" s="2018"/>
      <c r="B13" s="759">
        <v>2011</v>
      </c>
      <c r="C13" s="240">
        <v>39.831005653852991</v>
      </c>
      <c r="D13" s="240">
        <v>57.004657995446998</v>
      </c>
      <c r="E13" s="240">
        <v>37.266632639685007</v>
      </c>
      <c r="F13" s="240">
        <v>5.7287093648688225</v>
      </c>
    </row>
    <row r="14" spans="1:8">
      <c r="A14" s="2018"/>
      <c r="B14" s="759">
        <v>2012</v>
      </c>
      <c r="C14" s="240">
        <v>43.918059089081162</v>
      </c>
      <c r="D14" s="240">
        <v>63.816122543200606</v>
      </c>
      <c r="E14" s="240">
        <v>32.032147227507437</v>
      </c>
      <c r="F14" s="240">
        <v>4.1517302292936016</v>
      </c>
    </row>
    <row r="15" spans="1:8">
      <c r="A15" s="2018"/>
      <c r="B15" s="759">
        <v>2013</v>
      </c>
      <c r="C15" s="240">
        <v>47.584827826671408</v>
      </c>
      <c r="D15" s="240">
        <v>68.238027108331977</v>
      </c>
      <c r="E15" s="240">
        <v>28.795380232520486</v>
      </c>
      <c r="F15" s="240">
        <v>2.966592659145133</v>
      </c>
    </row>
    <row r="16" spans="1:8">
      <c r="A16" s="2019"/>
      <c r="B16" s="759">
        <v>2014</v>
      </c>
      <c r="C16" s="240">
        <v>53.371741440709187</v>
      </c>
      <c r="D16" s="240">
        <v>63.331701091708638</v>
      </c>
      <c r="E16" s="240">
        <v>32.999646445664112</v>
      </c>
      <c r="F16" s="240">
        <v>3.6686524626283545</v>
      </c>
    </row>
    <row r="17" spans="1:10">
      <c r="A17" s="224" t="s">
        <v>1426</v>
      </c>
      <c r="B17" s="242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1836" t="s">
        <v>2354</v>
      </c>
      <c r="B18" s="242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26" t="s">
        <v>2246</v>
      </c>
      <c r="B19" s="242"/>
      <c r="C19" s="236"/>
      <c r="D19" s="236"/>
      <c r="E19" s="236"/>
      <c r="F19" s="236"/>
      <c r="G19" s="236"/>
      <c r="H19" s="236"/>
      <c r="I19" s="236"/>
      <c r="J19" s="236"/>
    </row>
    <row r="20" spans="1:10">
      <c r="A20" s="226" t="s">
        <v>2355</v>
      </c>
      <c r="B20" s="242"/>
      <c r="C20" s="236"/>
      <c r="D20" s="236"/>
      <c r="E20" s="236"/>
      <c r="F20" s="236"/>
      <c r="G20" s="236"/>
      <c r="H20" s="236"/>
      <c r="I20" s="236"/>
      <c r="J20" s="236"/>
    </row>
    <row r="21" spans="1:10">
      <c r="A21" s="226" t="s">
        <v>2356</v>
      </c>
      <c r="B21" s="242"/>
      <c r="C21" s="236"/>
      <c r="D21" s="236"/>
      <c r="E21" s="236"/>
      <c r="F21" s="236"/>
      <c r="G21" s="236"/>
      <c r="H21" s="236"/>
      <c r="I21" s="236"/>
      <c r="J21" s="236"/>
    </row>
    <row r="22" spans="1:10">
      <c r="A22" s="226" t="s">
        <v>2353</v>
      </c>
      <c r="B22" s="224"/>
    </row>
    <row r="23" spans="1:10">
      <c r="A23" s="230"/>
      <c r="B23" s="224"/>
    </row>
    <row r="24" spans="1:10">
      <c r="A24" s="230"/>
      <c r="B24" s="224"/>
    </row>
    <row r="25" spans="1:10">
      <c r="A25" s="237"/>
    </row>
  </sheetData>
  <mergeCells count="6">
    <mergeCell ref="A9:A16"/>
    <mergeCell ref="A3:F3"/>
    <mergeCell ref="A4:F4"/>
    <mergeCell ref="A5:F5"/>
    <mergeCell ref="A7:B8"/>
    <mergeCell ref="D7:F7"/>
  </mergeCells>
  <hyperlinks>
    <hyperlink ref="H7" location="ÍNDICE!A273" display="ÍNDICE"/>
  </hyperlink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J24"/>
  <sheetViews>
    <sheetView showGridLines="0" zoomScaleNormal="100" workbookViewId="0">
      <selection activeCell="H7" sqref="H7"/>
    </sheetView>
  </sheetViews>
  <sheetFormatPr baseColWidth="10" defaultRowHeight="14.25"/>
  <cols>
    <col min="1" max="1" width="14" style="37" customWidth="1"/>
    <col min="2" max="2" width="11.42578125" style="37"/>
    <col min="3" max="3" width="24" style="37" customWidth="1"/>
    <col min="4" max="6" width="29.42578125" style="37" customWidth="1"/>
    <col min="7" max="16384" width="11.42578125" style="37"/>
  </cols>
  <sheetData>
    <row r="1" spans="1:8" ht="6" customHeight="1"/>
    <row r="2" spans="1:8">
      <c r="A2" s="1398" t="s">
        <v>2439</v>
      </c>
    </row>
    <row r="3" spans="1:8" ht="30.75" customHeight="1">
      <c r="A3" s="2437" t="s">
        <v>1572</v>
      </c>
      <c r="B3" s="2437"/>
      <c r="C3" s="2437"/>
      <c r="D3" s="2437"/>
      <c r="E3" s="2437"/>
      <c r="F3" s="2437"/>
      <c r="G3" s="259"/>
    </row>
    <row r="4" spans="1:8" ht="16.5" customHeight="1">
      <c r="A4" s="2005" t="s">
        <v>1767</v>
      </c>
      <c r="B4" s="2005"/>
      <c r="C4" s="2005"/>
      <c r="D4" s="2005"/>
      <c r="E4" s="2005"/>
      <c r="F4" s="2005"/>
      <c r="G4" s="250"/>
    </row>
    <row r="5" spans="1:8" ht="16.5" customHeight="1">
      <c r="A5" s="2014" t="s">
        <v>459</v>
      </c>
      <c r="B5" s="2014"/>
      <c r="C5" s="2014"/>
      <c r="D5" s="2014"/>
      <c r="E5" s="2014"/>
      <c r="F5" s="2014"/>
      <c r="G5" s="251"/>
    </row>
    <row r="6" spans="1:8">
      <c r="A6" s="237"/>
    </row>
    <row r="7" spans="1:8" ht="23.25" customHeight="1">
      <c r="A7" s="2464" t="s">
        <v>1570</v>
      </c>
      <c r="B7" s="2465"/>
      <c r="C7" s="238" t="s">
        <v>1486</v>
      </c>
      <c r="D7" s="2468" t="s">
        <v>1487</v>
      </c>
      <c r="E7" s="2469"/>
      <c r="F7" s="2470"/>
      <c r="H7" s="1113" t="s">
        <v>675</v>
      </c>
    </row>
    <row r="8" spans="1:8" ht="30">
      <c r="A8" s="2466"/>
      <c r="B8" s="2467"/>
      <c r="C8" s="238" t="s">
        <v>1488</v>
      </c>
      <c r="D8" s="231" t="s">
        <v>513</v>
      </c>
      <c r="E8" s="231" t="s">
        <v>514</v>
      </c>
      <c r="F8" s="231" t="s">
        <v>515</v>
      </c>
    </row>
    <row r="9" spans="1:8" ht="16.5">
      <c r="A9" s="2032" t="s">
        <v>467</v>
      </c>
      <c r="B9" s="759" t="s">
        <v>1567</v>
      </c>
      <c r="C9" s="239" t="s">
        <v>192</v>
      </c>
      <c r="D9" s="239" t="s">
        <v>192</v>
      </c>
      <c r="E9" s="239" t="s">
        <v>192</v>
      </c>
      <c r="F9" s="239" t="s">
        <v>192</v>
      </c>
    </row>
    <row r="10" spans="1:8">
      <c r="A10" s="2032"/>
      <c r="B10" s="759">
        <v>2008</v>
      </c>
      <c r="C10" s="240">
        <v>9.0227568815737751</v>
      </c>
      <c r="D10" s="240">
        <v>25.279711632076911</v>
      </c>
      <c r="E10" s="240">
        <v>52.87249458627025</v>
      </c>
      <c r="F10" s="240">
        <v>21.847793781653653</v>
      </c>
    </row>
    <row r="11" spans="1:8">
      <c r="A11" s="2032"/>
      <c r="B11" s="759">
        <v>2009</v>
      </c>
      <c r="C11" s="240">
        <v>9.0504034667217912</v>
      </c>
      <c r="D11" s="240">
        <v>24.386817981807848</v>
      </c>
      <c r="E11" s="240">
        <v>59.262885908068277</v>
      </c>
      <c r="F11" s="240">
        <v>16.350296110124468</v>
      </c>
    </row>
    <row r="12" spans="1:8">
      <c r="A12" s="2032"/>
      <c r="B12" s="759">
        <v>2010</v>
      </c>
      <c r="C12" s="240">
        <v>11.983114153073853</v>
      </c>
      <c r="D12" s="240">
        <v>26.866847169878007</v>
      </c>
      <c r="E12" s="240">
        <v>61.914299635405158</v>
      </c>
      <c r="F12" s="240">
        <v>11.218853194716553</v>
      </c>
    </row>
    <row r="13" spans="1:8">
      <c r="A13" s="2032"/>
      <c r="B13" s="759">
        <v>2011</v>
      </c>
      <c r="C13" s="240">
        <v>14.600521605005436</v>
      </c>
      <c r="D13" s="240">
        <v>40.469540249536912</v>
      </c>
      <c r="E13" s="240">
        <v>51.59062615236698</v>
      </c>
      <c r="F13" s="240">
        <v>7.9398335980960386</v>
      </c>
    </row>
    <row r="14" spans="1:8">
      <c r="A14" s="2032"/>
      <c r="B14" s="759">
        <v>2012</v>
      </c>
      <c r="C14" s="240">
        <v>17.756147933571967</v>
      </c>
      <c r="D14" s="240">
        <v>40.404300288289093</v>
      </c>
      <c r="E14" s="240">
        <v>51.330591742440554</v>
      </c>
      <c r="F14" s="240">
        <v>8.2651079692687421</v>
      </c>
    </row>
    <row r="15" spans="1:8">
      <c r="A15" s="2032"/>
      <c r="B15" s="759">
        <v>2013</v>
      </c>
      <c r="C15" s="240">
        <v>25.303297017877458</v>
      </c>
      <c r="D15" s="240">
        <v>47.188599710284564</v>
      </c>
      <c r="E15" s="240">
        <v>47.831978727167233</v>
      </c>
      <c r="F15" s="240">
        <v>4.9794215625478406</v>
      </c>
    </row>
    <row r="16" spans="1:8">
      <c r="A16" s="2032"/>
      <c r="B16" s="759">
        <v>2014</v>
      </c>
      <c r="C16" s="240">
        <v>31.556234873291121</v>
      </c>
      <c r="D16" s="240">
        <v>49.105530249822287</v>
      </c>
      <c r="E16" s="240">
        <v>44.420433253063017</v>
      </c>
      <c r="F16" s="240">
        <v>6.474036497115204</v>
      </c>
    </row>
    <row r="17" spans="1:10">
      <c r="A17" s="224" t="s">
        <v>1426</v>
      </c>
      <c r="B17" s="242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225" t="s">
        <v>2354</v>
      </c>
      <c r="B18" s="242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26" t="s">
        <v>2246</v>
      </c>
      <c r="B19" s="242"/>
      <c r="C19" s="236"/>
      <c r="D19" s="236"/>
      <c r="E19" s="236"/>
      <c r="F19" s="236"/>
      <c r="G19" s="236"/>
      <c r="H19" s="236"/>
      <c r="I19" s="236"/>
      <c r="J19" s="236"/>
    </row>
    <row r="20" spans="1:10">
      <c r="A20" s="226" t="s">
        <v>2355</v>
      </c>
      <c r="B20" s="242"/>
      <c r="C20" s="236"/>
      <c r="D20" s="236"/>
      <c r="E20" s="236"/>
      <c r="F20" s="236"/>
      <c r="G20" s="236"/>
      <c r="H20" s="236"/>
      <c r="I20" s="236"/>
      <c r="J20" s="236"/>
    </row>
    <row r="21" spans="1:10">
      <c r="A21" s="226" t="s">
        <v>2356</v>
      </c>
      <c r="B21" s="242"/>
      <c r="C21" s="236"/>
      <c r="D21" s="236"/>
      <c r="E21" s="236"/>
      <c r="F21" s="236"/>
      <c r="G21" s="236"/>
      <c r="H21" s="236"/>
      <c r="I21" s="236"/>
      <c r="J21" s="236"/>
    </row>
    <row r="22" spans="1:10">
      <c r="A22" s="226" t="s">
        <v>2353</v>
      </c>
      <c r="B22" s="224"/>
    </row>
    <row r="23" spans="1:10">
      <c r="A23" s="224"/>
      <c r="B23" s="224"/>
    </row>
    <row r="24" spans="1:10">
      <c r="A24" s="224"/>
      <c r="B24" s="224"/>
    </row>
  </sheetData>
  <mergeCells count="6">
    <mergeCell ref="A4:F4"/>
    <mergeCell ref="A7:B8"/>
    <mergeCell ref="D7:F7"/>
    <mergeCell ref="A9:A16"/>
    <mergeCell ref="A3:F3"/>
    <mergeCell ref="A5:F5"/>
  </mergeCells>
  <hyperlinks>
    <hyperlink ref="H7" location="ÍNDICE!A274" display="ÍNDICE"/>
  </hyperlink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15" zoomScaleNormal="115" workbookViewId="0">
      <selection activeCell="G7" sqref="G7"/>
    </sheetView>
  </sheetViews>
  <sheetFormatPr baseColWidth="10" defaultRowHeight="14.25"/>
  <cols>
    <col min="1" max="2" width="16" style="37" customWidth="1"/>
    <col min="3" max="5" width="36" style="37" customWidth="1"/>
    <col min="6" max="16384" width="11.42578125" style="37"/>
  </cols>
  <sheetData>
    <row r="1" spans="1:8" ht="6" customHeight="1"/>
    <row r="2" spans="1:8">
      <c r="A2" s="1398" t="s">
        <v>2440</v>
      </c>
    </row>
    <row r="3" spans="1:8" ht="15">
      <c r="A3" s="2243" t="s">
        <v>1573</v>
      </c>
      <c r="B3" s="2243"/>
      <c r="C3" s="2243"/>
      <c r="D3" s="2243"/>
      <c r="E3" s="2243"/>
      <c r="F3" s="536"/>
      <c r="G3" s="536"/>
      <c r="H3" s="536"/>
    </row>
    <row r="4" spans="1:8" ht="16.5" customHeight="1">
      <c r="A4" s="2005" t="s">
        <v>1767</v>
      </c>
      <c r="B4" s="2005"/>
      <c r="C4" s="2005"/>
      <c r="D4" s="2005"/>
      <c r="E4" s="2005"/>
      <c r="F4" s="550"/>
      <c r="G4" s="215"/>
      <c r="H4" s="215"/>
    </row>
    <row r="5" spans="1:8" ht="16.5" customHeight="1">
      <c r="A5" s="2014" t="s">
        <v>459</v>
      </c>
      <c r="B5" s="2014"/>
      <c r="C5" s="2014"/>
      <c r="D5" s="2014"/>
      <c r="E5" s="2014"/>
      <c r="F5" s="258"/>
      <c r="G5" s="258"/>
      <c r="H5" s="258"/>
    </row>
    <row r="7" spans="1:8" ht="33.75" customHeight="1">
      <c r="A7" s="2464" t="s">
        <v>1570</v>
      </c>
      <c r="B7" s="2465"/>
      <c r="C7" s="2468" t="s">
        <v>1574</v>
      </c>
      <c r="D7" s="2469"/>
      <c r="E7" s="2470"/>
      <c r="G7" s="1113" t="s">
        <v>675</v>
      </c>
    </row>
    <row r="8" spans="1:8" ht="30">
      <c r="A8" s="2466"/>
      <c r="B8" s="2467"/>
      <c r="C8" s="1847" t="s">
        <v>516</v>
      </c>
      <c r="D8" s="1847" t="s">
        <v>517</v>
      </c>
      <c r="E8" s="1847" t="s">
        <v>518</v>
      </c>
    </row>
    <row r="9" spans="1:8" ht="16.5">
      <c r="A9" s="2017" t="s">
        <v>101</v>
      </c>
      <c r="B9" s="759" t="s">
        <v>1575</v>
      </c>
      <c r="C9" s="239" t="s">
        <v>192</v>
      </c>
      <c r="D9" s="239" t="s">
        <v>192</v>
      </c>
      <c r="E9" s="239" t="s">
        <v>192</v>
      </c>
    </row>
    <row r="10" spans="1:8">
      <c r="A10" s="2018"/>
      <c r="B10" s="759">
        <v>2008</v>
      </c>
      <c r="C10" s="233">
        <v>32.416262262730093</v>
      </c>
      <c r="D10" s="233">
        <v>37.705720979418913</v>
      </c>
      <c r="E10" s="233" t="s">
        <v>192</v>
      </c>
    </row>
    <row r="11" spans="1:8">
      <c r="A11" s="2018"/>
      <c r="B11" s="759">
        <v>2009</v>
      </c>
      <c r="C11" s="240">
        <v>33.5961520399539</v>
      </c>
      <c r="D11" s="240">
        <v>40.231330134644637</v>
      </c>
      <c r="E11" s="240" t="s">
        <v>192</v>
      </c>
    </row>
    <row r="12" spans="1:8">
      <c r="A12" s="2018"/>
      <c r="B12" s="759">
        <v>2010</v>
      </c>
      <c r="C12" s="240">
        <v>29.222649128485539</v>
      </c>
      <c r="D12" s="240">
        <v>42.825400976944053</v>
      </c>
      <c r="E12" s="240" t="s">
        <v>192</v>
      </c>
    </row>
    <row r="13" spans="1:8">
      <c r="A13" s="2018"/>
      <c r="B13" s="759">
        <v>2011</v>
      </c>
      <c r="C13" s="240">
        <v>25.139270038908673</v>
      </c>
      <c r="D13" s="240">
        <v>46.646225298492624</v>
      </c>
      <c r="E13" s="240">
        <v>8.4162947055468802</v>
      </c>
    </row>
    <row r="14" spans="1:8">
      <c r="A14" s="2018"/>
      <c r="B14" s="759">
        <v>2012</v>
      </c>
      <c r="C14" s="240">
        <v>21.379563550382414</v>
      </c>
      <c r="D14" s="240">
        <v>50.404707307297649</v>
      </c>
      <c r="E14" s="240">
        <v>12.240705265986843</v>
      </c>
    </row>
    <row r="15" spans="1:8">
      <c r="A15" s="2018"/>
      <c r="B15" s="759">
        <v>2013</v>
      </c>
      <c r="C15" s="240">
        <v>20.044210651969188</v>
      </c>
      <c r="D15" s="240">
        <v>51.288649696315836</v>
      </c>
      <c r="E15" s="240">
        <v>16.930246602680072</v>
      </c>
    </row>
    <row r="16" spans="1:8">
      <c r="A16" s="2019"/>
      <c r="B16" s="759">
        <v>2014</v>
      </c>
      <c r="C16" s="240">
        <v>14.43163628382468</v>
      </c>
      <c r="D16" s="240">
        <v>53.940160024069868</v>
      </c>
      <c r="E16" s="240">
        <v>24.654236205217543</v>
      </c>
    </row>
    <row r="17" spans="1:10">
      <c r="A17" s="224" t="s">
        <v>1426</v>
      </c>
      <c r="B17" s="242"/>
      <c r="C17" s="243"/>
      <c r="D17" s="236"/>
      <c r="E17" s="236"/>
    </row>
    <row r="18" spans="1:10">
      <c r="A18" s="1836" t="s">
        <v>2358</v>
      </c>
      <c r="B18" s="242"/>
      <c r="C18" s="243"/>
      <c r="D18" s="236"/>
      <c r="E18" s="236"/>
      <c r="F18" s="236"/>
      <c r="G18" s="236"/>
      <c r="H18" s="236"/>
      <c r="I18" s="236"/>
      <c r="J18" s="236"/>
    </row>
    <row r="19" spans="1:10">
      <c r="A19" s="226" t="s">
        <v>2246</v>
      </c>
      <c r="B19" s="242"/>
      <c r="C19" s="243"/>
      <c r="D19" s="236"/>
      <c r="E19" s="236"/>
    </row>
    <row r="20" spans="1:10">
      <c r="A20" s="226" t="s">
        <v>2359</v>
      </c>
      <c r="B20" s="242"/>
      <c r="C20" s="243"/>
      <c r="D20" s="236"/>
      <c r="E20" s="236"/>
    </row>
    <row r="21" spans="1:10" ht="12" customHeight="1">
      <c r="A21" s="226" t="s">
        <v>2360</v>
      </c>
      <c r="B21" s="242"/>
      <c r="C21" s="243"/>
      <c r="D21" s="236"/>
      <c r="E21" s="236"/>
    </row>
    <row r="22" spans="1:10" ht="12" customHeight="1">
      <c r="A22" s="226" t="s">
        <v>2361</v>
      </c>
      <c r="B22" s="242"/>
      <c r="C22" s="243"/>
      <c r="D22" s="236"/>
      <c r="E22" s="236"/>
    </row>
    <row r="23" spans="1:10">
      <c r="A23" s="226" t="s">
        <v>2362</v>
      </c>
      <c r="B23" s="242"/>
      <c r="C23" s="244"/>
      <c r="D23" s="241"/>
      <c r="E23" s="241"/>
    </row>
    <row r="24" spans="1:10">
      <c r="A24" s="230"/>
      <c r="B24" s="242"/>
      <c r="C24" s="244"/>
      <c r="D24" s="241"/>
      <c r="E24" s="241"/>
    </row>
    <row r="25" spans="1:10">
      <c r="A25" s="237"/>
      <c r="B25" s="235"/>
      <c r="C25" s="241"/>
      <c r="D25" s="241"/>
      <c r="E25" s="241"/>
    </row>
    <row r="26" spans="1:10">
      <c r="A26" s="237"/>
      <c r="B26" s="235"/>
      <c r="C26" s="241"/>
      <c r="D26" s="241"/>
      <c r="E26" s="241"/>
    </row>
  </sheetData>
  <mergeCells count="6">
    <mergeCell ref="A9:A16"/>
    <mergeCell ref="A3:E3"/>
    <mergeCell ref="A4:E4"/>
    <mergeCell ref="A5:E5"/>
    <mergeCell ref="A7:B8"/>
    <mergeCell ref="C7:E7"/>
  </mergeCells>
  <hyperlinks>
    <hyperlink ref="G7" location="ÍNDICE!A275" display="ÍNDICE"/>
  </hyperlinks>
  <pageMargins left="0.7" right="0.7" top="0.75" bottom="0.75" header="0.3" footer="0.3"/>
  <pageSetup paperSize="9" orientation="portrait" r:id="rId1"/>
  <rowBreaks count="1" manualBreakCount="1">
    <brk id="25" max="16383" man="1"/>
  </rowBreak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zoomScale="115" zoomScaleNormal="115" workbookViewId="0">
      <selection activeCell="G7" sqref="G7"/>
    </sheetView>
  </sheetViews>
  <sheetFormatPr baseColWidth="10" defaultRowHeight="14.25"/>
  <cols>
    <col min="1" max="2" width="16" style="37" customWidth="1"/>
    <col min="3" max="5" width="36" style="37" customWidth="1"/>
    <col min="6" max="16384" width="11.42578125" style="37"/>
  </cols>
  <sheetData>
    <row r="1" spans="1:8" ht="6" customHeight="1"/>
    <row r="2" spans="1:8">
      <c r="A2" s="1398" t="s">
        <v>2441</v>
      </c>
    </row>
    <row r="3" spans="1:8" ht="15">
      <c r="A3" s="2243" t="s">
        <v>1576</v>
      </c>
      <c r="B3" s="2243"/>
      <c r="C3" s="2243"/>
      <c r="D3" s="2243"/>
      <c r="E3" s="2243"/>
      <c r="F3" s="2437"/>
      <c r="G3" s="2437"/>
      <c r="H3" s="2437"/>
    </row>
    <row r="4" spans="1:8" ht="16.5" customHeight="1">
      <c r="A4" s="2005" t="s">
        <v>1767</v>
      </c>
      <c r="B4" s="2005"/>
      <c r="C4" s="2005"/>
      <c r="D4" s="2005"/>
      <c r="E4" s="2005"/>
      <c r="F4" s="2033"/>
      <c r="G4" s="2033"/>
      <c r="H4" s="2033"/>
    </row>
    <row r="5" spans="1:8" ht="16.5" customHeight="1">
      <c r="A5" s="2014" t="s">
        <v>459</v>
      </c>
      <c r="B5" s="2014"/>
      <c r="C5" s="2014"/>
      <c r="D5" s="2014"/>
      <c r="E5" s="2014"/>
      <c r="F5" s="2014"/>
      <c r="G5" s="2014"/>
      <c r="H5" s="2014"/>
    </row>
    <row r="6" spans="1:8">
      <c r="A6" s="237"/>
      <c r="B6" s="235"/>
      <c r="C6" s="241"/>
      <c r="D6" s="241"/>
      <c r="E6" s="241"/>
    </row>
    <row r="7" spans="1:8" ht="15">
      <c r="A7" s="2464" t="s">
        <v>1570</v>
      </c>
      <c r="B7" s="2465"/>
      <c r="C7" s="2468" t="s">
        <v>1574</v>
      </c>
      <c r="D7" s="2469"/>
      <c r="E7" s="2470"/>
      <c r="G7" s="1113" t="s">
        <v>675</v>
      </c>
    </row>
    <row r="8" spans="1:8" ht="30">
      <c r="A8" s="2466"/>
      <c r="B8" s="2467"/>
      <c r="C8" s="1847" t="s">
        <v>516</v>
      </c>
      <c r="D8" s="1847" t="s">
        <v>517</v>
      </c>
      <c r="E8" s="1847" t="s">
        <v>518</v>
      </c>
    </row>
    <row r="9" spans="1:8" ht="16.5">
      <c r="A9" s="2017" t="s">
        <v>101</v>
      </c>
      <c r="B9" s="759" t="s">
        <v>1575</v>
      </c>
      <c r="C9" s="239" t="s">
        <v>192</v>
      </c>
      <c r="D9" s="239" t="s">
        <v>192</v>
      </c>
      <c r="E9" s="239" t="s">
        <v>192</v>
      </c>
    </row>
    <row r="10" spans="1:8">
      <c r="A10" s="2018"/>
      <c r="B10" s="759">
        <v>2008</v>
      </c>
      <c r="C10" s="233">
        <v>22.952713340375503</v>
      </c>
      <c r="D10" s="233">
        <v>45.576147465780345</v>
      </c>
      <c r="E10" s="233" t="s">
        <v>192</v>
      </c>
    </row>
    <row r="11" spans="1:8">
      <c r="A11" s="2018"/>
      <c r="B11" s="759">
        <v>2009</v>
      </c>
      <c r="C11" s="240">
        <v>25.342583262864672</v>
      </c>
      <c r="D11" s="240">
        <v>47.947119858360651</v>
      </c>
      <c r="E11" s="240" t="s">
        <v>192</v>
      </c>
    </row>
    <row r="12" spans="1:8">
      <c r="A12" s="2018"/>
      <c r="B12" s="759">
        <v>2010</v>
      </c>
      <c r="C12" s="240">
        <v>20.833160399995638</v>
      </c>
      <c r="D12" s="240">
        <v>50.953826036950247</v>
      </c>
      <c r="E12" s="240" t="s">
        <v>192</v>
      </c>
    </row>
    <row r="13" spans="1:8">
      <c r="A13" s="2018"/>
      <c r="B13" s="759">
        <v>2011</v>
      </c>
      <c r="C13" s="240">
        <v>17.678521556185324</v>
      </c>
      <c r="D13" s="240">
        <v>53.984266078269641</v>
      </c>
      <c r="E13" s="240">
        <v>10.199394422293807</v>
      </c>
    </row>
    <row r="14" spans="1:8">
      <c r="A14" s="2018"/>
      <c r="B14" s="759">
        <v>2012</v>
      </c>
      <c r="C14" s="240">
        <v>15.069688377115922</v>
      </c>
      <c r="D14" s="240">
        <v>57.576765512321749</v>
      </c>
      <c r="E14" s="240">
        <v>15.012036413066781</v>
      </c>
    </row>
    <row r="15" spans="1:8">
      <c r="A15" s="2018"/>
      <c r="B15" s="759">
        <v>2013</v>
      </c>
      <c r="C15" s="240">
        <v>15.470412332725376</v>
      </c>
      <c r="D15" s="240">
        <v>57.104638547923706</v>
      </c>
      <c r="E15" s="240">
        <v>20.046013468304775</v>
      </c>
    </row>
    <row r="16" spans="1:8">
      <c r="A16" s="2019"/>
      <c r="B16" s="759">
        <v>2014</v>
      </c>
      <c r="C16" s="240">
        <v>9.8041117133979441</v>
      </c>
      <c r="D16" s="240">
        <v>58.636216366087325</v>
      </c>
      <c r="E16" s="240">
        <v>28.202801479667222</v>
      </c>
    </row>
    <row r="17" spans="1:10">
      <c r="A17" s="224" t="s">
        <v>1426</v>
      </c>
      <c r="B17" s="242"/>
      <c r="C17" s="243"/>
      <c r="D17" s="236"/>
      <c r="E17" s="236"/>
    </row>
    <row r="18" spans="1:10">
      <c r="A18" s="839" t="s">
        <v>2358</v>
      </c>
      <c r="B18" s="839"/>
      <c r="C18" s="1122"/>
      <c r="D18" s="1117"/>
      <c r="E18" s="1117"/>
      <c r="F18" s="1117"/>
      <c r="G18" s="1117"/>
      <c r="H18" s="1117"/>
      <c r="I18" s="1117"/>
      <c r="J18" s="1117"/>
    </row>
    <row r="19" spans="1:10">
      <c r="A19" s="224" t="s">
        <v>2347</v>
      </c>
      <c r="B19" s="839"/>
      <c r="C19" s="1122"/>
      <c r="D19" s="1117"/>
      <c r="E19" s="1117"/>
    </row>
    <row r="20" spans="1:10">
      <c r="A20" s="224" t="s">
        <v>2443</v>
      </c>
      <c r="B20" s="839"/>
      <c r="C20" s="1122"/>
      <c r="D20" s="1117"/>
      <c r="E20" s="1117"/>
    </row>
    <row r="21" spans="1:10">
      <c r="A21" s="224" t="s">
        <v>2444</v>
      </c>
      <c r="B21" s="839"/>
      <c r="C21" s="1122"/>
      <c r="D21" s="1117"/>
      <c r="E21" s="1117"/>
    </row>
    <row r="22" spans="1:10">
      <c r="A22" s="224" t="s">
        <v>2363</v>
      </c>
    </row>
    <row r="25" spans="1:10">
      <c r="A25" s="1398" t="s">
        <v>2442</v>
      </c>
    </row>
    <row r="26" spans="1:10" ht="15">
      <c r="A26" s="2243" t="s">
        <v>1577</v>
      </c>
      <c r="B26" s="2243"/>
      <c r="C26" s="2243"/>
      <c r="D26" s="2243"/>
      <c r="E26" s="2243"/>
      <c r="F26" s="2437"/>
      <c r="G26" s="2437"/>
      <c r="H26" s="2437"/>
    </row>
    <row r="27" spans="1:10" ht="15">
      <c r="A27" s="2005" t="s">
        <v>1767</v>
      </c>
      <c r="B27" s="2005"/>
      <c r="C27" s="2005"/>
      <c r="D27" s="2005"/>
      <c r="E27" s="2005"/>
      <c r="F27" s="2033"/>
      <c r="G27" s="2033"/>
      <c r="H27" s="2033"/>
    </row>
    <row r="28" spans="1:10">
      <c r="A28" s="2014" t="s">
        <v>459</v>
      </c>
      <c r="B28" s="2014"/>
      <c r="C28" s="2014"/>
      <c r="D28" s="2014"/>
      <c r="E28" s="2014"/>
      <c r="F28" s="2014"/>
      <c r="G28" s="2014"/>
      <c r="H28" s="2014"/>
    </row>
    <row r="30" spans="1:10" ht="15">
      <c r="A30" s="2464" t="s">
        <v>1570</v>
      </c>
      <c r="B30" s="2465"/>
      <c r="C30" s="2468" t="s">
        <v>1574</v>
      </c>
      <c r="D30" s="2469"/>
      <c r="E30" s="2470"/>
    </row>
    <row r="31" spans="1:10" ht="30">
      <c r="A31" s="2466"/>
      <c r="B31" s="2467"/>
      <c r="C31" s="1847" t="s">
        <v>516</v>
      </c>
      <c r="D31" s="1847" t="s">
        <v>517</v>
      </c>
      <c r="E31" s="1847" t="s">
        <v>518</v>
      </c>
    </row>
    <row r="32" spans="1:10" ht="16.5">
      <c r="A32" s="2017" t="s">
        <v>101</v>
      </c>
      <c r="B32" s="759" t="s">
        <v>1575</v>
      </c>
      <c r="C32" s="239" t="s">
        <v>192</v>
      </c>
      <c r="D32" s="239" t="s">
        <v>192</v>
      </c>
      <c r="E32" s="239" t="s">
        <v>192</v>
      </c>
    </row>
    <row r="33" spans="1:10">
      <c r="A33" s="2018"/>
      <c r="B33" s="759">
        <v>2008</v>
      </c>
      <c r="C33" s="233">
        <v>53.809877755444326</v>
      </c>
      <c r="D33" s="233">
        <v>22.011660699582027</v>
      </c>
      <c r="E33" s="233" t="s">
        <v>192</v>
      </c>
    </row>
    <row r="34" spans="1:10">
      <c r="A34" s="2018"/>
      <c r="B34" s="759">
        <v>2009</v>
      </c>
      <c r="C34" s="240">
        <v>52.324167853994311</v>
      </c>
      <c r="D34" s="240">
        <v>24.921319591478188</v>
      </c>
      <c r="E34" s="240" t="s">
        <v>192</v>
      </c>
    </row>
    <row r="35" spans="1:10">
      <c r="A35" s="2018"/>
      <c r="B35" s="759">
        <v>2010</v>
      </c>
      <c r="C35" s="240">
        <v>48.017245204670758</v>
      </c>
      <c r="D35" s="240">
        <v>26.728980299722881</v>
      </c>
      <c r="E35" s="240" t="s">
        <v>192</v>
      </c>
    </row>
    <row r="36" spans="1:10">
      <c r="A36" s="2018"/>
      <c r="B36" s="759">
        <v>2011</v>
      </c>
      <c r="C36" s="240">
        <v>42.371860213797596</v>
      </c>
      <c r="D36" s="240">
        <v>32.110686090894291</v>
      </c>
      <c r="E36" s="240">
        <v>2.4782389175733748</v>
      </c>
    </row>
    <row r="37" spans="1:10">
      <c r="A37" s="2018"/>
      <c r="B37" s="759">
        <v>2012</v>
      </c>
      <c r="C37" s="240">
        <v>35.61645083453643</v>
      </c>
      <c r="D37" s="240">
        <v>36.213156000892134</v>
      </c>
      <c r="E37" s="240">
        <v>3.5219321296523969</v>
      </c>
    </row>
    <row r="38" spans="1:10">
      <c r="A38" s="2018"/>
      <c r="B38" s="759">
        <v>2013</v>
      </c>
      <c r="C38" s="240">
        <v>30.570371274200635</v>
      </c>
      <c r="D38" s="240">
        <v>39.153911232945667</v>
      </c>
      <c r="E38" s="240">
        <v>7.4489431891519926</v>
      </c>
    </row>
    <row r="39" spans="1:10">
      <c r="A39" s="2019"/>
      <c r="B39" s="759">
        <v>2014</v>
      </c>
      <c r="C39" s="240">
        <v>25.011322058969316</v>
      </c>
      <c r="D39" s="240">
        <v>43.936475959476176</v>
      </c>
      <c r="E39" s="240">
        <v>14.565885174688392</v>
      </c>
    </row>
    <row r="40" spans="1:10">
      <c r="A40" s="224" t="s">
        <v>1426</v>
      </c>
      <c r="B40" s="242"/>
      <c r="C40" s="236"/>
      <c r="D40" s="236"/>
      <c r="E40" s="236"/>
    </row>
    <row r="41" spans="1:10">
      <c r="A41" s="839" t="s">
        <v>2358</v>
      </c>
      <c r="B41" s="242"/>
      <c r="C41" s="236"/>
      <c r="D41" s="236"/>
      <c r="E41" s="236"/>
      <c r="F41" s="236"/>
      <c r="G41" s="236"/>
      <c r="H41" s="236"/>
      <c r="I41" s="236"/>
      <c r="J41" s="236"/>
    </row>
    <row r="42" spans="1:10">
      <c r="A42" s="224" t="s">
        <v>2347</v>
      </c>
      <c r="B42" s="242"/>
      <c r="C42" s="236"/>
      <c r="D42" s="236"/>
      <c r="E42" s="236"/>
    </row>
    <row r="43" spans="1:10">
      <c r="A43" s="224" t="s">
        <v>2443</v>
      </c>
      <c r="B43" s="242"/>
      <c r="C43" s="236"/>
      <c r="D43" s="236"/>
      <c r="E43" s="236"/>
    </row>
    <row r="44" spans="1:10">
      <c r="A44" s="224" t="s">
        <v>2444</v>
      </c>
      <c r="B44" s="242"/>
      <c r="C44" s="236"/>
      <c r="D44" s="236"/>
      <c r="E44" s="236"/>
    </row>
    <row r="45" spans="1:10">
      <c r="A45" s="224" t="s">
        <v>2363</v>
      </c>
      <c r="B45" s="242"/>
      <c r="C45" s="241"/>
      <c r="D45" s="241"/>
      <c r="E45" s="241"/>
    </row>
  </sheetData>
  <mergeCells count="18">
    <mergeCell ref="A28:E28"/>
    <mergeCell ref="F28:H28"/>
    <mergeCell ref="A30:B31"/>
    <mergeCell ref="C30:E30"/>
    <mergeCell ref="A32:A39"/>
    <mergeCell ref="A27:E27"/>
    <mergeCell ref="F27:H27"/>
    <mergeCell ref="A3:E3"/>
    <mergeCell ref="F3:H3"/>
    <mergeCell ref="A4:E4"/>
    <mergeCell ref="F4:H4"/>
    <mergeCell ref="A5:E5"/>
    <mergeCell ref="F5:H5"/>
    <mergeCell ref="A7:B8"/>
    <mergeCell ref="C7:E7"/>
    <mergeCell ref="A9:A16"/>
    <mergeCell ref="A26:E26"/>
    <mergeCell ref="F26:H26"/>
  </mergeCells>
  <hyperlinks>
    <hyperlink ref="G7" location="ÍNDICE!A276" display="ÍNDICE"/>
  </hyperlinks>
  <pageMargins left="0.7" right="0.7" top="0.75" bottom="0.75" header="0.3" footer="0.3"/>
  <pageSetup paperSize="9" orientation="portrait" r:id="rId1"/>
  <rowBreaks count="1" manualBreakCount="1">
    <brk id="24" max="16383" man="1"/>
  </rowBreak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J22"/>
  <sheetViews>
    <sheetView showGridLines="0" zoomScale="115" zoomScaleNormal="115" workbookViewId="0">
      <selection activeCell="G7" sqref="G7"/>
    </sheetView>
  </sheetViews>
  <sheetFormatPr baseColWidth="10" defaultRowHeight="14.25"/>
  <cols>
    <col min="1" max="2" width="16" style="37" customWidth="1"/>
    <col min="3" max="5" width="36" style="37" customWidth="1"/>
    <col min="6" max="16384" width="11.42578125" style="37"/>
  </cols>
  <sheetData>
    <row r="1" spans="1:8" ht="6" customHeight="1"/>
    <row r="2" spans="1:8">
      <c r="A2" s="1398" t="s">
        <v>2442</v>
      </c>
    </row>
    <row r="3" spans="1:8" ht="15">
      <c r="A3" s="2243" t="s">
        <v>1577</v>
      </c>
      <c r="B3" s="2243"/>
      <c r="C3" s="2243"/>
      <c r="D3" s="2243"/>
      <c r="E3" s="2243"/>
      <c r="F3" s="2437"/>
      <c r="G3" s="2437"/>
      <c r="H3" s="2437"/>
    </row>
    <row r="4" spans="1:8" ht="15">
      <c r="A4" s="2005" t="s">
        <v>1767</v>
      </c>
      <c r="B4" s="2005"/>
      <c r="C4" s="2005"/>
      <c r="D4" s="2005"/>
      <c r="E4" s="2005"/>
      <c r="F4" s="2033"/>
      <c r="G4" s="2033"/>
      <c r="H4" s="2033"/>
    </row>
    <row r="5" spans="1:8">
      <c r="A5" s="2014" t="s">
        <v>459</v>
      </c>
      <c r="B5" s="2014"/>
      <c r="C5" s="2014"/>
      <c r="D5" s="2014"/>
      <c r="E5" s="2014"/>
      <c r="F5" s="2014"/>
      <c r="G5" s="2014"/>
      <c r="H5" s="2014"/>
    </row>
    <row r="7" spans="1:8" ht="15">
      <c r="A7" s="2464" t="s">
        <v>1570</v>
      </c>
      <c r="B7" s="2465"/>
      <c r="C7" s="2468" t="s">
        <v>1574</v>
      </c>
      <c r="D7" s="2469"/>
      <c r="E7" s="2470"/>
      <c r="G7" s="1113" t="s">
        <v>675</v>
      </c>
    </row>
    <row r="8" spans="1:8" ht="30">
      <c r="A8" s="2466"/>
      <c r="B8" s="2467"/>
      <c r="C8" s="238" t="s">
        <v>516</v>
      </c>
      <c r="D8" s="238" t="s">
        <v>517</v>
      </c>
      <c r="E8" s="238" t="s">
        <v>518</v>
      </c>
    </row>
    <row r="9" spans="1:8" ht="16.5">
      <c r="A9" s="2017" t="s">
        <v>101</v>
      </c>
      <c r="B9" s="759" t="s">
        <v>1575</v>
      </c>
      <c r="C9" s="239" t="s">
        <v>192</v>
      </c>
      <c r="D9" s="239" t="s">
        <v>192</v>
      </c>
      <c r="E9" s="239" t="s">
        <v>192</v>
      </c>
    </row>
    <row r="10" spans="1:8">
      <c r="A10" s="2018"/>
      <c r="B10" s="759">
        <v>2008</v>
      </c>
      <c r="C10" s="233">
        <v>53.809877755444326</v>
      </c>
      <c r="D10" s="233">
        <v>22.011660699582027</v>
      </c>
      <c r="E10" s="233" t="s">
        <v>192</v>
      </c>
    </row>
    <row r="11" spans="1:8">
      <c r="A11" s="2018"/>
      <c r="B11" s="759">
        <v>2009</v>
      </c>
      <c r="C11" s="240">
        <v>52.324167853994311</v>
      </c>
      <c r="D11" s="240">
        <v>24.921319591478188</v>
      </c>
      <c r="E11" s="240" t="s">
        <v>192</v>
      </c>
    </row>
    <row r="12" spans="1:8">
      <c r="A12" s="2018"/>
      <c r="B12" s="759">
        <v>2010</v>
      </c>
      <c r="C12" s="240">
        <v>48.017245204670758</v>
      </c>
      <c r="D12" s="240">
        <v>26.728980299722881</v>
      </c>
      <c r="E12" s="240" t="s">
        <v>192</v>
      </c>
    </row>
    <row r="13" spans="1:8">
      <c r="A13" s="2018"/>
      <c r="B13" s="759">
        <v>2011</v>
      </c>
      <c r="C13" s="240">
        <v>42.371860213797596</v>
      </c>
      <c r="D13" s="240">
        <v>32.110686090894291</v>
      </c>
      <c r="E13" s="240">
        <v>2.4782389175733748</v>
      </c>
    </row>
    <row r="14" spans="1:8">
      <c r="A14" s="2018"/>
      <c r="B14" s="759">
        <v>2012</v>
      </c>
      <c r="C14" s="240">
        <v>35.61645083453643</v>
      </c>
      <c r="D14" s="240">
        <v>36.213156000892134</v>
      </c>
      <c r="E14" s="240">
        <v>3.5219321296523969</v>
      </c>
    </row>
    <row r="15" spans="1:8">
      <c r="A15" s="2018"/>
      <c r="B15" s="759">
        <v>2013</v>
      </c>
      <c r="C15" s="240">
        <v>30.570371274200635</v>
      </c>
      <c r="D15" s="240">
        <v>39.153911232945667</v>
      </c>
      <c r="E15" s="240">
        <v>7.4489431891519926</v>
      </c>
    </row>
    <row r="16" spans="1:8">
      <c r="A16" s="2019"/>
      <c r="B16" s="759">
        <v>2014</v>
      </c>
      <c r="C16" s="240">
        <v>25.011322058969316</v>
      </c>
      <c r="D16" s="240">
        <v>43.936475959476176</v>
      </c>
      <c r="E16" s="240">
        <v>14.565885174688392</v>
      </c>
    </row>
    <row r="17" spans="1:10">
      <c r="A17" s="224" t="s">
        <v>1426</v>
      </c>
      <c r="B17" s="242"/>
      <c r="C17" s="236"/>
      <c r="D17" s="236"/>
      <c r="E17" s="236"/>
    </row>
    <row r="18" spans="1:10">
      <c r="A18" s="839" t="s">
        <v>2358</v>
      </c>
      <c r="B18" s="242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24" t="s">
        <v>2347</v>
      </c>
      <c r="B19" s="242"/>
      <c r="C19" s="236"/>
      <c r="D19" s="236"/>
      <c r="E19" s="236"/>
    </row>
    <row r="20" spans="1:10">
      <c r="A20" s="224" t="s">
        <v>2443</v>
      </c>
      <c r="B20" s="242"/>
      <c r="C20" s="236"/>
      <c r="D20" s="236"/>
      <c r="E20" s="236"/>
    </row>
    <row r="21" spans="1:10">
      <c r="A21" s="224" t="s">
        <v>2444</v>
      </c>
      <c r="B21" s="242"/>
      <c r="C21" s="236"/>
      <c r="D21" s="236"/>
      <c r="E21" s="236"/>
    </row>
    <row r="22" spans="1:10">
      <c r="A22" s="224" t="s">
        <v>2363</v>
      </c>
      <c r="B22" s="242"/>
      <c r="C22" s="241"/>
      <c r="D22" s="241"/>
      <c r="E22" s="241"/>
    </row>
  </sheetData>
  <mergeCells count="9">
    <mergeCell ref="A9:A16"/>
    <mergeCell ref="A4:E4"/>
    <mergeCell ref="A3:E3"/>
    <mergeCell ref="A5:E5"/>
    <mergeCell ref="F5:H5"/>
    <mergeCell ref="F4:H4"/>
    <mergeCell ref="F3:H3"/>
    <mergeCell ref="A7:B8"/>
    <mergeCell ref="C7:E7"/>
  </mergeCells>
  <hyperlinks>
    <hyperlink ref="G7" location="ÍNDICE!A277" display="ÍNDICE"/>
  </hyperlinks>
  <pageMargins left="0.7" right="0.7" top="0.75" bottom="0.75" header="0.3" footer="0.3"/>
  <pageSetup paperSize="9" orientation="portrait" r:id="rId1"/>
  <rowBreaks count="1" manualBreakCount="1">
    <brk id="1" max="16383" man="1"/>
  </rowBreak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>
      <selection activeCell="G7" sqref="G7"/>
    </sheetView>
  </sheetViews>
  <sheetFormatPr baseColWidth="10" defaultRowHeight="14.25"/>
  <cols>
    <col min="1" max="1" width="54.42578125" style="698" customWidth="1"/>
    <col min="2" max="5" width="15.7109375" style="698" customWidth="1"/>
    <col min="6" max="16384" width="11.42578125" style="698"/>
  </cols>
  <sheetData>
    <row r="1" spans="1:7" ht="6" customHeight="1"/>
    <row r="2" spans="1:7" ht="15.75" customHeight="1">
      <c r="A2" s="1396" t="s">
        <v>1144</v>
      </c>
      <c r="B2" s="482"/>
      <c r="C2" s="482"/>
      <c r="D2" s="482"/>
      <c r="E2" s="482"/>
      <c r="F2" s="482"/>
      <c r="G2" s="482"/>
    </row>
    <row r="3" spans="1:7" ht="33.75" customHeight="1">
      <c r="A3" s="2472" t="s">
        <v>2543</v>
      </c>
      <c r="B3" s="2472"/>
      <c r="C3" s="2472"/>
      <c r="D3" s="2472"/>
      <c r="E3" s="2472"/>
    </row>
    <row r="4" spans="1:7" ht="15.75" customHeight="1">
      <c r="A4" s="2471" t="s">
        <v>2544</v>
      </c>
      <c r="B4" s="2471"/>
      <c r="C4" s="2471"/>
      <c r="D4" s="2471"/>
      <c r="E4" s="2471"/>
      <c r="F4" s="699"/>
      <c r="G4" s="699"/>
    </row>
    <row r="5" spans="1:7">
      <c r="A5" s="2473" t="s">
        <v>1145</v>
      </c>
      <c r="B5" s="2473"/>
      <c r="C5" s="2473"/>
      <c r="D5" s="2473"/>
      <c r="E5" s="2473"/>
    </row>
    <row r="6" spans="1:7">
      <c r="A6" s="700"/>
      <c r="B6" s="700"/>
      <c r="C6" s="700"/>
      <c r="D6" s="700"/>
      <c r="E6" s="700"/>
    </row>
    <row r="7" spans="1:7" ht="30" customHeight="1">
      <c r="A7" s="479" t="s">
        <v>1146</v>
      </c>
      <c r="B7" s="755">
        <v>2007</v>
      </c>
      <c r="C7" s="755">
        <v>2008</v>
      </c>
      <c r="D7" s="755">
        <v>2009</v>
      </c>
      <c r="E7" s="755">
        <v>2010</v>
      </c>
      <c r="G7" s="1113" t="s">
        <v>675</v>
      </c>
    </row>
    <row r="8" spans="1:7" ht="30" customHeight="1">
      <c r="A8" s="531" t="s">
        <v>45</v>
      </c>
      <c r="B8" s="1060">
        <v>11282260</v>
      </c>
      <c r="C8" s="1060">
        <v>11283550</v>
      </c>
      <c r="D8" s="1060">
        <v>11309589</v>
      </c>
      <c r="E8" s="1060">
        <v>11360355</v>
      </c>
    </row>
    <row r="9" spans="1:7" ht="30" customHeight="1">
      <c r="A9" s="293" t="s">
        <v>849</v>
      </c>
      <c r="B9" s="665">
        <v>18095</v>
      </c>
      <c r="C9" s="665">
        <v>14820</v>
      </c>
      <c r="D9" s="665">
        <v>12138</v>
      </c>
      <c r="E9" s="665">
        <v>9941</v>
      </c>
    </row>
    <row r="10" spans="1:7" ht="30" customHeight="1">
      <c r="A10" s="531" t="s">
        <v>113</v>
      </c>
      <c r="B10" s="665">
        <v>102927</v>
      </c>
      <c r="C10" s="665">
        <v>92038</v>
      </c>
      <c r="D10" s="665">
        <v>82306</v>
      </c>
      <c r="E10" s="665">
        <v>73608</v>
      </c>
    </row>
    <row r="11" spans="1:7" ht="30" customHeight="1">
      <c r="A11" s="293" t="s">
        <v>1147</v>
      </c>
      <c r="B11" s="665">
        <v>66854</v>
      </c>
      <c r="C11" s="665">
        <v>65432</v>
      </c>
      <c r="D11" s="665">
        <v>64186</v>
      </c>
      <c r="E11" s="665">
        <v>63102</v>
      </c>
    </row>
    <row r="12" spans="1:7" ht="30" customHeight="1">
      <c r="A12" s="531" t="s">
        <v>114</v>
      </c>
      <c r="B12" s="665">
        <v>71631</v>
      </c>
      <c r="C12" s="665">
        <v>81760</v>
      </c>
      <c r="D12" s="665">
        <v>93322</v>
      </c>
      <c r="E12" s="665">
        <v>106519</v>
      </c>
    </row>
    <row r="13" spans="1:7" ht="30" customHeight="1">
      <c r="A13" s="293" t="s">
        <v>1148</v>
      </c>
      <c r="B13" s="665">
        <v>183216</v>
      </c>
      <c r="C13" s="665">
        <v>184924</v>
      </c>
      <c r="D13" s="665">
        <v>187655</v>
      </c>
      <c r="E13" s="665">
        <v>191459</v>
      </c>
    </row>
    <row r="14" spans="1:7" ht="30" customHeight="1">
      <c r="A14" s="531" t="s">
        <v>1149</v>
      </c>
      <c r="B14" s="665">
        <v>109072</v>
      </c>
      <c r="C14" s="665">
        <v>89753</v>
      </c>
      <c r="D14" s="665">
        <v>73954</v>
      </c>
      <c r="E14" s="665">
        <v>61014</v>
      </c>
    </row>
    <row r="15" spans="1:7" ht="30" customHeight="1">
      <c r="A15" s="293" t="s">
        <v>1150</v>
      </c>
      <c r="B15" s="665">
        <v>1326904</v>
      </c>
      <c r="C15" s="665">
        <v>1338447</v>
      </c>
      <c r="D15" s="665">
        <v>1354168</v>
      </c>
      <c r="E15" s="665">
        <v>1375682</v>
      </c>
    </row>
    <row r="16" spans="1:7" ht="30" customHeight="1">
      <c r="A16" s="531" t="s">
        <v>1151</v>
      </c>
      <c r="B16" s="665">
        <v>1300869</v>
      </c>
      <c r="C16" s="665">
        <v>1273992</v>
      </c>
      <c r="D16" s="665">
        <v>1253631</v>
      </c>
      <c r="E16" s="665">
        <v>1239038</v>
      </c>
    </row>
    <row r="17" spans="1:5" ht="30" customHeight="1">
      <c r="A17" s="293" t="s">
        <v>1152</v>
      </c>
      <c r="B17" s="665">
        <v>8102692</v>
      </c>
      <c r="C17" s="665">
        <v>8142384</v>
      </c>
      <c r="D17" s="665">
        <v>8188229</v>
      </c>
      <c r="E17" s="665">
        <v>8239992</v>
      </c>
    </row>
    <row r="18" spans="1:5">
      <c r="A18" s="701" t="s">
        <v>1428</v>
      </c>
      <c r="B18" s="702"/>
      <c r="C18" s="702"/>
      <c r="D18" s="702"/>
      <c r="E18" s="702"/>
    </row>
    <row r="19" spans="1:5" ht="15.75" customHeight="1"/>
    <row r="20" spans="1:5">
      <c r="A20" s="703"/>
    </row>
  </sheetData>
  <mergeCells count="3">
    <mergeCell ref="A4:E4"/>
    <mergeCell ref="A3:E3"/>
    <mergeCell ref="A5:E5"/>
  </mergeCells>
  <hyperlinks>
    <hyperlink ref="G7" location="ÍNDICE!A281" display="ÍNDICE"/>
  </hyperlinks>
  <pageMargins left="0.7" right="0.7" top="0.75" bottom="0.75" header="0.3" footer="0.3"/>
  <pageSetup paperSize="9" scale="74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zoomScaleSheetLayoutView="100" workbookViewId="0">
      <selection activeCell="G6" sqref="G6"/>
    </sheetView>
  </sheetViews>
  <sheetFormatPr baseColWidth="10" defaultRowHeight="14.25"/>
  <cols>
    <col min="1" max="1" width="54.42578125" style="698" customWidth="1"/>
    <col min="2" max="5" width="15.7109375" style="698" customWidth="1"/>
    <col min="6" max="16384" width="11.42578125" style="698"/>
  </cols>
  <sheetData>
    <row r="1" spans="1:7" ht="5.0999999999999996" customHeight="1"/>
    <row r="2" spans="1:7" ht="15.75" customHeight="1">
      <c r="A2" s="1396" t="s">
        <v>1153</v>
      </c>
      <c r="B2" s="482"/>
      <c r="C2" s="482"/>
      <c r="D2" s="482"/>
      <c r="E2" s="482"/>
      <c r="F2" s="482"/>
    </row>
    <row r="3" spans="1:7" ht="15">
      <c r="A3" s="2472" t="s">
        <v>2545</v>
      </c>
      <c r="B3" s="2472"/>
      <c r="C3" s="2472"/>
      <c r="D3" s="2472"/>
      <c r="E3" s="2472"/>
    </row>
    <row r="4" spans="1:7" ht="15.75" customHeight="1">
      <c r="A4" s="2471" t="s">
        <v>2544</v>
      </c>
      <c r="B4" s="2471"/>
      <c r="C4" s="2471"/>
      <c r="D4" s="2471"/>
      <c r="E4" s="2471"/>
      <c r="F4" s="699"/>
      <c r="G4" s="699"/>
    </row>
    <row r="5" spans="1:7">
      <c r="A5" s="700"/>
      <c r="B5" s="700"/>
      <c r="C5" s="700"/>
      <c r="D5" s="700"/>
      <c r="E5" s="700"/>
    </row>
    <row r="6" spans="1:7" ht="30" customHeight="1">
      <c r="A6" s="479" t="s">
        <v>1146</v>
      </c>
      <c r="B6" s="755">
        <v>2007</v>
      </c>
      <c r="C6" s="755">
        <v>2008</v>
      </c>
      <c r="D6" s="755">
        <v>2009</v>
      </c>
      <c r="E6" s="755">
        <v>2010</v>
      </c>
      <c r="G6" s="1113" t="s">
        <v>675</v>
      </c>
    </row>
    <row r="7" spans="1:7" ht="30" customHeight="1">
      <c r="A7" s="293" t="s">
        <v>849</v>
      </c>
      <c r="B7" s="704">
        <v>0.66</v>
      </c>
      <c r="C7" s="704">
        <v>0.98</v>
      </c>
      <c r="D7" s="704">
        <v>0.99</v>
      </c>
      <c r="E7" s="704">
        <v>1.08</v>
      </c>
    </row>
    <row r="8" spans="1:7" ht="30" customHeight="1">
      <c r="A8" s="531" t="s">
        <v>113</v>
      </c>
      <c r="B8" s="704">
        <v>0.65</v>
      </c>
      <c r="C8" s="704">
        <v>0.68</v>
      </c>
      <c r="D8" s="704">
        <v>0.86</v>
      </c>
      <c r="E8" s="704">
        <v>1.06</v>
      </c>
    </row>
    <row r="9" spans="1:7" ht="30" customHeight="1">
      <c r="A9" s="293" t="s">
        <v>1147</v>
      </c>
      <c r="B9" s="704">
        <v>0.67</v>
      </c>
      <c r="C9" s="704">
        <v>0.7</v>
      </c>
      <c r="D9" s="704">
        <v>0.7</v>
      </c>
      <c r="E9" s="704">
        <v>0.78</v>
      </c>
    </row>
    <row r="10" spans="1:7" ht="30" customHeight="1">
      <c r="A10" s="531" t="s">
        <v>114</v>
      </c>
      <c r="B10" s="704">
        <v>0.71</v>
      </c>
      <c r="C10" s="704">
        <v>1.4</v>
      </c>
      <c r="D10" s="704">
        <v>1.4</v>
      </c>
      <c r="E10" s="704">
        <v>1.47</v>
      </c>
    </row>
    <row r="11" spans="1:7" ht="30" customHeight="1">
      <c r="A11" s="293" t="s">
        <v>1148</v>
      </c>
      <c r="B11" s="704">
        <v>1</v>
      </c>
      <c r="C11" s="704">
        <v>1.1499999999999999</v>
      </c>
      <c r="D11" s="704">
        <v>1.1499999999999999</v>
      </c>
      <c r="E11" s="704">
        <v>1.1599999999999999</v>
      </c>
    </row>
    <row r="12" spans="1:7" ht="30" customHeight="1">
      <c r="A12" s="531" t="s">
        <v>1149</v>
      </c>
      <c r="B12" s="704">
        <v>0.84</v>
      </c>
      <c r="C12" s="704">
        <v>1.03</v>
      </c>
      <c r="D12" s="704">
        <v>1.02</v>
      </c>
      <c r="E12" s="704">
        <v>1.19</v>
      </c>
    </row>
    <row r="13" spans="1:7" ht="30" customHeight="1">
      <c r="A13" s="293" t="s">
        <v>1150</v>
      </c>
      <c r="B13" s="704">
        <v>0.74</v>
      </c>
      <c r="C13" s="704">
        <v>0.98</v>
      </c>
      <c r="D13" s="704">
        <v>0.98</v>
      </c>
      <c r="E13" s="704">
        <v>1.08</v>
      </c>
    </row>
    <row r="14" spans="1:7" ht="30" customHeight="1">
      <c r="A14" s="531" t="s">
        <v>1151</v>
      </c>
      <c r="B14" s="704">
        <v>0.73</v>
      </c>
      <c r="C14" s="704">
        <v>0.74</v>
      </c>
      <c r="D14" s="704">
        <v>0.74</v>
      </c>
      <c r="E14" s="704">
        <v>0.79</v>
      </c>
    </row>
    <row r="15" spans="1:7" ht="30" customHeight="1">
      <c r="A15" s="293" t="s">
        <v>1152</v>
      </c>
      <c r="B15" s="704">
        <v>0.39</v>
      </c>
      <c r="C15" s="704">
        <v>0.54</v>
      </c>
      <c r="D15" s="704">
        <v>0.66</v>
      </c>
      <c r="E15" s="704">
        <v>0.93</v>
      </c>
    </row>
    <row r="16" spans="1:7">
      <c r="A16" s="701" t="s">
        <v>1427</v>
      </c>
      <c r="B16" s="702"/>
      <c r="C16" s="702"/>
      <c r="D16" s="702"/>
      <c r="E16" s="702"/>
    </row>
    <row r="17" spans="1:7" ht="15.75" customHeight="1"/>
    <row r="18" spans="1:7">
      <c r="A18" s="703"/>
    </row>
    <row r="19" spans="1:7" ht="15">
      <c r="A19" s="1396" t="s">
        <v>1154</v>
      </c>
      <c r="B19" s="482"/>
      <c r="C19" s="482"/>
      <c r="D19" s="482"/>
      <c r="E19" s="482"/>
      <c r="F19" s="482"/>
      <c r="G19" s="482"/>
    </row>
    <row r="20" spans="1:7" ht="30" customHeight="1">
      <c r="A20" s="2472" t="s">
        <v>2546</v>
      </c>
      <c r="B20" s="2472"/>
      <c r="C20" s="2472"/>
      <c r="D20" s="2472"/>
      <c r="E20" s="2472"/>
    </row>
    <row r="21" spans="1:7" ht="15">
      <c r="A21" s="2232" t="s">
        <v>2547</v>
      </c>
      <c r="B21" s="2232"/>
      <c r="C21" s="2232"/>
      <c r="D21" s="2232"/>
      <c r="E21" s="2232"/>
      <c r="F21" s="1126"/>
      <c r="G21" s="1126"/>
    </row>
    <row r="22" spans="1:7">
      <c r="A22" s="2473" t="s">
        <v>1156</v>
      </c>
      <c r="B22" s="2473"/>
      <c r="C22" s="2473"/>
      <c r="D22" s="2473"/>
      <c r="E22" s="2473"/>
    </row>
    <row r="23" spans="1:7">
      <c r="A23" s="700"/>
      <c r="B23" s="700"/>
      <c r="C23" s="700"/>
      <c r="D23" s="700"/>
      <c r="E23" s="700"/>
    </row>
    <row r="24" spans="1:7" ht="15">
      <c r="A24" s="1125" t="s">
        <v>1157</v>
      </c>
      <c r="B24" s="1128">
        <v>2007</v>
      </c>
      <c r="C24" s="1128">
        <v>2008</v>
      </c>
      <c r="D24" s="1128">
        <v>2009</v>
      </c>
      <c r="E24" s="1128">
        <v>2010</v>
      </c>
      <c r="G24" s="1113" t="s">
        <v>675</v>
      </c>
    </row>
    <row r="25" spans="1:7" ht="28.5">
      <c r="A25" s="293" t="s">
        <v>1158</v>
      </c>
      <c r="B25" s="665">
        <v>5567760</v>
      </c>
      <c r="C25" s="665">
        <v>7200989</v>
      </c>
      <c r="D25" s="665">
        <v>8195777</v>
      </c>
      <c r="E25" s="665">
        <v>10719476</v>
      </c>
    </row>
    <row r="26" spans="1:7">
      <c r="A26" s="1127" t="s">
        <v>1159</v>
      </c>
      <c r="B26" s="665">
        <v>51007777</v>
      </c>
      <c r="C26" s="665">
        <v>61762635</v>
      </c>
      <c r="D26" s="665">
        <v>62519686</v>
      </c>
      <c r="E26" s="665">
        <v>69555367</v>
      </c>
    </row>
    <row r="27" spans="1:7" ht="42.75">
      <c r="A27" s="293" t="s">
        <v>1160</v>
      </c>
      <c r="B27" s="507">
        <f>+B25/B26</f>
        <v>0.1091551196202885</v>
      </c>
      <c r="C27" s="507">
        <f>+C25/C26</f>
        <v>0.11659135009379053</v>
      </c>
      <c r="D27" s="507">
        <f>+D25/D26</f>
        <v>0.13109114143663486</v>
      </c>
      <c r="E27" s="507">
        <f>+E25/E26</f>
        <v>0.15411428998714075</v>
      </c>
    </row>
    <row r="28" spans="1:7">
      <c r="A28" s="701" t="s">
        <v>1428</v>
      </c>
      <c r="B28" s="702"/>
      <c r="C28" s="702"/>
      <c r="D28" s="702"/>
      <c r="E28" s="702"/>
    </row>
    <row r="29" spans="1:7">
      <c r="A29" s="909" t="s">
        <v>1429</v>
      </c>
    </row>
  </sheetData>
  <mergeCells count="5">
    <mergeCell ref="A20:E20"/>
    <mergeCell ref="A22:E22"/>
    <mergeCell ref="A4:E4"/>
    <mergeCell ref="A3:E3"/>
    <mergeCell ref="A21:E21"/>
  </mergeCells>
  <hyperlinks>
    <hyperlink ref="G6" location="ÍNDICE!A282" display="ÍNDICE"/>
    <hyperlink ref="G24" location="ÍNDICE!A1" display="ÍNDICE"/>
  </hyperlinks>
  <pageMargins left="0.7" right="0.7" top="0.75" bottom="0.75" header="0.3" footer="0.3"/>
  <pageSetup paperSize="9" scale="74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zoomScaleSheetLayoutView="100" workbookViewId="0">
      <selection activeCell="G7" sqref="G7"/>
    </sheetView>
  </sheetViews>
  <sheetFormatPr baseColWidth="10" defaultRowHeight="14.25"/>
  <cols>
    <col min="1" max="1" width="54.42578125" style="698" customWidth="1"/>
    <col min="2" max="5" width="15.7109375" style="698" customWidth="1"/>
    <col min="6" max="16384" width="11.42578125" style="698"/>
  </cols>
  <sheetData>
    <row r="1" spans="1:7" ht="6" customHeight="1"/>
    <row r="2" spans="1:7" ht="15.75" customHeight="1">
      <c r="A2" s="1396" t="s">
        <v>1154</v>
      </c>
      <c r="B2" s="1396"/>
      <c r="C2" s="1396"/>
      <c r="D2" s="1396"/>
      <c r="E2" s="1396"/>
      <c r="F2" s="1396"/>
      <c r="G2" s="1396"/>
    </row>
    <row r="3" spans="1:7" ht="15">
      <c r="A3" s="2472" t="s">
        <v>1155</v>
      </c>
      <c r="B3" s="2472"/>
      <c r="C3" s="2472"/>
      <c r="D3" s="2472"/>
      <c r="E3" s="2472"/>
    </row>
    <row r="4" spans="1:7" ht="15.75" customHeight="1">
      <c r="A4" s="2471" t="s">
        <v>2128</v>
      </c>
      <c r="B4" s="2471"/>
      <c r="C4" s="2471"/>
      <c r="D4" s="2471"/>
      <c r="E4" s="2471"/>
      <c r="F4" s="699"/>
      <c r="G4" s="699"/>
    </row>
    <row r="5" spans="1:7">
      <c r="A5" s="2473" t="s">
        <v>1156</v>
      </c>
      <c r="B5" s="2473"/>
      <c r="C5" s="2473"/>
      <c r="D5" s="2473"/>
      <c r="E5" s="2473"/>
    </row>
    <row r="6" spans="1:7">
      <c r="A6" s="700"/>
      <c r="B6" s="700"/>
      <c r="C6" s="700"/>
      <c r="D6" s="700"/>
      <c r="E6" s="700"/>
    </row>
    <row r="7" spans="1:7" ht="30" customHeight="1">
      <c r="A7" s="479" t="s">
        <v>1157</v>
      </c>
      <c r="B7" s="755">
        <v>2007</v>
      </c>
      <c r="C7" s="755">
        <v>2008</v>
      </c>
      <c r="D7" s="755">
        <v>2009</v>
      </c>
      <c r="E7" s="755">
        <v>2010</v>
      </c>
      <c r="G7" s="1113" t="s">
        <v>675</v>
      </c>
    </row>
    <row r="8" spans="1:7" ht="30" customHeight="1">
      <c r="A8" s="293" t="s">
        <v>1158</v>
      </c>
      <c r="B8" s="665">
        <v>5567760</v>
      </c>
      <c r="C8" s="665">
        <v>7200989</v>
      </c>
      <c r="D8" s="665">
        <v>8195777</v>
      </c>
      <c r="E8" s="665">
        <v>10719476</v>
      </c>
    </row>
    <row r="9" spans="1:7" ht="30" customHeight="1">
      <c r="A9" s="480" t="s">
        <v>1159</v>
      </c>
      <c r="B9" s="665">
        <v>51007777</v>
      </c>
      <c r="C9" s="665">
        <v>61762635</v>
      </c>
      <c r="D9" s="665">
        <v>62519686</v>
      </c>
      <c r="E9" s="665">
        <v>69555367</v>
      </c>
    </row>
    <row r="10" spans="1:7" ht="47.25" customHeight="1">
      <c r="A10" s="293" t="s">
        <v>1160</v>
      </c>
      <c r="B10" s="507">
        <f>+B8/B9</f>
        <v>0.1091551196202885</v>
      </c>
      <c r="C10" s="507">
        <f>+C8/C9</f>
        <v>0.11659135009379053</v>
      </c>
      <c r="D10" s="507">
        <f>+D8/D9</f>
        <v>0.13109114143663486</v>
      </c>
      <c r="E10" s="507">
        <f>+E8/E9</f>
        <v>0.15411428998714075</v>
      </c>
    </row>
    <row r="11" spans="1:7">
      <c r="A11" s="701" t="s">
        <v>1428</v>
      </c>
      <c r="B11" s="702"/>
      <c r="C11" s="702"/>
      <c r="D11" s="702"/>
      <c r="E11" s="702"/>
    </row>
    <row r="12" spans="1:7">
      <c r="A12" s="909" t="s">
        <v>1429</v>
      </c>
    </row>
  </sheetData>
  <mergeCells count="3">
    <mergeCell ref="A4:E4"/>
    <mergeCell ref="A3:E3"/>
    <mergeCell ref="A5:E5"/>
  </mergeCells>
  <hyperlinks>
    <hyperlink ref="G7" location="ÍNDICE!A283" display="ÍNDICE"/>
  </hyperlinks>
  <pageMargins left="0.7" right="0.7" top="0.75" bottom="0.75" header="0.3" footer="0.3"/>
  <pageSetup paperSize="9" scale="74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100" workbookViewId="0">
      <selection activeCell="K7" sqref="K7"/>
    </sheetView>
  </sheetViews>
  <sheetFormatPr baseColWidth="10" defaultRowHeight="12.75"/>
  <cols>
    <col min="1" max="1" width="50.7109375" style="705" customWidth="1"/>
    <col min="2" max="9" width="13.7109375" style="705" customWidth="1"/>
    <col min="10" max="16384" width="11.42578125" style="705"/>
  </cols>
  <sheetData>
    <row r="1" spans="1:11" s="698" customFormat="1" ht="6" customHeight="1"/>
    <row r="2" spans="1:11" ht="14.25">
      <c r="A2" s="2474" t="s">
        <v>1161</v>
      </c>
      <c r="B2" s="2474"/>
      <c r="C2" s="2474"/>
      <c r="D2" s="2474"/>
      <c r="E2" s="2474"/>
      <c r="F2" s="2474"/>
      <c r="G2" s="2474"/>
    </row>
    <row r="3" spans="1:11" ht="15.75" customHeight="1">
      <c r="A3" s="2471" t="s">
        <v>2548</v>
      </c>
      <c r="B3" s="2471"/>
      <c r="C3" s="2471"/>
      <c r="D3" s="2471"/>
      <c r="E3" s="2471"/>
      <c r="F3" s="2471"/>
      <c r="G3" s="2471"/>
      <c r="H3" s="2471"/>
      <c r="I3" s="2471"/>
    </row>
    <row r="4" spans="1:11" s="698" customFormat="1" ht="15.75" customHeight="1">
      <c r="A4" s="2471" t="s">
        <v>2544</v>
      </c>
      <c r="B4" s="2471"/>
      <c r="C4" s="2471"/>
      <c r="D4" s="2471"/>
      <c r="E4" s="2471"/>
      <c r="F4" s="2471"/>
      <c r="G4" s="2471"/>
      <c r="H4" s="2471"/>
      <c r="I4" s="2471"/>
    </row>
    <row r="5" spans="1:11" ht="15.75" customHeight="1">
      <c r="A5" s="2475" t="s">
        <v>1162</v>
      </c>
      <c r="B5" s="2475"/>
      <c r="C5" s="2475"/>
      <c r="D5" s="2475"/>
      <c r="E5" s="2475"/>
      <c r="F5" s="2475"/>
      <c r="G5" s="2475"/>
      <c r="H5" s="2475"/>
      <c r="I5" s="2475"/>
    </row>
    <row r="6" spans="1:11" ht="15.75">
      <c r="A6" s="2476"/>
      <c r="B6" s="2476"/>
      <c r="C6" s="2476"/>
      <c r="D6" s="2476"/>
      <c r="E6" s="2476"/>
      <c r="F6" s="2476"/>
      <c r="G6" s="2476"/>
      <c r="H6" s="2476"/>
      <c r="I6" s="2476"/>
    </row>
    <row r="7" spans="1:11" ht="29.25" customHeight="1">
      <c r="A7" s="2478" t="s">
        <v>1157</v>
      </c>
      <c r="B7" s="2298">
        <v>2007</v>
      </c>
      <c r="C7" s="2298"/>
      <c r="D7" s="2298">
        <v>2008</v>
      </c>
      <c r="E7" s="2298"/>
      <c r="F7" s="2298">
        <v>2009</v>
      </c>
      <c r="G7" s="2298"/>
      <c r="H7" s="2298">
        <v>2010</v>
      </c>
      <c r="I7" s="2298"/>
      <c r="K7" s="1113" t="s">
        <v>675</v>
      </c>
    </row>
    <row r="8" spans="1:11" ht="30" customHeight="1">
      <c r="A8" s="2479"/>
      <c r="B8" s="479" t="s">
        <v>174</v>
      </c>
      <c r="C8" s="479" t="s">
        <v>175</v>
      </c>
      <c r="D8" s="479" t="s">
        <v>174</v>
      </c>
      <c r="E8" s="479" t="s">
        <v>175</v>
      </c>
      <c r="F8" s="479" t="s">
        <v>174</v>
      </c>
      <c r="G8" s="479" t="s">
        <v>175</v>
      </c>
      <c r="H8" s="479" t="s">
        <v>174</v>
      </c>
      <c r="I8" s="479" t="s">
        <v>175</v>
      </c>
    </row>
    <row r="9" spans="1:11" ht="30" customHeight="1">
      <c r="A9" s="531" t="s">
        <v>1158</v>
      </c>
      <c r="B9" s="665">
        <v>1406560</v>
      </c>
      <c r="C9" s="665">
        <v>4161200</v>
      </c>
      <c r="D9" s="665">
        <v>1722946</v>
      </c>
      <c r="E9" s="665">
        <v>5478043</v>
      </c>
      <c r="F9" s="665">
        <v>1894026</v>
      </c>
      <c r="G9" s="665">
        <v>6301750</v>
      </c>
      <c r="H9" s="665">
        <v>2366946</v>
      </c>
      <c r="I9" s="665">
        <v>8352530</v>
      </c>
    </row>
    <row r="10" spans="1:11" ht="30" customHeight="1">
      <c r="A10" s="249" t="s">
        <v>1159</v>
      </c>
      <c r="B10" s="2477">
        <v>51007777</v>
      </c>
      <c r="C10" s="2477"/>
      <c r="D10" s="2477">
        <v>61762635</v>
      </c>
      <c r="E10" s="2477"/>
      <c r="F10" s="2477">
        <v>62519686</v>
      </c>
      <c r="G10" s="2477"/>
      <c r="H10" s="2477">
        <v>69555367</v>
      </c>
      <c r="I10" s="2477"/>
    </row>
    <row r="11" spans="1:11" ht="45" customHeight="1">
      <c r="A11" s="531" t="s">
        <v>1163</v>
      </c>
      <c r="B11" s="507">
        <v>2.7575402864547498E-2</v>
      </c>
      <c r="C11" s="507">
        <v>8.1579716755740994E-2</v>
      </c>
      <c r="D11" s="507">
        <v>2.7896251511937597E-2</v>
      </c>
      <c r="E11" s="507">
        <v>8.8695098581852927E-2</v>
      </c>
      <c r="F11" s="507">
        <v>3.02948738418168E-2</v>
      </c>
      <c r="G11" s="507">
        <v>0.10079625159985608</v>
      </c>
      <c r="H11" s="507">
        <v>3.4029667329625334E-2</v>
      </c>
      <c r="I11" s="507">
        <v>0.12008462265751542</v>
      </c>
    </row>
    <row r="12" spans="1:11">
      <c r="A12" s="701" t="s">
        <v>1428</v>
      </c>
      <c r="B12" s="706"/>
      <c r="C12" s="706"/>
      <c r="D12" s="706"/>
      <c r="E12" s="706"/>
      <c r="F12" s="706"/>
      <c r="G12" s="706"/>
      <c r="H12" s="706"/>
      <c r="I12" s="706"/>
    </row>
    <row r="13" spans="1:11">
      <c r="A13" s="703" t="s">
        <v>1429</v>
      </c>
    </row>
    <row r="17" spans="1:1">
      <c r="A17" s="703"/>
    </row>
  </sheetData>
  <mergeCells count="14">
    <mergeCell ref="B10:C10"/>
    <mergeCell ref="D10:E10"/>
    <mergeCell ref="F10:G10"/>
    <mergeCell ref="H10:I10"/>
    <mergeCell ref="A7:A8"/>
    <mergeCell ref="B7:C7"/>
    <mergeCell ref="D7:E7"/>
    <mergeCell ref="F7:G7"/>
    <mergeCell ref="H7:I7"/>
    <mergeCell ref="A2:G2"/>
    <mergeCell ref="A4:I4"/>
    <mergeCell ref="A3:I3"/>
    <mergeCell ref="A5:I5"/>
    <mergeCell ref="A6:I6"/>
  </mergeCells>
  <hyperlinks>
    <hyperlink ref="K7" location="ÍNDICE!A284" display="ÍNDICE"/>
  </hyperlinks>
  <pageMargins left="0.7" right="0.7" top="0.75" bottom="0.75" header="0.3" footer="0.3"/>
  <pageSetup paperSize="9" scale="54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zoomScaleSheetLayoutView="100" workbookViewId="0">
      <selection activeCell="G7" sqref="G7"/>
    </sheetView>
  </sheetViews>
  <sheetFormatPr baseColWidth="10" defaultRowHeight="14.25"/>
  <cols>
    <col min="1" max="1" width="57.7109375" style="252" customWidth="1"/>
    <col min="2" max="5" width="19.42578125" style="252" customWidth="1"/>
    <col min="6" max="16384" width="11.42578125" style="252"/>
  </cols>
  <sheetData>
    <row r="1" spans="1:9" ht="6" customHeight="1"/>
    <row r="2" spans="1:9" ht="15">
      <c r="A2" s="1528" t="s">
        <v>2445</v>
      </c>
      <c r="B2" s="1129"/>
      <c r="C2" s="1129"/>
      <c r="D2" s="1129"/>
      <c r="E2" s="1129"/>
      <c r="F2" s="1129"/>
      <c r="G2" s="1129"/>
    </row>
    <row r="3" spans="1:9" ht="33.75" customHeight="1">
      <c r="A3" s="2471" t="s">
        <v>2549</v>
      </c>
      <c r="B3" s="2471"/>
      <c r="C3" s="2471"/>
      <c r="D3" s="2471"/>
      <c r="E3" s="2471"/>
      <c r="F3" s="707"/>
      <c r="G3" s="707"/>
    </row>
    <row r="4" spans="1:9" s="698" customFormat="1" ht="15">
      <c r="A4" s="2471" t="s">
        <v>2544</v>
      </c>
      <c r="B4" s="2471"/>
      <c r="C4" s="2471"/>
      <c r="D4" s="2471"/>
      <c r="E4" s="2471"/>
      <c r="F4" s="1129"/>
      <c r="G4" s="1129"/>
      <c r="H4" s="1129"/>
      <c r="I4" s="1129"/>
    </row>
    <row r="5" spans="1:9" ht="15">
      <c r="A5" s="2475" t="s">
        <v>1162</v>
      </c>
      <c r="B5" s="2475"/>
      <c r="C5" s="2475"/>
      <c r="D5" s="2475"/>
      <c r="E5" s="2475"/>
      <c r="F5" s="707"/>
      <c r="G5" s="707"/>
    </row>
    <row r="6" spans="1:9" ht="15">
      <c r="A6" s="2471"/>
      <c r="B6" s="2471"/>
      <c r="C6" s="2471"/>
      <c r="D6" s="2471"/>
      <c r="E6" s="2471"/>
    </row>
    <row r="7" spans="1:9" ht="30" customHeight="1">
      <c r="A7" s="479" t="s">
        <v>1164</v>
      </c>
      <c r="B7" s="755">
        <v>2007</v>
      </c>
      <c r="C7" s="755">
        <v>2008</v>
      </c>
      <c r="D7" s="755">
        <v>2009</v>
      </c>
      <c r="E7" s="755">
        <v>2010</v>
      </c>
      <c r="G7" s="1113" t="s">
        <v>675</v>
      </c>
    </row>
    <row r="8" spans="1:9" ht="30" customHeight="1">
      <c r="A8" s="708" t="s">
        <v>1159</v>
      </c>
      <c r="B8" s="1060">
        <v>51007777</v>
      </c>
      <c r="C8" s="1060">
        <v>61762635</v>
      </c>
      <c r="D8" s="1060">
        <v>62519686</v>
      </c>
      <c r="E8" s="1060">
        <v>69555367</v>
      </c>
    </row>
    <row r="9" spans="1:9" ht="30" customHeight="1">
      <c r="A9" s="708" t="s">
        <v>1165</v>
      </c>
      <c r="B9" s="665">
        <v>2629366</v>
      </c>
      <c r="C9" s="665">
        <v>3162096</v>
      </c>
      <c r="D9" s="665">
        <v>3464356</v>
      </c>
      <c r="E9" s="665">
        <v>3780925</v>
      </c>
    </row>
    <row r="10" spans="1:9" ht="30" customHeight="1">
      <c r="A10" s="708" t="s">
        <v>802</v>
      </c>
      <c r="B10" s="665">
        <v>3055673</v>
      </c>
      <c r="C10" s="665">
        <v>3201807</v>
      </c>
      <c r="D10" s="665">
        <v>3493778</v>
      </c>
      <c r="E10" s="665">
        <v>3651851</v>
      </c>
    </row>
    <row r="11" spans="1:9" ht="30" customHeight="1">
      <c r="A11" s="293" t="s">
        <v>1166</v>
      </c>
      <c r="B11" s="665">
        <v>2784183</v>
      </c>
      <c r="C11" s="665">
        <v>3528729</v>
      </c>
      <c r="D11" s="665">
        <v>4236961</v>
      </c>
      <c r="E11" s="665">
        <v>4538551</v>
      </c>
    </row>
    <row r="12" spans="1:9" ht="30" customHeight="1">
      <c r="A12" s="293" t="s">
        <v>1148</v>
      </c>
      <c r="B12" s="665">
        <v>3241469</v>
      </c>
      <c r="C12" s="665">
        <v>3642474</v>
      </c>
      <c r="D12" s="665">
        <v>3726649</v>
      </c>
      <c r="E12" s="665">
        <v>4301610</v>
      </c>
    </row>
    <row r="13" spans="1:9" ht="30" customHeight="1">
      <c r="A13" s="708" t="s">
        <v>114</v>
      </c>
      <c r="B13" s="665">
        <v>3231203</v>
      </c>
      <c r="C13" s="665">
        <v>3520805</v>
      </c>
      <c r="D13" s="665">
        <v>3548360</v>
      </c>
      <c r="E13" s="665">
        <v>3700294</v>
      </c>
    </row>
    <row r="14" spans="1:9" ht="30" customHeight="1">
      <c r="A14" s="708" t="s">
        <v>830</v>
      </c>
      <c r="B14" s="665">
        <v>5041095</v>
      </c>
      <c r="C14" s="665">
        <v>7757875</v>
      </c>
      <c r="D14" s="665">
        <v>4054885</v>
      </c>
      <c r="E14" s="665">
        <v>6460169</v>
      </c>
    </row>
    <row r="15" spans="1:9" ht="42.75">
      <c r="A15" s="293" t="s">
        <v>1167</v>
      </c>
      <c r="B15" s="665">
        <v>4687748</v>
      </c>
      <c r="C15" s="665">
        <v>6030464</v>
      </c>
      <c r="D15" s="665">
        <v>5885286</v>
      </c>
      <c r="E15" s="665">
        <v>6548499</v>
      </c>
    </row>
    <row r="16" spans="1:9" ht="30" customHeight="1">
      <c r="A16" s="708" t="s">
        <v>113</v>
      </c>
      <c r="B16" s="665">
        <v>4016663</v>
      </c>
      <c r="C16" s="665">
        <v>5394324</v>
      </c>
      <c r="D16" s="665">
        <v>5927782</v>
      </c>
      <c r="E16" s="665">
        <v>6501177</v>
      </c>
    </row>
    <row r="17" spans="1:5" ht="30" customHeight="1">
      <c r="A17" s="708" t="s">
        <v>1168</v>
      </c>
      <c r="B17" s="665">
        <v>5567760</v>
      </c>
      <c r="C17" s="665">
        <v>7200989</v>
      </c>
      <c r="D17" s="665">
        <v>8195777</v>
      </c>
      <c r="E17" s="665">
        <v>10719476</v>
      </c>
    </row>
    <row r="18" spans="1:5" ht="15">
      <c r="A18" s="701" t="s">
        <v>1428</v>
      </c>
      <c r="B18" s="709"/>
      <c r="C18" s="709"/>
      <c r="D18" s="709"/>
      <c r="E18" s="709"/>
    </row>
    <row r="19" spans="1:5">
      <c r="A19" s="16" t="s">
        <v>1430</v>
      </c>
    </row>
  </sheetData>
  <mergeCells count="4">
    <mergeCell ref="A4:E4"/>
    <mergeCell ref="A3:E3"/>
    <mergeCell ref="A5:E5"/>
    <mergeCell ref="A6:E6"/>
  </mergeCells>
  <hyperlinks>
    <hyperlink ref="G7" location="ÍNDICE!A285" display="ÍNDICE"/>
  </hyperlinks>
  <pageMargins left="0.7" right="0.7" top="0.75" bottom="0.75" header="0.3" footer="0.3"/>
  <pageSetup paperSize="9" scale="64" orientation="portrait" r:id="rId1"/>
  <colBreaks count="1" manualBreakCount="1">
    <brk id="5" max="1048575" man="1"/>
  </colBreak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B1" zoomScaleNormal="100" zoomScaleSheetLayoutView="90" workbookViewId="0">
      <selection activeCell="O7" sqref="O7"/>
    </sheetView>
  </sheetViews>
  <sheetFormatPr baseColWidth="10" defaultRowHeight="14.25"/>
  <cols>
    <col min="1" max="1" width="46.42578125" style="698" customWidth="1"/>
    <col min="2" max="13" width="13.7109375" style="698" customWidth="1"/>
    <col min="14" max="16384" width="11.42578125" style="698"/>
  </cols>
  <sheetData>
    <row r="1" spans="1:15" ht="6" customHeight="1"/>
    <row r="2" spans="1:15" ht="15.75" customHeight="1">
      <c r="A2" s="2235" t="s">
        <v>2446</v>
      </c>
      <c r="B2" s="2235"/>
      <c r="C2" s="2235"/>
      <c r="D2" s="2235"/>
      <c r="E2" s="2235"/>
      <c r="F2" s="2235"/>
      <c r="G2" s="2235"/>
    </row>
    <row r="3" spans="1:15" ht="15.75" customHeight="1">
      <c r="A3" s="2480" t="s">
        <v>2550</v>
      </c>
      <c r="B3" s="2480"/>
      <c r="C3" s="2480"/>
      <c r="D3" s="2480"/>
      <c r="E3" s="2480"/>
      <c r="F3" s="2480"/>
      <c r="G3" s="2480"/>
      <c r="H3" s="2480"/>
      <c r="I3" s="2480"/>
      <c r="J3" s="2480"/>
      <c r="K3" s="2480"/>
      <c r="L3" s="2480"/>
      <c r="M3" s="2480"/>
    </row>
    <row r="4" spans="1:15" ht="15.75" customHeight="1">
      <c r="A4" s="2471" t="s">
        <v>2544</v>
      </c>
      <c r="B4" s="2471"/>
      <c r="C4" s="2471"/>
      <c r="D4" s="2471"/>
      <c r="E4" s="2471"/>
      <c r="F4" s="2471"/>
      <c r="G4" s="2471"/>
      <c r="H4" s="2471"/>
      <c r="I4" s="2471"/>
      <c r="J4" s="2471"/>
      <c r="K4" s="2471"/>
      <c r="L4" s="2471"/>
      <c r="M4" s="2471"/>
    </row>
    <row r="5" spans="1:15">
      <c r="A5" s="2481" t="s">
        <v>1162</v>
      </c>
      <c r="B5" s="2481"/>
      <c r="C5" s="2481"/>
      <c r="D5" s="2481"/>
      <c r="E5" s="2481"/>
      <c r="F5" s="2481"/>
      <c r="G5" s="2481"/>
      <c r="H5" s="2481"/>
      <c r="I5" s="2481"/>
      <c r="J5" s="2481"/>
      <c r="K5" s="2481"/>
      <c r="L5" s="2481"/>
      <c r="M5" s="2481"/>
    </row>
    <row r="6" spans="1:15" ht="16.5" customHeight="1">
      <c r="A6" s="710" t="s">
        <v>1169</v>
      </c>
    </row>
    <row r="7" spans="1:15" ht="30" customHeight="1">
      <c r="A7" s="1999" t="s">
        <v>1146</v>
      </c>
      <c r="B7" s="2298">
        <v>2007</v>
      </c>
      <c r="C7" s="2298"/>
      <c r="D7" s="2298"/>
      <c r="E7" s="2298">
        <v>2008</v>
      </c>
      <c r="F7" s="2298"/>
      <c r="G7" s="2298"/>
      <c r="H7" s="2298">
        <v>2009</v>
      </c>
      <c r="I7" s="2298"/>
      <c r="J7" s="2298"/>
      <c r="K7" s="2298">
        <v>2010</v>
      </c>
      <c r="L7" s="2298"/>
      <c r="M7" s="2298"/>
      <c r="O7" s="1113" t="s">
        <v>675</v>
      </c>
    </row>
    <row r="8" spans="1:15" ht="30" customHeight="1">
      <c r="A8" s="1999"/>
      <c r="B8" s="479" t="s">
        <v>45</v>
      </c>
      <c r="C8" s="479" t="s">
        <v>174</v>
      </c>
      <c r="D8" s="479" t="s">
        <v>175</v>
      </c>
      <c r="E8" s="479" t="s">
        <v>45</v>
      </c>
      <c r="F8" s="479" t="s">
        <v>174</v>
      </c>
      <c r="G8" s="479" t="s">
        <v>175</v>
      </c>
      <c r="H8" s="479" t="s">
        <v>45</v>
      </c>
      <c r="I8" s="479" t="s">
        <v>174</v>
      </c>
      <c r="J8" s="479" t="s">
        <v>175</v>
      </c>
      <c r="K8" s="479" t="s">
        <v>45</v>
      </c>
      <c r="L8" s="479" t="s">
        <v>174</v>
      </c>
      <c r="M8" s="479" t="s">
        <v>175</v>
      </c>
    </row>
    <row r="9" spans="1:15" ht="30" customHeight="1">
      <c r="A9" s="293" t="s">
        <v>849</v>
      </c>
      <c r="B9" s="665">
        <v>11973</v>
      </c>
      <c r="C9" s="665">
        <v>8593</v>
      </c>
      <c r="D9" s="665">
        <v>3380</v>
      </c>
      <c r="E9" s="665">
        <v>14583</v>
      </c>
      <c r="F9" s="665">
        <v>10465</v>
      </c>
      <c r="G9" s="665">
        <v>4118</v>
      </c>
      <c r="H9" s="665">
        <v>11957</v>
      </c>
      <c r="I9" s="665">
        <v>8581</v>
      </c>
      <c r="J9" s="665">
        <v>3376</v>
      </c>
      <c r="K9" s="665">
        <v>10702</v>
      </c>
      <c r="L9" s="665">
        <v>7680</v>
      </c>
      <c r="M9" s="665">
        <v>3022</v>
      </c>
    </row>
    <row r="10" spans="1:15" ht="30" customHeight="1">
      <c r="A10" s="293" t="s">
        <v>113</v>
      </c>
      <c r="B10" s="665">
        <v>66873</v>
      </c>
      <c r="C10" s="665">
        <v>52532</v>
      </c>
      <c r="D10" s="665">
        <v>14341</v>
      </c>
      <c r="E10" s="665">
        <v>62737</v>
      </c>
      <c r="F10" s="665">
        <v>49241</v>
      </c>
      <c r="G10" s="665">
        <v>13496</v>
      </c>
      <c r="H10" s="665">
        <v>70678</v>
      </c>
      <c r="I10" s="665">
        <v>55424</v>
      </c>
      <c r="J10" s="665">
        <v>15254</v>
      </c>
      <c r="K10" s="665">
        <v>77968</v>
      </c>
      <c r="L10" s="665">
        <v>61086</v>
      </c>
      <c r="M10" s="665">
        <v>16882</v>
      </c>
    </row>
    <row r="11" spans="1:15" ht="42.75">
      <c r="A11" s="293" t="s">
        <v>1147</v>
      </c>
      <c r="B11" s="665">
        <v>44528</v>
      </c>
      <c r="C11" s="665">
        <v>39654</v>
      </c>
      <c r="D11" s="665">
        <v>4874</v>
      </c>
      <c r="E11" s="665">
        <v>46092</v>
      </c>
      <c r="F11" s="665">
        <v>41000</v>
      </c>
      <c r="G11" s="665">
        <v>5092</v>
      </c>
      <c r="H11" s="665">
        <v>45194</v>
      </c>
      <c r="I11" s="665">
        <v>40158</v>
      </c>
      <c r="J11" s="665">
        <v>5036</v>
      </c>
      <c r="K11" s="665">
        <v>49480</v>
      </c>
      <c r="L11" s="665">
        <v>43921</v>
      </c>
      <c r="M11" s="665">
        <v>5559</v>
      </c>
    </row>
    <row r="12" spans="1:15" ht="30" customHeight="1">
      <c r="A12" s="293" t="s">
        <v>114</v>
      </c>
      <c r="B12" s="665">
        <v>50747</v>
      </c>
      <c r="C12" s="665">
        <v>16239</v>
      </c>
      <c r="D12" s="665">
        <v>34508</v>
      </c>
      <c r="E12" s="665">
        <v>114193</v>
      </c>
      <c r="F12" s="665">
        <v>36542</v>
      </c>
      <c r="G12" s="665">
        <v>77651</v>
      </c>
      <c r="H12" s="665">
        <v>130505</v>
      </c>
      <c r="I12" s="665">
        <v>41761</v>
      </c>
      <c r="J12" s="665">
        <v>88744</v>
      </c>
      <c r="K12" s="665">
        <v>156993</v>
      </c>
      <c r="L12" s="665">
        <v>50238</v>
      </c>
      <c r="M12" s="665">
        <v>106755</v>
      </c>
    </row>
    <row r="13" spans="1:15" ht="30" customHeight="1">
      <c r="A13" s="293" t="s">
        <v>1148</v>
      </c>
      <c r="B13" s="665">
        <v>183429</v>
      </c>
      <c r="C13" s="665">
        <v>84149</v>
      </c>
      <c r="D13" s="665">
        <v>99280</v>
      </c>
      <c r="E13" s="665">
        <v>212328</v>
      </c>
      <c r="F13" s="665">
        <v>96536</v>
      </c>
      <c r="G13" s="665">
        <v>115792</v>
      </c>
      <c r="H13" s="665">
        <v>215905</v>
      </c>
      <c r="I13" s="665">
        <v>97236</v>
      </c>
      <c r="J13" s="665">
        <v>118669</v>
      </c>
      <c r="K13" s="665">
        <v>221903</v>
      </c>
      <c r="L13" s="665">
        <v>98948</v>
      </c>
      <c r="M13" s="665">
        <v>122955</v>
      </c>
    </row>
    <row r="14" spans="1:15" ht="30" customHeight="1">
      <c r="A14" s="293" t="s">
        <v>1149</v>
      </c>
      <c r="B14" s="665">
        <v>91824</v>
      </c>
      <c r="C14" s="665">
        <v>31099</v>
      </c>
      <c r="D14" s="665">
        <v>60725</v>
      </c>
      <c r="E14" s="665">
        <v>92185</v>
      </c>
      <c r="F14" s="665">
        <v>30878</v>
      </c>
      <c r="G14" s="665">
        <v>61307</v>
      </c>
      <c r="H14" s="665">
        <v>75192</v>
      </c>
      <c r="I14" s="665">
        <v>24921</v>
      </c>
      <c r="J14" s="665">
        <v>50271</v>
      </c>
      <c r="K14" s="665">
        <v>72800</v>
      </c>
      <c r="L14" s="665">
        <v>23888</v>
      </c>
      <c r="M14" s="665">
        <v>48912</v>
      </c>
    </row>
    <row r="15" spans="1:15" ht="30" customHeight="1">
      <c r="A15" s="293" t="s">
        <v>1170</v>
      </c>
      <c r="B15" s="665">
        <v>988309.5</v>
      </c>
      <c r="C15" s="665">
        <v>217648.5</v>
      </c>
      <c r="D15" s="665">
        <v>770661</v>
      </c>
      <c r="E15" s="665">
        <v>1311594</v>
      </c>
      <c r="F15" s="665">
        <v>288838</v>
      </c>
      <c r="G15" s="665">
        <v>1022756</v>
      </c>
      <c r="H15" s="665">
        <v>1327002</v>
      </c>
      <c r="I15" s="665">
        <v>292436</v>
      </c>
      <c r="J15" s="665">
        <v>1034566</v>
      </c>
      <c r="K15" s="665">
        <v>1488573</v>
      </c>
      <c r="L15" s="665">
        <v>328614</v>
      </c>
      <c r="M15" s="665">
        <v>1159959</v>
      </c>
    </row>
    <row r="16" spans="1:15" ht="30" customHeight="1">
      <c r="A16" s="293" t="s">
        <v>1151</v>
      </c>
      <c r="B16" s="665">
        <v>954399</v>
      </c>
      <c r="C16" s="665">
        <v>382779</v>
      </c>
      <c r="D16" s="665">
        <v>571620</v>
      </c>
      <c r="E16" s="665">
        <v>947859</v>
      </c>
      <c r="F16" s="665">
        <v>379076</v>
      </c>
      <c r="G16" s="665">
        <v>568783</v>
      </c>
      <c r="H16" s="665">
        <v>927731</v>
      </c>
      <c r="I16" s="665">
        <v>370228</v>
      </c>
      <c r="J16" s="665">
        <v>557503</v>
      </c>
      <c r="K16" s="665">
        <v>982125</v>
      </c>
      <c r="L16" s="665">
        <v>391321</v>
      </c>
      <c r="M16" s="665">
        <v>590804</v>
      </c>
    </row>
    <row r="17" spans="1:13" ht="30" customHeight="1">
      <c r="A17" s="293" t="s">
        <v>1152</v>
      </c>
      <c r="B17" s="665">
        <v>3175677</v>
      </c>
      <c r="C17" s="665">
        <v>573873</v>
      </c>
      <c r="D17" s="665">
        <v>2601804</v>
      </c>
      <c r="E17" s="665">
        <v>4399418</v>
      </c>
      <c r="F17" s="665">
        <v>790371</v>
      </c>
      <c r="G17" s="665">
        <v>3609047</v>
      </c>
      <c r="H17" s="665">
        <v>5391613</v>
      </c>
      <c r="I17" s="665">
        <v>963282</v>
      </c>
      <c r="J17" s="665">
        <v>4428331</v>
      </c>
      <c r="K17" s="665">
        <v>7658932</v>
      </c>
      <c r="L17" s="665">
        <v>1361250</v>
      </c>
      <c r="M17" s="665">
        <v>6297682</v>
      </c>
    </row>
    <row r="18" spans="1:13" ht="30" customHeight="1">
      <c r="A18" s="910" t="s">
        <v>1171</v>
      </c>
      <c r="B18" s="1060">
        <v>5567759.5</v>
      </c>
      <c r="C18" s="1060">
        <v>1406566.5</v>
      </c>
      <c r="D18" s="1060">
        <v>4161193</v>
      </c>
      <c r="E18" s="1060">
        <v>7200989</v>
      </c>
      <c r="F18" s="1060">
        <v>1722947</v>
      </c>
      <c r="G18" s="1060">
        <v>5478042</v>
      </c>
      <c r="H18" s="1060">
        <v>8195777</v>
      </c>
      <c r="I18" s="1060">
        <v>1894027</v>
      </c>
      <c r="J18" s="1060">
        <v>6301750</v>
      </c>
      <c r="K18" s="1060">
        <v>10719476</v>
      </c>
      <c r="L18" s="1060">
        <v>2366946</v>
      </c>
      <c r="M18" s="1060">
        <v>8352530</v>
      </c>
    </row>
    <row r="19" spans="1:13" ht="17.25" customHeight="1">
      <c r="A19" s="701" t="s">
        <v>1428</v>
      </c>
      <c r="B19" s="497"/>
      <c r="C19" s="497"/>
      <c r="D19" s="497"/>
      <c r="E19" s="711"/>
      <c r="F19" s="711"/>
      <c r="G19" s="711"/>
      <c r="H19" s="711"/>
      <c r="I19" s="711"/>
      <c r="J19" s="711"/>
      <c r="K19" s="711"/>
      <c r="L19" s="711"/>
      <c r="M19" s="711"/>
    </row>
  </sheetData>
  <mergeCells count="9">
    <mergeCell ref="A2:G2"/>
    <mergeCell ref="A4:M4"/>
    <mergeCell ref="A3:M3"/>
    <mergeCell ref="A5:M5"/>
    <mergeCell ref="A7:A8"/>
    <mergeCell ref="B7:D7"/>
    <mergeCell ref="E7:G7"/>
    <mergeCell ref="H7:J7"/>
    <mergeCell ref="K7:M7"/>
  </mergeCells>
  <hyperlinks>
    <hyperlink ref="O7" location="ÍNDICE!A286" display="ÍNDICE"/>
  </hyperlinks>
  <pageMargins left="0.7" right="0.7" top="0.75" bottom="0.75" header="0.3" footer="0.3"/>
  <pageSetup paperSize="9" scale="47"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D1" zoomScaleNormal="100" zoomScaleSheetLayoutView="100" workbookViewId="0">
      <selection activeCell="M7" sqref="M7"/>
    </sheetView>
  </sheetViews>
  <sheetFormatPr baseColWidth="10" defaultRowHeight="14.25"/>
  <cols>
    <col min="1" max="1" width="7.42578125" style="252" customWidth="1"/>
    <col min="2" max="11" width="19.7109375" style="712" customWidth="1"/>
    <col min="12" max="16384" width="11.42578125" style="252"/>
  </cols>
  <sheetData>
    <row r="1" spans="1:13" ht="6" customHeight="1"/>
    <row r="2" spans="1:13" ht="15" customHeight="1">
      <c r="A2" s="2474" t="s">
        <v>2447</v>
      </c>
      <c r="B2" s="2474"/>
      <c r="C2" s="2474"/>
      <c r="D2" s="2474"/>
      <c r="E2" s="2474"/>
      <c r="F2" s="2474"/>
      <c r="G2" s="2474"/>
      <c r="H2" s="252"/>
      <c r="I2" s="252"/>
      <c r="J2" s="252"/>
      <c r="K2" s="252"/>
    </row>
    <row r="3" spans="1:13" ht="28.5" customHeight="1">
      <c r="A3" s="2472" t="s">
        <v>2551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</row>
    <row r="4" spans="1:13" s="698" customFormat="1" ht="15.75" customHeight="1">
      <c r="A4" s="2471" t="s">
        <v>2544</v>
      </c>
      <c r="B4" s="2471"/>
      <c r="C4" s="2471"/>
      <c r="D4" s="2471"/>
      <c r="E4" s="2471"/>
      <c r="F4" s="2471"/>
      <c r="G4" s="2471"/>
      <c r="H4" s="2471"/>
      <c r="I4" s="2471"/>
      <c r="J4" s="2471"/>
      <c r="K4" s="2471"/>
      <c r="L4" s="1129"/>
      <c r="M4" s="1129"/>
    </row>
    <row r="5" spans="1:13">
      <c r="A5" s="2482" t="s">
        <v>1162</v>
      </c>
      <c r="B5" s="2482"/>
      <c r="C5" s="2482"/>
      <c r="D5" s="2482"/>
      <c r="E5" s="2482"/>
      <c r="F5" s="2482"/>
      <c r="G5" s="2482"/>
      <c r="H5" s="2482"/>
      <c r="I5" s="2482"/>
      <c r="J5" s="2482"/>
      <c r="K5" s="2482"/>
    </row>
    <row r="6" spans="1:13" ht="15" customHeight="1">
      <c r="A6" s="713" t="s">
        <v>1169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1:13" ht="30" customHeight="1">
      <c r="A7" s="2015" t="s">
        <v>1172</v>
      </c>
      <c r="B7" s="2015" t="s">
        <v>1152</v>
      </c>
      <c r="C7" s="2015"/>
      <c r="D7" s="2015"/>
      <c r="E7" s="2015"/>
      <c r="F7" s="2015"/>
      <c r="G7" s="2015" t="s">
        <v>1170</v>
      </c>
      <c r="H7" s="2015"/>
      <c r="I7" s="2015"/>
      <c r="J7" s="2015"/>
      <c r="K7" s="2015"/>
      <c r="M7" s="1113" t="s">
        <v>675</v>
      </c>
    </row>
    <row r="8" spans="1:13" s="713" customFormat="1" ht="45">
      <c r="A8" s="2015"/>
      <c r="B8" s="546" t="s">
        <v>1173</v>
      </c>
      <c r="C8" s="546" t="s">
        <v>1174</v>
      </c>
      <c r="D8" s="546" t="s">
        <v>1175</v>
      </c>
      <c r="E8" s="546" t="s">
        <v>865</v>
      </c>
      <c r="F8" s="546" t="s">
        <v>45</v>
      </c>
      <c r="G8" s="546" t="s">
        <v>1176</v>
      </c>
      <c r="H8" s="546" t="s">
        <v>1177</v>
      </c>
      <c r="I8" s="546" t="s">
        <v>1178</v>
      </c>
      <c r="J8" s="546" t="s">
        <v>1179</v>
      </c>
      <c r="K8" s="546" t="s">
        <v>1180</v>
      </c>
    </row>
    <row r="9" spans="1:13" ht="30" customHeight="1">
      <c r="A9" s="755">
        <v>2007</v>
      </c>
      <c r="B9" s="665">
        <v>1614825</v>
      </c>
      <c r="C9" s="665">
        <v>743861</v>
      </c>
      <c r="D9" s="665">
        <v>572962</v>
      </c>
      <c r="E9" s="665">
        <v>244026</v>
      </c>
      <c r="F9" s="1060">
        <v>3175674</v>
      </c>
      <c r="G9" s="665">
        <v>953173</v>
      </c>
      <c r="H9" s="665">
        <v>157579</v>
      </c>
      <c r="I9" s="665">
        <v>93606</v>
      </c>
      <c r="J9" s="665">
        <v>74507</v>
      </c>
      <c r="K9" s="1060">
        <v>1278865</v>
      </c>
    </row>
    <row r="10" spans="1:13" ht="30" customHeight="1">
      <c r="A10" s="755">
        <v>2008</v>
      </c>
      <c r="B10" s="665">
        <v>2263103</v>
      </c>
      <c r="C10" s="665">
        <v>1028779</v>
      </c>
      <c r="D10" s="665">
        <v>777580</v>
      </c>
      <c r="E10" s="665">
        <v>329956</v>
      </c>
      <c r="F10" s="1060">
        <v>4399418</v>
      </c>
      <c r="G10" s="665">
        <v>1278070</v>
      </c>
      <c r="H10" s="665">
        <v>161430</v>
      </c>
      <c r="I10" s="665">
        <v>120247</v>
      </c>
      <c r="J10" s="665">
        <v>100669</v>
      </c>
      <c r="K10" s="1060">
        <v>1660416</v>
      </c>
    </row>
    <row r="11" spans="1:13" ht="30" customHeight="1">
      <c r="A11" s="755">
        <v>2009</v>
      </c>
      <c r="B11" s="665">
        <v>2804563</v>
      </c>
      <c r="C11" s="665">
        <v>1258934</v>
      </c>
      <c r="D11" s="665">
        <v>933239</v>
      </c>
      <c r="E11" s="665">
        <v>394877</v>
      </c>
      <c r="F11" s="1060">
        <v>5391613</v>
      </c>
      <c r="G11" s="665">
        <v>1282788</v>
      </c>
      <c r="H11" s="665">
        <v>162259</v>
      </c>
      <c r="I11" s="665">
        <v>117844</v>
      </c>
      <c r="J11" s="665">
        <v>103513</v>
      </c>
      <c r="K11" s="1060">
        <v>1666404</v>
      </c>
    </row>
    <row r="12" spans="1:13" ht="30" customHeight="1">
      <c r="A12" s="755">
        <v>2010</v>
      </c>
      <c r="B12" s="665">
        <v>4026944</v>
      </c>
      <c r="C12" s="665">
        <v>1786038</v>
      </c>
      <c r="D12" s="665">
        <v>1297913</v>
      </c>
      <c r="E12" s="665">
        <v>548037</v>
      </c>
      <c r="F12" s="1060">
        <v>7658932</v>
      </c>
      <c r="G12" s="665">
        <v>1425281</v>
      </c>
      <c r="H12" s="665">
        <v>189678</v>
      </c>
      <c r="I12" s="665">
        <v>127977</v>
      </c>
      <c r="J12" s="665">
        <v>117683</v>
      </c>
      <c r="K12" s="1060">
        <v>1860619</v>
      </c>
    </row>
    <row r="13" spans="1:13" ht="15">
      <c r="A13" s="813" t="s">
        <v>1431</v>
      </c>
      <c r="B13" s="497"/>
      <c r="C13" s="497"/>
      <c r="D13" s="497"/>
      <c r="E13" s="714"/>
      <c r="F13" s="715"/>
      <c r="G13" s="497"/>
      <c r="H13" s="497"/>
      <c r="I13" s="497"/>
      <c r="J13" s="497"/>
      <c r="K13" s="715"/>
    </row>
    <row r="15" spans="1:13" ht="15" customHeight="1"/>
    <row r="16" spans="1:13" ht="30" customHeight="1"/>
    <row r="17" ht="16.5" customHeight="1"/>
    <row r="18" ht="15" customHeight="1"/>
    <row r="19" ht="29.25" customHeight="1"/>
    <row r="20" ht="28.5" customHeight="1"/>
    <row r="22" ht="15" customHeight="1"/>
  </sheetData>
  <mergeCells count="7">
    <mergeCell ref="A2:G2"/>
    <mergeCell ref="A4:K4"/>
    <mergeCell ref="A3:K3"/>
    <mergeCell ref="A5:K5"/>
    <mergeCell ref="A7:A8"/>
    <mergeCell ref="B7:F7"/>
    <mergeCell ref="G7:K7"/>
  </mergeCells>
  <hyperlinks>
    <hyperlink ref="M7" location="ÍNDICE!A287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7" sqref="F7"/>
    </sheetView>
  </sheetViews>
  <sheetFormatPr baseColWidth="10" defaultRowHeight="15"/>
  <cols>
    <col min="1" max="1" width="50" style="481" bestFit="1" customWidth="1"/>
    <col min="2" max="4" width="19.28515625" style="481" customWidth="1"/>
    <col min="5" max="16384" width="11.42578125" style="481"/>
  </cols>
  <sheetData>
    <row r="1" spans="1:9" ht="6" customHeight="1"/>
    <row r="2" spans="1:9">
      <c r="A2" s="1396" t="s">
        <v>1183</v>
      </c>
      <c r="B2" s="482"/>
      <c r="C2" s="482"/>
      <c r="D2" s="482"/>
      <c r="E2" s="482"/>
      <c r="F2" s="482"/>
      <c r="G2" s="482"/>
      <c r="H2" s="482"/>
      <c r="I2" s="483"/>
    </row>
    <row r="3" spans="1:9">
      <c r="A3" s="2232" t="s">
        <v>2552</v>
      </c>
      <c r="B3" s="2232"/>
      <c r="C3" s="2232"/>
      <c r="D3" s="2232"/>
      <c r="E3" s="482"/>
      <c r="F3" s="482"/>
      <c r="G3" s="482"/>
      <c r="H3" s="482"/>
      <c r="I3" s="483"/>
    </row>
    <row r="4" spans="1:9">
      <c r="A4" s="2232" t="s">
        <v>2129</v>
      </c>
      <c r="B4" s="2232"/>
      <c r="C4" s="2232"/>
      <c r="D4" s="2232"/>
      <c r="E4" s="482"/>
      <c r="F4" s="482"/>
      <c r="G4" s="482"/>
      <c r="H4" s="482"/>
      <c r="I4" s="483"/>
    </row>
    <row r="5" spans="1:9">
      <c r="A5" s="2483" t="s">
        <v>1184</v>
      </c>
      <c r="B5" s="2483"/>
      <c r="C5" s="2483"/>
      <c r="D5" s="2483"/>
      <c r="E5" s="534"/>
      <c r="F5" s="534"/>
      <c r="G5" s="534"/>
      <c r="H5" s="534"/>
    </row>
    <row r="6" spans="1:9">
      <c r="A6" s="1855"/>
      <c r="B6" s="1855"/>
      <c r="C6" s="1855"/>
      <c r="D6" s="1855"/>
      <c r="E6" s="534"/>
      <c r="F6" s="534"/>
      <c r="G6" s="534"/>
      <c r="H6" s="534"/>
    </row>
    <row r="7" spans="1:9">
      <c r="A7" s="718" t="s">
        <v>1185</v>
      </c>
      <c r="B7" s="1848">
        <v>2009</v>
      </c>
      <c r="C7" s="1848">
        <v>2010</v>
      </c>
      <c r="D7" s="1848">
        <v>2011</v>
      </c>
      <c r="F7" s="1113" t="s">
        <v>675</v>
      </c>
    </row>
    <row r="8" spans="1:9" s="488" customFormat="1">
      <c r="A8" s="13" t="s">
        <v>1186</v>
      </c>
      <c r="B8" s="1058">
        <f>+'[2]Indicadores ACT'!$B$284</f>
        <v>246.72233899999998</v>
      </c>
      <c r="C8" s="1058">
        <f>+'[2]Indicadores ACT'!$B$285</f>
        <v>280.28575099999995</v>
      </c>
      <c r="D8" s="1058">
        <f>+'[2]Indicadores ACT'!$B$286</f>
        <v>269.46666199999999</v>
      </c>
    </row>
    <row r="9" spans="1:9" s="488" customFormat="1">
      <c r="A9" s="13" t="s">
        <v>1187</v>
      </c>
      <c r="B9" s="1058">
        <f>+'[2]Indicadores ACT'!$B$287</f>
        <v>273.26490000000013</v>
      </c>
      <c r="C9" s="1058">
        <f>+'[2]Indicadores ACT'!$B$288</f>
        <v>316.23802699999987</v>
      </c>
      <c r="D9" s="1058">
        <f>+'[2]Indicadores ACT'!$B$289</f>
        <v>312.12708999999995</v>
      </c>
    </row>
    <row r="10" spans="1:9">
      <c r="A10" s="719" t="s">
        <v>1432</v>
      </c>
    </row>
  </sheetData>
  <mergeCells count="3">
    <mergeCell ref="A3:D3"/>
    <mergeCell ref="A4:D4"/>
    <mergeCell ref="A5:D5"/>
  </mergeCells>
  <hyperlinks>
    <hyperlink ref="F7" location="ÍNDICE!A291" display="ÍNDICE"/>
  </hyperlink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7" sqref="F7"/>
    </sheetView>
  </sheetViews>
  <sheetFormatPr baseColWidth="10" defaultRowHeight="15"/>
  <cols>
    <col min="1" max="1" width="50" style="481" bestFit="1" customWidth="1"/>
    <col min="2" max="4" width="19.28515625" style="481" customWidth="1"/>
    <col min="5" max="16384" width="11.42578125" style="481"/>
  </cols>
  <sheetData>
    <row r="1" spans="1:6" ht="6" customHeight="1"/>
    <row r="2" spans="1:6">
      <c r="A2" s="1396" t="s">
        <v>1188</v>
      </c>
      <c r="B2" s="482"/>
      <c r="C2" s="482"/>
      <c r="D2" s="482"/>
      <c r="E2" s="482"/>
      <c r="F2" s="482"/>
    </row>
    <row r="3" spans="1:6" ht="27.75" customHeight="1">
      <c r="A3" s="2471" t="s">
        <v>2553</v>
      </c>
      <c r="B3" s="2471"/>
      <c r="C3" s="2471"/>
      <c r="D3" s="2471"/>
      <c r="E3" s="494"/>
      <c r="F3" s="494"/>
    </row>
    <row r="4" spans="1:6">
      <c r="A4" s="2232" t="s">
        <v>2129</v>
      </c>
      <c r="B4" s="2232"/>
      <c r="C4" s="2232"/>
      <c r="D4" s="2232"/>
      <c r="E4" s="494"/>
      <c r="F4" s="494"/>
    </row>
    <row r="5" spans="1:6">
      <c r="A5" s="2236" t="s">
        <v>1189</v>
      </c>
      <c r="B5" s="2236"/>
      <c r="C5" s="2236"/>
      <c r="D5" s="2236"/>
      <c r="E5" s="340"/>
      <c r="F5" s="340"/>
    </row>
    <row r="7" spans="1:6">
      <c r="A7" s="718" t="s">
        <v>1185</v>
      </c>
      <c r="B7" s="1848">
        <v>2009</v>
      </c>
      <c r="C7" s="1848">
        <v>2010</v>
      </c>
      <c r="D7" s="1848">
        <v>2011</v>
      </c>
      <c r="F7" s="1113" t="s">
        <v>675</v>
      </c>
    </row>
    <row r="8" spans="1:6">
      <c r="A8" s="720" t="s">
        <v>1190</v>
      </c>
      <c r="B8" s="507">
        <f>+'[2]Indicadores ACT'!$B$313</f>
        <v>3.9464163175739544E-3</v>
      </c>
      <c r="C8" s="507">
        <f>+'[2]Indicadores ACT'!$B$314</f>
        <v>4.144620743141641E-3</v>
      </c>
      <c r="D8" s="507">
        <f>+'[2]Indicadores ACT'!$B$315</f>
        <v>3.4681223046878419E-3</v>
      </c>
    </row>
    <row r="9" spans="1:6">
      <c r="A9" s="720" t="s">
        <v>1191</v>
      </c>
      <c r="B9" s="507">
        <f>+'[2]Indicadores ACT'!$B$339</f>
        <v>4.3709635713781421E-3</v>
      </c>
      <c r="C9" s="507">
        <f>+'[2]Indicadores ACT'!$B$340</f>
        <v>4.6762506144779059E-3</v>
      </c>
      <c r="D9" s="507">
        <f>+'[2]Indicadores ACT'!$B$341</f>
        <v>4.0171645406186784E-3</v>
      </c>
    </row>
    <row r="10" spans="1:6">
      <c r="A10" s="719" t="s">
        <v>1433</v>
      </c>
    </row>
    <row r="11" spans="1:6">
      <c r="A11" s="719" t="s">
        <v>1192</v>
      </c>
    </row>
  </sheetData>
  <mergeCells count="3">
    <mergeCell ref="A3:D3"/>
    <mergeCell ref="A4:D4"/>
    <mergeCell ref="A5:D5"/>
  </mergeCells>
  <hyperlinks>
    <hyperlink ref="F7" location="ÍNDICE!A292" display="ÍNDICE"/>
  </hyperlink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7" sqref="F7"/>
    </sheetView>
  </sheetViews>
  <sheetFormatPr baseColWidth="10" defaultRowHeight="15"/>
  <cols>
    <col min="1" max="1" width="50" style="481" bestFit="1" customWidth="1"/>
    <col min="2" max="4" width="19.28515625" style="481" customWidth="1"/>
    <col min="5" max="16384" width="11.42578125" style="481"/>
  </cols>
  <sheetData>
    <row r="1" spans="1:6" ht="6" customHeight="1"/>
    <row r="2" spans="1:6">
      <c r="A2" s="1396" t="s">
        <v>2448</v>
      </c>
      <c r="B2" s="482"/>
      <c r="C2" s="482"/>
      <c r="D2" s="482"/>
      <c r="E2" s="482"/>
      <c r="F2" s="482"/>
    </row>
    <row r="3" spans="1:6">
      <c r="A3" s="2232" t="s">
        <v>2554</v>
      </c>
      <c r="B3" s="2232"/>
      <c r="C3" s="2232"/>
      <c r="D3" s="2232"/>
      <c r="E3" s="482"/>
      <c r="F3" s="482"/>
    </row>
    <row r="4" spans="1:6">
      <c r="A4" s="2232" t="s">
        <v>2129</v>
      </c>
      <c r="B4" s="2232"/>
      <c r="C4" s="2232"/>
      <c r="D4" s="2232"/>
      <c r="E4" s="482"/>
      <c r="F4" s="482"/>
    </row>
    <row r="5" spans="1:6">
      <c r="A5" s="2236" t="s">
        <v>1193</v>
      </c>
      <c r="B5" s="2236"/>
      <c r="C5" s="2236"/>
      <c r="D5" s="2236"/>
      <c r="E5" s="340"/>
      <c r="F5" s="340"/>
    </row>
    <row r="6" spans="1:6">
      <c r="F6" s="1113"/>
    </row>
    <row r="7" spans="1:6">
      <c r="A7" s="718" t="s">
        <v>1185</v>
      </c>
      <c r="B7" s="1848">
        <v>2009</v>
      </c>
      <c r="C7" s="1848">
        <v>2010</v>
      </c>
      <c r="D7" s="1848">
        <v>2011</v>
      </c>
      <c r="F7" s="1113" t="s">
        <v>675</v>
      </c>
    </row>
    <row r="8" spans="1:6">
      <c r="A8" s="721" t="s">
        <v>1190</v>
      </c>
      <c r="B8" s="1084">
        <f>+'[2]Indicadores ACT'!$B$365</f>
        <v>16.740460506541183</v>
      </c>
      <c r="C8" s="1084">
        <f>+'[2]Indicadores ACT'!$B$366</f>
        <v>18.670530317018901</v>
      </c>
      <c r="D8" s="1084">
        <f>+'[2]Indicadores ACT'!$B$367</f>
        <v>17.651285424864529</v>
      </c>
    </row>
    <row r="9" spans="1:6">
      <c r="A9" s="721" t="s">
        <v>1194</v>
      </c>
      <c r="B9" s="1084">
        <f>+'[2]Indicadores ACT'!$B$368</f>
        <v>18.541364413365677</v>
      </c>
      <c r="C9" s="1084">
        <f>+'[2]Indicadores ACT'!$B$369</f>
        <v>21.065396422169979</v>
      </c>
      <c r="D9" s="1084">
        <f>+'[2]Indicadores ACT'!$B$370</f>
        <v>20.445679740078084</v>
      </c>
    </row>
    <row r="10" spans="1:6">
      <c r="A10" s="2484" t="s">
        <v>1434</v>
      </c>
      <c r="B10" s="2484"/>
      <c r="C10" s="2484"/>
      <c r="D10" s="2484"/>
    </row>
  </sheetData>
  <mergeCells count="4">
    <mergeCell ref="A3:D3"/>
    <mergeCell ref="A4:D4"/>
    <mergeCell ref="A5:D5"/>
    <mergeCell ref="A10:D10"/>
  </mergeCells>
  <hyperlinks>
    <hyperlink ref="F7" location="ÍNDICE!A293" display="ÍNDICE"/>
  </hyperlink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7" sqref="F7"/>
    </sheetView>
  </sheetViews>
  <sheetFormatPr baseColWidth="10" defaultRowHeight="15"/>
  <cols>
    <col min="1" max="1" width="50" style="481" bestFit="1" customWidth="1"/>
    <col min="2" max="4" width="19.28515625" style="481" customWidth="1"/>
    <col min="5" max="16384" width="11.42578125" style="481"/>
  </cols>
  <sheetData>
    <row r="1" spans="1:6" ht="6" customHeight="1"/>
    <row r="2" spans="1:6">
      <c r="A2" s="1396" t="s">
        <v>2449</v>
      </c>
      <c r="B2" s="482"/>
      <c r="C2" s="482"/>
      <c r="D2" s="482"/>
      <c r="E2" s="482"/>
      <c r="F2" s="482"/>
    </row>
    <row r="3" spans="1:6">
      <c r="A3" s="2232" t="s">
        <v>2555</v>
      </c>
      <c r="B3" s="2232"/>
      <c r="C3" s="2232"/>
      <c r="D3" s="2232"/>
      <c r="E3" s="482"/>
      <c r="F3" s="482"/>
    </row>
    <row r="4" spans="1:6">
      <c r="A4" s="2232" t="s">
        <v>2129</v>
      </c>
      <c r="B4" s="2232"/>
      <c r="C4" s="2232"/>
      <c r="D4" s="2232"/>
      <c r="E4" s="482"/>
      <c r="F4" s="482"/>
    </row>
    <row r="5" spans="1:6">
      <c r="A5" s="2236" t="s">
        <v>1195</v>
      </c>
      <c r="B5" s="2236"/>
      <c r="C5" s="2236"/>
      <c r="D5" s="2236"/>
      <c r="E5" s="340"/>
      <c r="F5" s="340"/>
    </row>
    <row r="6" spans="1:6">
      <c r="A6" s="508"/>
    </row>
    <row r="7" spans="1:6">
      <c r="A7" s="718" t="s">
        <v>1196</v>
      </c>
      <c r="B7" s="1128">
        <v>2009</v>
      </c>
      <c r="C7" s="1128">
        <v>2010</v>
      </c>
      <c r="D7" s="1128">
        <v>2011</v>
      </c>
      <c r="F7" s="1113" t="s">
        <v>675</v>
      </c>
    </row>
    <row r="8" spans="1:6">
      <c r="A8" s="898" t="s">
        <v>1180</v>
      </c>
      <c r="B8" s="504">
        <f>+SUM(B9:B11)</f>
        <v>1</v>
      </c>
      <c r="C8" s="504">
        <f>+SUM(C9:C11)</f>
        <v>1.0000000000000002</v>
      </c>
      <c r="D8" s="504">
        <f>+SUM(D9:D11)</f>
        <v>1</v>
      </c>
    </row>
    <row r="9" spans="1:6">
      <c r="A9" s="13" t="s">
        <v>1197</v>
      </c>
      <c r="B9" s="507">
        <f>+'[2]Indicadores ACT'!$B$423</f>
        <v>7.4431467759331987E-2</v>
      </c>
      <c r="C9" s="507">
        <f>+'[2]Indicadores ACT'!$B$424</f>
        <v>8.5286690029284171E-2</v>
      </c>
      <c r="D9" s="507">
        <f>+'[2]Indicadores ACT'!$B$425</f>
        <v>0.16356441500989988</v>
      </c>
    </row>
    <row r="10" spans="1:6">
      <c r="A10" s="13" t="s">
        <v>1198</v>
      </c>
      <c r="B10" s="507">
        <f>+'[2]Indicadores ACT'!$B$426</f>
        <v>0.84419759628492741</v>
      </c>
      <c r="C10" s="507">
        <f>+'[2]Indicadores ACT'!$B$427</f>
        <v>0.82969694694186946</v>
      </c>
      <c r="D10" s="507">
        <f>+'[2]Indicadores ACT'!$B$428</f>
        <v>0.74895243959988822</v>
      </c>
    </row>
    <row r="11" spans="1:6">
      <c r="A11" s="13" t="s">
        <v>1199</v>
      </c>
      <c r="B11" s="507">
        <f>+'[2]Indicadores ACT'!$B$429</f>
        <v>8.1370935955740714E-2</v>
      </c>
      <c r="C11" s="507">
        <f>+'[2]Indicadores ACT'!$B$430</f>
        <v>8.5016363028846562E-2</v>
      </c>
      <c r="D11" s="507">
        <f>+'[2]Indicadores ACT'!$B$431</f>
        <v>8.7483145390211889E-2</v>
      </c>
    </row>
    <row r="12" spans="1:6">
      <c r="A12" s="519" t="s">
        <v>1435</v>
      </c>
      <c r="B12" s="483"/>
      <c r="C12" s="483"/>
      <c r="D12" s="483"/>
    </row>
  </sheetData>
  <mergeCells count="3">
    <mergeCell ref="A3:D3"/>
    <mergeCell ref="A5:D5"/>
    <mergeCell ref="A4:D4"/>
  </mergeCells>
  <hyperlinks>
    <hyperlink ref="F7" location="ÍNDICE!A294" display="ÍNDICE"/>
  </hyperlink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7" sqref="F7"/>
    </sheetView>
  </sheetViews>
  <sheetFormatPr baseColWidth="10" defaultRowHeight="15"/>
  <cols>
    <col min="1" max="1" width="50" style="508" customWidth="1"/>
    <col min="2" max="4" width="13.140625" style="481" customWidth="1"/>
    <col min="5" max="16384" width="11.42578125" style="481"/>
  </cols>
  <sheetData>
    <row r="1" spans="1:8" ht="6" customHeight="1"/>
    <row r="2" spans="1:8">
      <c r="A2" s="1396" t="s">
        <v>2450</v>
      </c>
      <c r="B2" s="482"/>
      <c r="C2" s="482"/>
      <c r="D2" s="482"/>
      <c r="E2" s="482"/>
      <c r="F2" s="482"/>
      <c r="G2" s="482"/>
      <c r="H2" s="482"/>
    </row>
    <row r="3" spans="1:8" ht="15" customHeight="1">
      <c r="A3" s="2232" t="s">
        <v>2556</v>
      </c>
      <c r="B3" s="2232"/>
      <c r="C3" s="2232"/>
      <c r="D3" s="2232"/>
      <c r="E3" s="482"/>
      <c r="F3" s="482"/>
      <c r="G3" s="482"/>
      <c r="H3" s="482"/>
    </row>
    <row r="4" spans="1:8" ht="15" customHeight="1">
      <c r="A4" s="2232" t="s">
        <v>2129</v>
      </c>
      <c r="B4" s="2232"/>
      <c r="C4" s="2232"/>
      <c r="D4" s="2232"/>
      <c r="E4" s="482"/>
      <c r="F4" s="482"/>
      <c r="G4" s="482"/>
      <c r="H4" s="482"/>
    </row>
    <row r="5" spans="1:8">
      <c r="A5" s="2236" t="s">
        <v>1200</v>
      </c>
      <c r="B5" s="2236"/>
      <c r="C5" s="2236"/>
      <c r="D5" s="2236"/>
      <c r="E5" s="340"/>
      <c r="F5" s="340"/>
      <c r="G5" s="340"/>
      <c r="H5" s="340"/>
    </row>
    <row r="7" spans="1:8">
      <c r="A7" s="718" t="s">
        <v>1201</v>
      </c>
      <c r="B7" s="755">
        <v>2009</v>
      </c>
      <c r="C7" s="755">
        <v>2010</v>
      </c>
      <c r="D7" s="755">
        <v>2011</v>
      </c>
      <c r="F7" s="1113" t="s">
        <v>675</v>
      </c>
    </row>
    <row r="8" spans="1:8">
      <c r="A8" s="911" t="s">
        <v>1180</v>
      </c>
      <c r="B8" s="504">
        <f>+SUM(B9:B22)</f>
        <v>1</v>
      </c>
      <c r="C8" s="504">
        <f>+SUM(C9:C22)</f>
        <v>1.0000000000000002</v>
      </c>
      <c r="D8" s="504">
        <f>+SUM(D9:D22)</f>
        <v>1</v>
      </c>
    </row>
    <row r="9" spans="1:8">
      <c r="A9" s="14" t="s">
        <v>1202</v>
      </c>
      <c r="B9" s="507">
        <f>+'[2]Indicadores ACT'!$B$546</f>
        <v>0.467611144151938</v>
      </c>
      <c r="C9" s="507">
        <f>+'[2]Indicadores ACT'!$B$547</f>
        <v>0.49636470553818979</v>
      </c>
      <c r="D9" s="507">
        <f>+'[2]Indicadores ACT'!$B$548</f>
        <v>0.29204207723244552</v>
      </c>
    </row>
    <row r="10" spans="1:8">
      <c r="A10" s="14" t="s">
        <v>1203</v>
      </c>
      <c r="B10" s="507">
        <f>+'[2]Indicadores ACT'!$B$534</f>
        <v>9.5941377299701897E-2</v>
      </c>
      <c r="C10" s="507">
        <f>+'[2]Indicadores ACT'!$B$535</f>
        <v>0.11636565816376641</v>
      </c>
      <c r="D10" s="507">
        <f>+'[2]Indicadores ACT'!$B$536</f>
        <v>0.18586572833422985</v>
      </c>
    </row>
    <row r="11" spans="1:8" ht="28.5">
      <c r="A11" s="14" t="s">
        <v>1204</v>
      </c>
      <c r="B11" s="507">
        <f>+'[2]Indicadores ACT'!$B$531</f>
        <v>9.6009178803143608E-2</v>
      </c>
      <c r="C11" s="507">
        <f>+'[2]Indicadores ACT'!$B$532</f>
        <v>6.4705000640073868E-2</v>
      </c>
      <c r="D11" s="507">
        <f>+'[2]Indicadores ACT'!$B$533</f>
        <v>0.1203998920329577</v>
      </c>
    </row>
    <row r="12" spans="1:8" ht="28.5">
      <c r="A12" s="14" t="s">
        <v>1205</v>
      </c>
      <c r="B12" s="507">
        <f>+'[2]Indicadores ACT'!$B$561</f>
        <v>0.10100569753099546</v>
      </c>
      <c r="C12" s="507">
        <f>+'[2]Indicadores ACT'!$B$562</f>
        <v>6.2916601970638364E-2</v>
      </c>
      <c r="D12" s="507">
        <f>+'[2]Indicadores ACT'!$B$563</f>
        <v>9.7920471013044866E-2</v>
      </c>
    </row>
    <row r="13" spans="1:8">
      <c r="A13" s="14" t="s">
        <v>298</v>
      </c>
      <c r="B13" s="507">
        <f>+'[2]Indicadores ACT'!$B$549</f>
        <v>5.1818746717496422E-2</v>
      </c>
      <c r="C13" s="507">
        <f>+'[2]Indicadores ACT'!$B$550</f>
        <v>4.194302090069843E-2</v>
      </c>
      <c r="D13" s="507">
        <f>+'[2]Indicadores ACT'!$B$551</f>
        <v>6.7148687243647157E-2</v>
      </c>
    </row>
    <row r="14" spans="1:8">
      <c r="A14" s="14" t="s">
        <v>1206</v>
      </c>
      <c r="B14" s="507">
        <f>+'[2]Indicadores ACT'!$B$552</f>
        <v>5.8124725135452297E-2</v>
      </c>
      <c r="C14" s="507">
        <f>+'[2]Indicadores ACT'!$B$553</f>
        <v>6.3553321071927099E-2</v>
      </c>
      <c r="D14" s="507">
        <f>+'[2]Indicadores ACT'!$B$554</f>
        <v>6.2049101806679351E-2</v>
      </c>
    </row>
    <row r="15" spans="1:8" ht="28.5">
      <c r="A15" s="14" t="s">
        <v>1207</v>
      </c>
      <c r="B15" s="507">
        <f>+'[2]Indicadores ACT'!$B$540</f>
        <v>3.0378880730423261E-2</v>
      </c>
      <c r="C15" s="507">
        <f>+'[2]Indicadores ACT'!$B$541</f>
        <v>5.7829585930731911E-2</v>
      </c>
      <c r="D15" s="507">
        <f>+'[2]Indicadores ACT'!$B$542</f>
        <v>4.3124939048790931E-2</v>
      </c>
    </row>
    <row r="16" spans="1:8">
      <c r="A16" s="14" t="s">
        <v>302</v>
      </c>
      <c r="B16" s="507">
        <f>+'[2]Indicadores ACT'!$B$555</f>
        <v>1.3368609982330077E-2</v>
      </c>
      <c r="C16" s="507">
        <f>+'[2]Indicadores ACT'!$B$556</f>
        <v>2.4283254330587156E-2</v>
      </c>
      <c r="D16" s="507">
        <f>+'[2]Indicadores ACT'!$B$557</f>
        <v>2.8106822882994712E-2</v>
      </c>
    </row>
    <row r="17" spans="1:4">
      <c r="A17" s="14" t="s">
        <v>1208</v>
      </c>
      <c r="B17" s="507">
        <f>+'[2]Indicadores ACT'!$B$564</f>
        <v>2.8613410807401138E-2</v>
      </c>
      <c r="C17" s="507">
        <f>+'[2]Indicadores ACT'!$B$565</f>
        <v>1.2394953080085957E-2</v>
      </c>
      <c r="D17" s="507">
        <f>+'[2]Indicadores ACT'!$B$566</f>
        <v>2.7019971226864746E-2</v>
      </c>
    </row>
    <row r="18" spans="1:4" ht="28.5">
      <c r="A18" s="14" t="s">
        <v>1209</v>
      </c>
      <c r="B18" s="507">
        <f>+'[2]Indicadores ACT'!$B$558</f>
        <v>2.2673733905278853E-2</v>
      </c>
      <c r="C18" s="507">
        <f>+'[2]Indicadores ACT'!$B$559</f>
        <v>2.4262200063586953E-2</v>
      </c>
      <c r="D18" s="507">
        <f>+'[2]Indicadores ACT'!$B$560</f>
        <v>2.1021478643414072E-2</v>
      </c>
    </row>
    <row r="19" spans="1:4" ht="28.5">
      <c r="A19" s="14" t="s">
        <v>1210</v>
      </c>
      <c r="B19" s="507">
        <f>+'[2]Indicadores ACT'!$B$570</f>
        <v>1.3571976121336524E-2</v>
      </c>
      <c r="C19" s="507">
        <f>+'[2]Indicadores ACT'!$B$571</f>
        <v>1.806707757335398E-2</v>
      </c>
      <c r="D19" s="507">
        <f>+'[2]Indicadores ACT'!$B$572</f>
        <v>1.9658384898890591E-2</v>
      </c>
    </row>
    <row r="20" spans="1:4">
      <c r="A20" s="14" t="s">
        <v>1211</v>
      </c>
      <c r="B20" s="507">
        <f>+'[2]Indicadores ACT'!$B$543</f>
        <v>1.2531374599937034E-2</v>
      </c>
      <c r="C20" s="507">
        <f>+'[2]Indicadores ACT'!$B$544</f>
        <v>8.499191446986817E-3</v>
      </c>
      <c r="D20" s="507">
        <f>+'[2]Indicadores ACT'!$B$545</f>
        <v>1.8869068092763546E-2</v>
      </c>
    </row>
    <row r="21" spans="1:4" ht="42.75">
      <c r="A21" s="14" t="s">
        <v>1212</v>
      </c>
      <c r="B21" s="507">
        <f>+'[2]Indicadores ACT'!$B$567</f>
        <v>6.5368730317526295E-3</v>
      </c>
      <c r="C21" s="507">
        <f>+'[2]Indicadores ACT'!$B$568</f>
        <v>8.4484984410329415E-3</v>
      </c>
      <c r="D21" s="507">
        <f>+'[2]Indicadores ACT'!$B$569</f>
        <v>1.2461370335408291E-2</v>
      </c>
    </row>
    <row r="22" spans="1:4">
      <c r="A22" s="14" t="s">
        <v>1213</v>
      </c>
      <c r="B22" s="507">
        <f>+'[2]Indicadores ACT'!$B$537</f>
        <v>1.8142711828128229E-3</v>
      </c>
      <c r="C22" s="507">
        <f>+'[2]Indicadores ACT'!$B$538</f>
        <v>3.6693084834021178E-4</v>
      </c>
      <c r="D22" s="507">
        <f>+'[2]Indicadores ACT'!$B$539</f>
        <v>4.3120072078686863E-3</v>
      </c>
    </row>
    <row r="23" spans="1:4">
      <c r="A23" s="519" t="s">
        <v>1435</v>
      </c>
    </row>
  </sheetData>
  <mergeCells count="3">
    <mergeCell ref="A3:D3"/>
    <mergeCell ref="A5:D5"/>
    <mergeCell ref="A4:D4"/>
  </mergeCells>
  <hyperlinks>
    <hyperlink ref="F7" location="ÍNDICE!A295" display="ÍNDICE"/>
  </hyperlinks>
  <pageMargins left="0.7" right="0.7" top="0.75" bottom="0.75" header="0.3" footer="0.3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8" sqref="F8"/>
    </sheetView>
  </sheetViews>
  <sheetFormatPr baseColWidth="10" defaultRowHeight="15"/>
  <cols>
    <col min="1" max="1" width="50" style="481" customWidth="1"/>
    <col min="2" max="4" width="13.5703125" style="481" customWidth="1"/>
    <col min="5" max="16384" width="11.42578125" style="481"/>
  </cols>
  <sheetData>
    <row r="1" spans="1:8" ht="80.25" customHeight="1"/>
    <row r="3" spans="1:8">
      <c r="A3" s="1396" t="s">
        <v>2451</v>
      </c>
      <c r="B3" s="482"/>
      <c r="C3" s="482"/>
      <c r="D3" s="482"/>
      <c r="E3" s="482"/>
      <c r="F3" s="482"/>
      <c r="G3" s="482"/>
      <c r="H3" s="482"/>
    </row>
    <row r="4" spans="1:8">
      <c r="A4" s="2232" t="s">
        <v>2557</v>
      </c>
      <c r="B4" s="2232"/>
      <c r="C4" s="2232"/>
      <c r="D4" s="2232"/>
      <c r="E4" s="482"/>
      <c r="F4" s="482"/>
      <c r="G4" s="482"/>
      <c r="H4" s="482"/>
    </row>
    <row r="5" spans="1:8">
      <c r="A5" s="2232" t="s">
        <v>2129</v>
      </c>
      <c r="B5" s="2232"/>
      <c r="C5" s="2232"/>
      <c r="D5" s="2232"/>
      <c r="E5" s="482"/>
      <c r="F5" s="482"/>
      <c r="G5" s="482"/>
      <c r="H5" s="482"/>
    </row>
    <row r="6" spans="1:8">
      <c r="A6" s="2236" t="s">
        <v>1195</v>
      </c>
      <c r="B6" s="2236"/>
      <c r="C6" s="2236"/>
      <c r="D6" s="2236"/>
      <c r="E6" s="340"/>
      <c r="F6" s="340"/>
      <c r="G6" s="340"/>
      <c r="H6" s="340"/>
    </row>
    <row r="8" spans="1:8">
      <c r="A8" s="718" t="s">
        <v>1214</v>
      </c>
      <c r="B8" s="755">
        <v>2009</v>
      </c>
      <c r="C8" s="755">
        <v>2010</v>
      </c>
      <c r="D8" s="755">
        <v>2011</v>
      </c>
      <c r="F8" s="1113" t="s">
        <v>675</v>
      </c>
    </row>
    <row r="9" spans="1:8">
      <c r="A9" s="898" t="s">
        <v>1180</v>
      </c>
      <c r="B9" s="504">
        <f>+SUM(B10:B15)</f>
        <v>0.99999999999999989</v>
      </c>
      <c r="C9" s="504">
        <f>+SUM(C10:C15)</f>
        <v>1</v>
      </c>
      <c r="D9" s="504">
        <f>+SUM(D10:D15)</f>
        <v>0.99999999999999989</v>
      </c>
    </row>
    <row r="10" spans="1:8">
      <c r="A10" s="13" t="s">
        <v>1215</v>
      </c>
      <c r="B10" s="507">
        <f>+'[2]Indicadores ACT'!$B$596</f>
        <v>0.18366250118822613</v>
      </c>
      <c r="C10" s="507">
        <f>+'[2]Indicadores ACT'!$B$597</f>
        <v>0.22374267754577304</v>
      </c>
      <c r="D10" s="507">
        <f>+'[2]Indicadores ACT'!$B$598</f>
        <v>0.32907530731327145</v>
      </c>
    </row>
    <row r="11" spans="1:8">
      <c r="A11" s="13" t="s">
        <v>1216</v>
      </c>
      <c r="B11" s="507">
        <f>+'[2]Indicadores ACT'!$B$599</f>
        <v>0.36861430157015623</v>
      </c>
      <c r="C11" s="507">
        <f>+'[2]Indicadores ACT'!$B$600</f>
        <v>0.43322569584608672</v>
      </c>
      <c r="D11" s="507">
        <f>+'[2]Indicadores ACT'!$B$601</f>
        <v>0.25000866993567461</v>
      </c>
    </row>
    <row r="12" spans="1:8">
      <c r="A12" s="13" t="s">
        <v>1217</v>
      </c>
      <c r="B12" s="507">
        <f>+'[2]Indicadores ACT'!$B$602</f>
        <v>4.8847367315388864E-2</v>
      </c>
      <c r="C12" s="507">
        <f>+'[2]Indicadores ACT'!$B$603</f>
        <v>3.6444862365081564E-2</v>
      </c>
      <c r="D12" s="507">
        <f>+'[2]Indicadores ACT'!$B$604</f>
        <v>3.5045985588338595E-2</v>
      </c>
    </row>
    <row r="13" spans="1:8">
      <c r="A13" s="13" t="s">
        <v>1218</v>
      </c>
      <c r="B13" s="507">
        <f>+'[2]Indicadores ACT'!$B$605</f>
        <v>0.21823433623329827</v>
      </c>
      <c r="C13" s="507">
        <f>+'[2]Indicadores ACT'!$B$606</f>
        <v>0.19085349559724421</v>
      </c>
      <c r="D13" s="507">
        <f>+'[2]Indicadores ACT'!$B$607</f>
        <v>0.22340389608546107</v>
      </c>
    </row>
    <row r="14" spans="1:8">
      <c r="A14" s="13" t="s">
        <v>1219</v>
      </c>
      <c r="B14" s="507">
        <f>+'[2]Indicadores ACT'!$B$608</f>
        <v>0.15332826212960726</v>
      </c>
      <c r="C14" s="507">
        <f>+'[2]Indicadores ACT'!$B$609</f>
        <v>9.0415120225942905E-2</v>
      </c>
      <c r="D14" s="507">
        <f>+'[2]Indicadores ACT'!$B$610</f>
        <v>0.13915407350963474</v>
      </c>
    </row>
    <row r="15" spans="1:8">
      <c r="A15" s="13" t="s">
        <v>1220</v>
      </c>
      <c r="B15" s="507">
        <f>+'[2]Indicadores ACT'!$B$611</f>
        <v>2.7313231563323093E-2</v>
      </c>
      <c r="C15" s="507">
        <f>+'[2]Indicadores ACT'!$B$612</f>
        <v>2.5318148419871643E-2</v>
      </c>
      <c r="D15" s="507">
        <f>+'[2]Indicadores ACT'!$B$613</f>
        <v>2.3312067567619534E-2</v>
      </c>
    </row>
    <row r="16" spans="1:8">
      <c r="A16" s="519" t="s">
        <v>1432</v>
      </c>
    </row>
  </sheetData>
  <mergeCells count="3">
    <mergeCell ref="A4:D4"/>
    <mergeCell ref="A6:D6"/>
    <mergeCell ref="A5:D5"/>
  </mergeCells>
  <hyperlinks>
    <hyperlink ref="F8" location="ÍNDICE!A296" display="ÍNDICE"/>
  </hyperlinks>
  <pageMargins left="0.7" right="0.7" top="0.75" bottom="0.75" header="0.3" footer="0.3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6" sqref="F6"/>
    </sheetView>
  </sheetViews>
  <sheetFormatPr baseColWidth="10" defaultRowHeight="15"/>
  <cols>
    <col min="1" max="1" width="50" style="481" customWidth="1"/>
    <col min="2" max="2" width="17.140625" style="481" customWidth="1"/>
    <col min="3" max="3" width="20.7109375" style="481" customWidth="1"/>
    <col min="4" max="4" width="17.140625" style="481" customWidth="1"/>
    <col min="5" max="6" width="11.42578125" style="481"/>
    <col min="7" max="8" width="6.85546875" style="481" customWidth="1"/>
    <col min="9" max="16384" width="11.42578125" style="481"/>
  </cols>
  <sheetData>
    <row r="1" spans="1:8" ht="6" customHeight="1"/>
    <row r="2" spans="1:8">
      <c r="A2" s="1396" t="s">
        <v>2452</v>
      </c>
      <c r="B2" s="482"/>
      <c r="C2" s="482"/>
      <c r="D2" s="482"/>
      <c r="E2" s="482"/>
      <c r="F2" s="482"/>
      <c r="G2" s="482"/>
      <c r="H2" s="482"/>
    </row>
    <row r="3" spans="1:8" ht="32.25" customHeight="1">
      <c r="A3" s="2232" t="s">
        <v>2558</v>
      </c>
      <c r="B3" s="2232"/>
      <c r="C3" s="2232"/>
      <c r="D3" s="2232"/>
      <c r="E3" s="482"/>
      <c r="F3" s="482"/>
      <c r="G3" s="482"/>
      <c r="H3" s="482"/>
    </row>
    <row r="4" spans="1:8">
      <c r="A4" s="2471" t="s">
        <v>2129</v>
      </c>
      <c r="B4" s="2471"/>
      <c r="C4" s="2471"/>
      <c r="D4" s="2471"/>
      <c r="E4" s="482"/>
      <c r="F4" s="482"/>
      <c r="G4" s="482"/>
      <c r="H4" s="482"/>
    </row>
    <row r="6" spans="1:8" ht="45">
      <c r="A6" s="722" t="s">
        <v>782</v>
      </c>
      <c r="B6" s="231" t="s">
        <v>1221</v>
      </c>
      <c r="C6" s="231" t="s">
        <v>1222</v>
      </c>
      <c r="D6" s="231" t="s">
        <v>1223</v>
      </c>
      <c r="F6" s="1113" t="s">
        <v>675</v>
      </c>
    </row>
    <row r="7" spans="1:8">
      <c r="A7" s="898" t="s">
        <v>45</v>
      </c>
      <c r="B7" s="504">
        <v>0.58884350135059949</v>
      </c>
      <c r="C7" s="504">
        <v>1.9398732429521993E-2</v>
      </c>
      <c r="D7" s="504">
        <v>0.39175776621987823</v>
      </c>
    </row>
    <row r="8" spans="1:8" s="488" customFormat="1">
      <c r="A8" s="13" t="s">
        <v>1224</v>
      </c>
      <c r="B8" s="507">
        <v>1.1480967791647399E-2</v>
      </c>
      <c r="C8" s="507">
        <v>1.1558021266759129E-4</v>
      </c>
      <c r="D8" s="507">
        <v>4.3535213438126059E-3</v>
      </c>
    </row>
    <row r="9" spans="1:8" s="488" customFormat="1">
      <c r="A9" s="13" t="s">
        <v>785</v>
      </c>
      <c r="B9" s="507">
        <v>0.20313247976776436</v>
      </c>
      <c r="C9" s="507">
        <v>7.5198154910812443E-3</v>
      </c>
      <c r="D9" s="507">
        <v>8.6388851296863883E-2</v>
      </c>
    </row>
    <row r="10" spans="1:8" s="488" customFormat="1">
      <c r="A10" s="13" t="s">
        <v>684</v>
      </c>
      <c r="B10" s="507">
        <v>0.27702413663468112</v>
      </c>
      <c r="C10" s="507">
        <v>9.8777281133961663E-3</v>
      </c>
      <c r="D10" s="507">
        <v>0.18408750187235723</v>
      </c>
    </row>
    <row r="11" spans="1:8" s="488" customFormat="1">
      <c r="A11" s="13" t="s">
        <v>788</v>
      </c>
      <c r="B11" s="507">
        <v>9.7205917156506588E-2</v>
      </c>
      <c r="C11" s="507">
        <v>1.8856086123769896E-3</v>
      </c>
      <c r="D11" s="507">
        <v>0.11692789170684455</v>
      </c>
    </row>
    <row r="12" spans="1:8">
      <c r="A12" s="723" t="s">
        <v>1436</v>
      </c>
    </row>
  </sheetData>
  <mergeCells count="2">
    <mergeCell ref="A3:D3"/>
    <mergeCell ref="A4:D4"/>
  </mergeCells>
  <hyperlinks>
    <hyperlink ref="F6" location="ÍNDICE!A297" display="ÍNDICE"/>
  </hyperlink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6" sqref="F6"/>
    </sheetView>
  </sheetViews>
  <sheetFormatPr baseColWidth="10" defaultRowHeight="15"/>
  <cols>
    <col min="1" max="1" width="50" style="481" customWidth="1"/>
    <col min="2" max="4" width="20.85546875" style="481" customWidth="1"/>
    <col min="5" max="6" width="11" style="481" customWidth="1"/>
    <col min="7" max="9" width="9.85546875" style="481" customWidth="1"/>
    <col min="10" max="16384" width="11.42578125" style="481"/>
  </cols>
  <sheetData>
    <row r="1" spans="1:8" ht="6" customHeight="1"/>
    <row r="2" spans="1:8">
      <c r="A2" s="1396" t="s">
        <v>2453</v>
      </c>
      <c r="B2" s="482"/>
      <c r="C2" s="482"/>
      <c r="D2" s="482"/>
      <c r="E2" s="482"/>
      <c r="F2" s="482"/>
      <c r="G2" s="482"/>
      <c r="H2" s="482"/>
    </row>
    <row r="3" spans="1:8" ht="30.75" customHeight="1">
      <c r="A3" s="2232" t="s">
        <v>2559</v>
      </c>
      <c r="B3" s="2232"/>
      <c r="C3" s="2232"/>
      <c r="D3" s="2232"/>
      <c r="E3" s="482"/>
      <c r="F3" s="482"/>
      <c r="G3" s="482"/>
      <c r="H3" s="482"/>
    </row>
    <row r="4" spans="1:8">
      <c r="A4" s="2471" t="s">
        <v>2129</v>
      </c>
      <c r="B4" s="2471"/>
      <c r="C4" s="2471"/>
      <c r="D4" s="2471"/>
      <c r="E4" s="482"/>
      <c r="F4" s="482"/>
      <c r="G4" s="482"/>
      <c r="H4" s="482"/>
    </row>
    <row r="6" spans="1:8" ht="45">
      <c r="A6" s="717" t="s">
        <v>1225</v>
      </c>
      <c r="B6" s="231" t="s">
        <v>1221</v>
      </c>
      <c r="C6" s="231" t="s">
        <v>1222</v>
      </c>
      <c r="D6" s="231" t="s">
        <v>1223</v>
      </c>
      <c r="F6" s="1113" t="s">
        <v>675</v>
      </c>
    </row>
    <row r="7" spans="1:8">
      <c r="A7" s="898" t="s">
        <v>45</v>
      </c>
      <c r="B7" s="504">
        <v>0.58884350135059949</v>
      </c>
      <c r="C7" s="504">
        <v>1.9398732429521989E-2</v>
      </c>
      <c r="D7" s="504">
        <v>0.3917577662198784</v>
      </c>
    </row>
    <row r="8" spans="1:8">
      <c r="A8" s="13" t="s">
        <v>1226</v>
      </c>
      <c r="B8" s="507">
        <v>0.43503761604987756</v>
      </c>
      <c r="C8" s="507">
        <v>1.4594535998358183E-2</v>
      </c>
      <c r="D8" s="507">
        <v>0.32436985443474725</v>
      </c>
    </row>
    <row r="9" spans="1:8">
      <c r="A9" s="13" t="s">
        <v>1227</v>
      </c>
      <c r="B9" s="507">
        <v>0.12573588037519828</v>
      </c>
      <c r="C9" s="507">
        <v>4.3418755804934409E-3</v>
      </c>
      <c r="D9" s="507">
        <v>5.7050845152554847E-2</v>
      </c>
    </row>
    <row r="10" spans="1:8">
      <c r="A10" s="13" t="s">
        <v>1228</v>
      </c>
      <c r="B10" s="507">
        <v>2.8070004925523567E-2</v>
      </c>
      <c r="C10" s="507">
        <v>4.6232085067036515E-4</v>
      </c>
      <c r="D10" s="507">
        <v>1.0337066632576339E-2</v>
      </c>
    </row>
    <row r="11" spans="1:8">
      <c r="A11" s="723" t="s">
        <v>1436</v>
      </c>
      <c r="B11" s="532"/>
      <c r="C11" s="532"/>
      <c r="D11" s="532"/>
    </row>
  </sheetData>
  <mergeCells count="2">
    <mergeCell ref="A3:D3"/>
    <mergeCell ref="A4:D4"/>
  </mergeCells>
  <hyperlinks>
    <hyperlink ref="F6" location="ÍNDICE!A298" display="ÍNDICE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6" sqref="G6"/>
    </sheetView>
  </sheetViews>
  <sheetFormatPr baseColWidth="10" defaultRowHeight="15"/>
  <cols>
    <col min="1" max="1" width="50.140625" style="481" customWidth="1"/>
    <col min="2" max="3" width="18.7109375" style="481" customWidth="1"/>
    <col min="4" max="4" width="20.85546875" style="481" customWidth="1"/>
    <col min="5" max="5" width="24.42578125" style="481" customWidth="1"/>
    <col min="6" max="7" width="8.140625" style="481" customWidth="1"/>
    <col min="8" max="8" width="10.140625" style="481" customWidth="1"/>
    <col min="9" max="16384" width="11.42578125" style="481"/>
  </cols>
  <sheetData>
    <row r="1" spans="1:8" ht="6" customHeight="1"/>
    <row r="2" spans="1:8">
      <c r="A2" s="1396" t="s">
        <v>2454</v>
      </c>
      <c r="B2" s="482"/>
      <c r="C2" s="482"/>
      <c r="D2" s="482"/>
      <c r="E2" s="482"/>
      <c r="F2" s="482"/>
      <c r="G2" s="482"/>
      <c r="H2" s="482"/>
    </row>
    <row r="3" spans="1:8" ht="15" customHeight="1">
      <c r="A3" s="2232" t="s">
        <v>2560</v>
      </c>
      <c r="B3" s="2232"/>
      <c r="C3" s="2232"/>
      <c r="D3" s="2232"/>
      <c r="E3" s="2232"/>
      <c r="F3" s="482"/>
      <c r="G3" s="482"/>
      <c r="H3" s="482"/>
    </row>
    <row r="4" spans="1:8" ht="15" customHeight="1">
      <c r="A4" s="2471" t="s">
        <v>2129</v>
      </c>
      <c r="B4" s="2471"/>
      <c r="C4" s="2471"/>
      <c r="D4" s="2471"/>
      <c r="E4" s="2471"/>
      <c r="F4" s="482"/>
      <c r="G4" s="482"/>
      <c r="H4" s="482"/>
    </row>
    <row r="5" spans="1:8">
      <c r="A5" s="482"/>
      <c r="B5" s="482"/>
      <c r="C5" s="482"/>
      <c r="D5" s="482"/>
      <c r="E5" s="482"/>
      <c r="F5" s="482"/>
      <c r="G5" s="482"/>
      <c r="H5" s="482"/>
    </row>
    <row r="6" spans="1:8" ht="30">
      <c r="A6" s="717" t="s">
        <v>782</v>
      </c>
      <c r="B6" s="231" t="s">
        <v>1229</v>
      </c>
      <c r="C6" s="231" t="s">
        <v>1230</v>
      </c>
      <c r="D6" s="231" t="s">
        <v>1231</v>
      </c>
      <c r="E6" s="231" t="s">
        <v>1232</v>
      </c>
      <c r="G6" s="1113" t="s">
        <v>675</v>
      </c>
    </row>
    <row r="7" spans="1:8">
      <c r="A7" s="898" t="s">
        <v>45</v>
      </c>
      <c r="B7" s="504">
        <v>0.36206078327893604</v>
      </c>
      <c r="C7" s="504">
        <v>0.36875366743533888</v>
      </c>
      <c r="D7" s="504">
        <v>0.20939565264968274</v>
      </c>
      <c r="E7" s="504">
        <v>0.21351714121769361</v>
      </c>
    </row>
    <row r="8" spans="1:8">
      <c r="A8" s="13" t="s">
        <v>1224</v>
      </c>
      <c r="B8" s="507">
        <v>2.7739251040221906E-3</v>
      </c>
      <c r="C8" s="507">
        <v>9.477577438742486E-3</v>
      </c>
      <c r="D8" s="507">
        <v>3.0050855293573737E-3</v>
      </c>
      <c r="E8" s="724">
        <v>2.0804438280166431E-3</v>
      </c>
    </row>
    <row r="9" spans="1:8">
      <c r="A9" s="13" t="s">
        <v>785</v>
      </c>
      <c r="B9" s="507">
        <v>0.13594398530762308</v>
      </c>
      <c r="C9" s="507">
        <v>0.13990477587926983</v>
      </c>
      <c r="D9" s="507">
        <v>6.2403567642848434E-2</v>
      </c>
      <c r="E9" s="724">
        <v>8.6102887600791364E-2</v>
      </c>
    </row>
    <row r="10" spans="1:8">
      <c r="A10" s="13" t="s">
        <v>684</v>
      </c>
      <c r="B10" s="507">
        <v>0.17876540798166013</v>
      </c>
      <c r="C10" s="507">
        <v>0.16340087375671636</v>
      </c>
      <c r="D10" s="507">
        <v>0.1081070143928282</v>
      </c>
      <c r="E10" s="724">
        <v>9.6321972448771553E-2</v>
      </c>
    </row>
    <row r="11" spans="1:8">
      <c r="A11" s="13" t="s">
        <v>788</v>
      </c>
      <c r="B11" s="507">
        <v>4.4577464885630615E-2</v>
      </c>
      <c r="C11" s="507">
        <v>5.5970440360610246E-2</v>
      </c>
      <c r="D11" s="507">
        <v>3.5879985084648736E-2</v>
      </c>
      <c r="E11" s="724">
        <v>2.9011837340114036E-2</v>
      </c>
    </row>
    <row r="12" spans="1:8">
      <c r="A12" s="723" t="s">
        <v>1436</v>
      </c>
      <c r="B12" s="533"/>
      <c r="C12" s="532"/>
      <c r="D12" s="532"/>
      <c r="E12" s="483"/>
    </row>
  </sheetData>
  <mergeCells count="2">
    <mergeCell ref="A3:E3"/>
    <mergeCell ref="A4:E4"/>
  </mergeCells>
  <hyperlinks>
    <hyperlink ref="G6" location="ÍNDICE!A299" display="ÍNDICE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6" sqref="D6"/>
    </sheetView>
  </sheetViews>
  <sheetFormatPr baseColWidth="10" defaultRowHeight="15"/>
  <cols>
    <col min="1" max="1" width="50" style="508" customWidth="1"/>
    <col min="2" max="2" width="32.7109375" style="508" customWidth="1"/>
    <col min="3" max="6" width="8.140625" style="481" customWidth="1"/>
    <col min="7" max="10" width="12" style="481" customWidth="1"/>
    <col min="11" max="16384" width="11.42578125" style="481"/>
  </cols>
  <sheetData>
    <row r="1" spans="1:8" ht="6" customHeight="1"/>
    <row r="2" spans="1:8">
      <c r="A2" s="1398" t="s">
        <v>2455</v>
      </c>
      <c r="B2" s="494"/>
      <c r="C2" s="494"/>
      <c r="D2" s="494"/>
      <c r="E2" s="494"/>
      <c r="F2" s="494"/>
      <c r="G2" s="482"/>
      <c r="H2" s="482"/>
    </row>
    <row r="3" spans="1:8" ht="33.75" customHeight="1">
      <c r="A3" s="2232" t="s">
        <v>2561</v>
      </c>
      <c r="B3" s="2232"/>
      <c r="C3" s="482"/>
      <c r="D3" s="482"/>
      <c r="E3" s="482"/>
      <c r="F3" s="482"/>
      <c r="G3" s="482"/>
      <c r="H3" s="482"/>
    </row>
    <row r="4" spans="1:8">
      <c r="A4" s="2471" t="s">
        <v>2129</v>
      </c>
      <c r="B4" s="2471"/>
      <c r="C4" s="1129"/>
      <c r="D4" s="1129"/>
      <c r="E4" s="1129"/>
      <c r="F4" s="482"/>
      <c r="G4" s="482"/>
      <c r="H4" s="482"/>
    </row>
    <row r="6" spans="1:8" s="725" customFormat="1" ht="45">
      <c r="A6" s="722" t="s">
        <v>1225</v>
      </c>
      <c r="B6" s="900" t="s">
        <v>1233</v>
      </c>
      <c r="C6" s="217"/>
      <c r="D6" s="1113" t="s">
        <v>675</v>
      </c>
    </row>
    <row r="7" spans="1:8">
      <c r="A7" s="898" t="s">
        <v>45</v>
      </c>
      <c r="B7" s="504">
        <v>0.23862484278312857</v>
      </c>
      <c r="C7" s="535"/>
      <c r="D7" s="535"/>
    </row>
    <row r="8" spans="1:8">
      <c r="A8" s="13" t="s">
        <v>1226</v>
      </c>
      <c r="B8" s="507">
        <v>0.16403868437185345</v>
      </c>
      <c r="C8" s="535"/>
      <c r="D8" s="535"/>
    </row>
    <row r="9" spans="1:8">
      <c r="A9" s="13" t="s">
        <v>1227</v>
      </c>
      <c r="B9" s="507">
        <v>5.6954466095755531E-2</v>
      </c>
      <c r="C9" s="535"/>
      <c r="D9" s="535"/>
    </row>
    <row r="10" spans="1:8">
      <c r="A10" s="13" t="s">
        <v>1228</v>
      </c>
      <c r="B10" s="507">
        <v>1.7631692315519597E-2</v>
      </c>
      <c r="C10" s="535"/>
      <c r="D10" s="535"/>
    </row>
    <row r="11" spans="1:8">
      <c r="A11" s="723" t="s">
        <v>1436</v>
      </c>
    </row>
    <row r="14" spans="1:8">
      <c r="D14" s="494"/>
    </row>
  </sheetData>
  <mergeCells count="2">
    <mergeCell ref="A3:B3"/>
    <mergeCell ref="A4:B4"/>
  </mergeCells>
  <hyperlinks>
    <hyperlink ref="D6" location="ÍNDICE!A300" display="ÍNDICE"/>
  </hyperlink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opLeftCell="B1" zoomScale="115" zoomScaleNormal="115" zoomScaleSheetLayoutView="85" workbookViewId="0">
      <selection activeCell="O6" sqref="O6"/>
    </sheetView>
  </sheetViews>
  <sheetFormatPr baseColWidth="10" defaultRowHeight="12.75"/>
  <cols>
    <col min="1" max="1" width="42.85546875" style="185" customWidth="1"/>
    <col min="2" max="5" width="11.7109375" style="185" customWidth="1"/>
    <col min="6" max="7" width="11.7109375" style="106" customWidth="1"/>
    <col min="8" max="13" width="11.7109375" style="185" customWidth="1"/>
    <col min="14" max="16384" width="11.42578125" style="185"/>
  </cols>
  <sheetData>
    <row r="1" spans="1:15" ht="6" customHeight="1"/>
    <row r="2" spans="1:15" ht="14.25">
      <c r="A2" s="24" t="s">
        <v>2456</v>
      </c>
    </row>
    <row r="3" spans="1:15" ht="15">
      <c r="A3" s="2193" t="s">
        <v>1437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</row>
    <row r="4" spans="1:15" ht="15">
      <c r="A4" s="2193" t="s">
        <v>2130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</row>
    <row r="5" spans="1:15" ht="15">
      <c r="A5" s="745"/>
      <c r="B5" s="745"/>
      <c r="C5" s="745"/>
      <c r="D5" s="745"/>
      <c r="E5" s="745"/>
      <c r="F5" s="745"/>
      <c r="G5" s="745"/>
      <c r="H5" s="745"/>
      <c r="I5" s="745"/>
      <c r="J5" s="745"/>
      <c r="K5" s="745"/>
      <c r="L5" s="745"/>
      <c r="M5" s="745"/>
    </row>
    <row r="6" spans="1:15" ht="34.15" customHeight="1">
      <c r="A6" s="2485" t="s">
        <v>1579</v>
      </c>
      <c r="B6" s="1998" t="s">
        <v>1438</v>
      </c>
      <c r="C6" s="1999"/>
      <c r="D6" s="1999"/>
      <c r="E6" s="1999"/>
      <c r="F6" s="1999"/>
      <c r="G6" s="1999"/>
      <c r="H6" s="1999"/>
      <c r="I6" s="1999"/>
      <c r="J6" s="1999"/>
      <c r="K6" s="1999"/>
      <c r="L6" s="1999"/>
      <c r="M6" s="1999"/>
      <c r="O6" s="1113" t="s">
        <v>675</v>
      </c>
    </row>
    <row r="7" spans="1:15" ht="18.75" customHeight="1">
      <c r="A7" s="2485"/>
      <c r="B7" s="743" t="s">
        <v>1241</v>
      </c>
      <c r="C7" s="743" t="s">
        <v>1242</v>
      </c>
      <c r="D7" s="743" t="s">
        <v>1243</v>
      </c>
      <c r="E7" s="744" t="s">
        <v>1244</v>
      </c>
      <c r="F7" s="744" t="s">
        <v>1240</v>
      </c>
      <c r="G7" s="743" t="s">
        <v>1245</v>
      </c>
      <c r="H7" s="743" t="s">
        <v>1246</v>
      </c>
      <c r="I7" s="743" t="s">
        <v>1247</v>
      </c>
      <c r="J7" s="743" t="s">
        <v>1248</v>
      </c>
      <c r="K7" s="743" t="s">
        <v>1249</v>
      </c>
      <c r="L7" s="743" t="s">
        <v>1250</v>
      </c>
      <c r="M7" s="743" t="s">
        <v>1251</v>
      </c>
    </row>
    <row r="8" spans="1:15" ht="13.15" customHeight="1">
      <c r="A8" s="736" t="s">
        <v>1234</v>
      </c>
      <c r="B8" s="737" t="s">
        <v>4</v>
      </c>
      <c r="C8" s="738" t="s">
        <v>4</v>
      </c>
      <c r="D8" s="738" t="s">
        <v>4</v>
      </c>
      <c r="E8" s="738">
        <v>2755</v>
      </c>
      <c r="F8" s="738">
        <v>3073</v>
      </c>
      <c r="G8" s="738">
        <v>3054</v>
      </c>
      <c r="H8" s="738">
        <v>3065</v>
      </c>
      <c r="I8" s="738">
        <v>3171</v>
      </c>
      <c r="J8" s="738">
        <v>2957</v>
      </c>
      <c r="K8" s="738">
        <v>3031</v>
      </c>
      <c r="L8" s="738">
        <v>3179</v>
      </c>
      <c r="M8" s="738">
        <v>3179</v>
      </c>
    </row>
    <row r="9" spans="1:15" ht="14.25">
      <c r="A9" s="736" t="s">
        <v>1235</v>
      </c>
      <c r="B9" s="737" t="s">
        <v>4</v>
      </c>
      <c r="C9" s="738" t="s">
        <v>4</v>
      </c>
      <c r="D9" s="738" t="s">
        <v>4</v>
      </c>
      <c r="E9" s="738">
        <v>615</v>
      </c>
      <c r="F9" s="738">
        <v>889</v>
      </c>
      <c r="G9" s="738">
        <v>884</v>
      </c>
      <c r="H9" s="738">
        <v>896</v>
      </c>
      <c r="I9" s="738">
        <v>865</v>
      </c>
      <c r="J9" s="738">
        <v>867</v>
      </c>
      <c r="K9" s="738">
        <v>827</v>
      </c>
      <c r="L9" s="738">
        <v>901</v>
      </c>
      <c r="M9" s="738">
        <v>841</v>
      </c>
    </row>
    <row r="10" spans="1:15" ht="14.25">
      <c r="A10" s="736" t="s">
        <v>1236</v>
      </c>
      <c r="B10" s="737" t="s">
        <v>4</v>
      </c>
      <c r="C10" s="738" t="s">
        <v>4</v>
      </c>
      <c r="D10" s="738" t="s">
        <v>4</v>
      </c>
      <c r="E10" s="738">
        <v>389</v>
      </c>
      <c r="F10" s="738">
        <v>390</v>
      </c>
      <c r="G10" s="738">
        <v>422</v>
      </c>
      <c r="H10" s="738">
        <v>447</v>
      </c>
      <c r="I10" s="738">
        <v>506</v>
      </c>
      <c r="J10" s="738">
        <v>489</v>
      </c>
      <c r="K10" s="738">
        <v>435</v>
      </c>
      <c r="L10" s="738">
        <v>438</v>
      </c>
      <c r="M10" s="738">
        <v>416</v>
      </c>
    </row>
    <row r="11" spans="1:15" ht="14.25">
      <c r="A11" s="736" t="s">
        <v>1237</v>
      </c>
      <c r="B11" s="737" t="s">
        <v>4</v>
      </c>
      <c r="C11" s="738" t="s">
        <v>4</v>
      </c>
      <c r="D11" s="738" t="s">
        <v>4</v>
      </c>
      <c r="E11" s="738">
        <v>699</v>
      </c>
      <c r="F11" s="738">
        <v>723</v>
      </c>
      <c r="G11" s="738">
        <v>732</v>
      </c>
      <c r="H11" s="738">
        <v>680</v>
      </c>
      <c r="I11" s="738">
        <v>624</v>
      </c>
      <c r="J11" s="738">
        <v>692</v>
      </c>
      <c r="K11" s="738">
        <v>731</v>
      </c>
      <c r="L11" s="738">
        <v>679</v>
      </c>
      <c r="M11" s="738">
        <v>679</v>
      </c>
    </row>
    <row r="12" spans="1:15" ht="14.25">
      <c r="A12" s="736" t="s">
        <v>1238</v>
      </c>
      <c r="B12" s="737" t="s">
        <v>4</v>
      </c>
      <c r="C12" s="738" t="s">
        <v>4</v>
      </c>
      <c r="D12" s="738" t="s">
        <v>4</v>
      </c>
      <c r="E12" s="738">
        <v>1410</v>
      </c>
      <c r="F12" s="738">
        <v>1545</v>
      </c>
      <c r="G12" s="738">
        <v>1590</v>
      </c>
      <c r="H12" s="738">
        <v>1697</v>
      </c>
      <c r="I12" s="738">
        <v>1837</v>
      </c>
      <c r="J12" s="738">
        <v>1851</v>
      </c>
      <c r="K12" s="738">
        <v>1687</v>
      </c>
      <c r="L12" s="738">
        <v>1666</v>
      </c>
      <c r="M12" s="738">
        <v>1672</v>
      </c>
    </row>
    <row r="13" spans="1:15" ht="14.25">
      <c r="A13" s="736" t="s">
        <v>1239</v>
      </c>
      <c r="B13" s="737" t="s">
        <v>4</v>
      </c>
      <c r="C13" s="738" t="s">
        <v>4</v>
      </c>
      <c r="D13" s="738" t="s">
        <v>4</v>
      </c>
      <c r="E13" s="738">
        <v>421</v>
      </c>
      <c r="F13" s="738">
        <v>452</v>
      </c>
      <c r="G13" s="738">
        <v>384</v>
      </c>
      <c r="H13" s="738">
        <v>470</v>
      </c>
      <c r="I13" s="738">
        <v>440</v>
      </c>
      <c r="J13" s="738">
        <v>454</v>
      </c>
      <c r="K13" s="738">
        <v>427</v>
      </c>
      <c r="L13" s="738">
        <v>385</v>
      </c>
      <c r="M13" s="738">
        <v>384</v>
      </c>
    </row>
    <row r="14" spans="1:15" ht="14.25">
      <c r="A14" s="736"/>
      <c r="B14" s="737"/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8"/>
    </row>
    <row r="15" spans="1:15" ht="33" customHeight="1">
      <c r="A15" s="2485" t="s">
        <v>1579</v>
      </c>
      <c r="B15" s="1998" t="s">
        <v>1439</v>
      </c>
      <c r="C15" s="1999"/>
      <c r="D15" s="1999"/>
      <c r="E15" s="1999"/>
      <c r="F15" s="1999"/>
      <c r="G15" s="1999"/>
      <c r="H15" s="1999"/>
      <c r="I15" s="1999"/>
      <c r="J15" s="1999"/>
      <c r="K15" s="1999"/>
      <c r="L15" s="1999"/>
      <c r="M15" s="1999"/>
    </row>
    <row r="16" spans="1:15" ht="15">
      <c r="A16" s="2485"/>
      <c r="B16" s="743" t="s">
        <v>1241</v>
      </c>
      <c r="C16" s="743" t="s">
        <v>1242</v>
      </c>
      <c r="D16" s="743" t="s">
        <v>1243</v>
      </c>
      <c r="E16" s="744" t="s">
        <v>1244</v>
      </c>
      <c r="F16" s="744" t="s">
        <v>1240</v>
      </c>
      <c r="G16" s="743" t="s">
        <v>1245</v>
      </c>
      <c r="H16" s="743" t="s">
        <v>1246</v>
      </c>
      <c r="I16" s="743" t="s">
        <v>1247</v>
      </c>
      <c r="J16" s="743" t="s">
        <v>1248</v>
      </c>
      <c r="K16" s="743" t="s">
        <v>1249</v>
      </c>
      <c r="L16" s="743" t="s">
        <v>1250</v>
      </c>
      <c r="M16" s="743" t="s">
        <v>1251</v>
      </c>
    </row>
    <row r="17" spans="1:13" ht="14.25">
      <c r="A17" s="736" t="s">
        <v>1234</v>
      </c>
      <c r="B17" s="739">
        <v>2947</v>
      </c>
      <c r="C17" s="738">
        <v>2764</v>
      </c>
      <c r="D17" s="738">
        <v>3012</v>
      </c>
      <c r="E17" s="740">
        <v>3048</v>
      </c>
      <c r="F17" s="740">
        <v>3027</v>
      </c>
      <c r="G17" s="738">
        <v>2937</v>
      </c>
      <c r="H17" s="738">
        <v>3009</v>
      </c>
      <c r="I17" s="738">
        <v>2933</v>
      </c>
      <c r="J17" s="738">
        <v>2737</v>
      </c>
      <c r="K17" s="738">
        <v>2977</v>
      </c>
      <c r="L17" s="738">
        <v>3047</v>
      </c>
      <c r="M17" s="738">
        <v>2922</v>
      </c>
    </row>
    <row r="18" spans="1:13" ht="14.25">
      <c r="A18" s="736" t="s">
        <v>1235</v>
      </c>
      <c r="B18" s="739">
        <v>893</v>
      </c>
      <c r="C18" s="738">
        <v>844</v>
      </c>
      <c r="D18" s="738">
        <v>995</v>
      </c>
      <c r="E18" s="740">
        <v>868</v>
      </c>
      <c r="F18" s="740">
        <v>880</v>
      </c>
      <c r="G18" s="738">
        <v>817</v>
      </c>
      <c r="H18" s="738">
        <v>801</v>
      </c>
      <c r="I18" s="738">
        <v>900</v>
      </c>
      <c r="J18" s="738">
        <v>827</v>
      </c>
      <c r="K18" s="738">
        <v>843</v>
      </c>
      <c r="L18" s="738">
        <v>761</v>
      </c>
      <c r="M18" s="738">
        <v>736</v>
      </c>
    </row>
    <row r="19" spans="1:13" ht="14.25">
      <c r="A19" s="736" t="s">
        <v>1236</v>
      </c>
      <c r="B19" s="739">
        <v>456</v>
      </c>
      <c r="C19" s="738">
        <v>464</v>
      </c>
      <c r="D19" s="738">
        <v>538</v>
      </c>
      <c r="E19" s="740">
        <v>527</v>
      </c>
      <c r="F19" s="740">
        <v>538</v>
      </c>
      <c r="G19" s="738">
        <v>547</v>
      </c>
      <c r="H19" s="738">
        <v>498</v>
      </c>
      <c r="I19" s="738">
        <v>512</v>
      </c>
      <c r="J19" s="738">
        <v>487</v>
      </c>
      <c r="K19" s="738">
        <v>490</v>
      </c>
      <c r="L19" s="738">
        <v>528</v>
      </c>
      <c r="M19" s="738">
        <v>582</v>
      </c>
    </row>
    <row r="20" spans="1:13" ht="14.25">
      <c r="A20" s="736" t="s">
        <v>1237</v>
      </c>
      <c r="B20" s="739">
        <v>684</v>
      </c>
      <c r="C20" s="738">
        <v>692</v>
      </c>
      <c r="D20" s="738">
        <v>707</v>
      </c>
      <c r="E20" s="740">
        <v>636</v>
      </c>
      <c r="F20" s="740">
        <v>704</v>
      </c>
      <c r="G20" s="738">
        <v>620</v>
      </c>
      <c r="H20" s="738">
        <v>639</v>
      </c>
      <c r="I20" s="738">
        <v>554</v>
      </c>
      <c r="J20" s="738">
        <v>536</v>
      </c>
      <c r="K20" s="738">
        <v>580</v>
      </c>
      <c r="L20" s="738">
        <v>577</v>
      </c>
      <c r="M20" s="738">
        <v>574</v>
      </c>
    </row>
    <row r="21" spans="1:13" ht="14.25">
      <c r="A21" s="736" t="s">
        <v>1238</v>
      </c>
      <c r="B21" s="739">
        <v>1651</v>
      </c>
      <c r="C21" s="738">
        <v>1612</v>
      </c>
      <c r="D21" s="738">
        <v>1703</v>
      </c>
      <c r="E21" s="740">
        <v>1681</v>
      </c>
      <c r="F21" s="740">
        <v>1774</v>
      </c>
      <c r="G21" s="738">
        <v>1636</v>
      </c>
      <c r="H21" s="738">
        <v>1604</v>
      </c>
      <c r="I21" s="738">
        <v>1688</v>
      </c>
      <c r="J21" s="738">
        <v>1699</v>
      </c>
      <c r="K21" s="738">
        <v>1667</v>
      </c>
      <c r="L21" s="738">
        <v>1621</v>
      </c>
      <c r="M21" s="738">
        <v>1685</v>
      </c>
    </row>
    <row r="22" spans="1:13" ht="14.25">
      <c r="A22" s="736" t="s">
        <v>1239</v>
      </c>
      <c r="B22" s="739">
        <v>436</v>
      </c>
      <c r="C22" s="738">
        <v>475</v>
      </c>
      <c r="D22" s="738">
        <v>445</v>
      </c>
      <c r="E22" s="740">
        <v>404</v>
      </c>
      <c r="F22" s="740">
        <v>440</v>
      </c>
      <c r="G22" s="738">
        <v>394</v>
      </c>
      <c r="H22" s="738">
        <v>393</v>
      </c>
      <c r="I22" s="738">
        <v>399</v>
      </c>
      <c r="J22" s="738">
        <v>393</v>
      </c>
      <c r="K22" s="738">
        <v>383</v>
      </c>
      <c r="L22" s="738">
        <v>381</v>
      </c>
      <c r="M22" s="738">
        <v>384</v>
      </c>
    </row>
    <row r="23" spans="1:13" ht="14.25">
      <c r="A23" s="736"/>
      <c r="B23" s="739"/>
      <c r="C23" s="738"/>
      <c r="D23" s="738"/>
      <c r="E23" s="740"/>
      <c r="F23" s="740"/>
      <c r="G23" s="738"/>
      <c r="H23" s="738"/>
      <c r="I23" s="738"/>
      <c r="J23" s="738"/>
      <c r="K23" s="738"/>
      <c r="L23" s="738"/>
      <c r="M23" s="738"/>
    </row>
    <row r="24" spans="1:13" s="357" customFormat="1" ht="32.25" customHeight="1">
      <c r="A24" s="2485" t="s">
        <v>1579</v>
      </c>
      <c r="B24" s="1998" t="s">
        <v>1578</v>
      </c>
      <c r="C24" s="1999"/>
      <c r="D24" s="1999"/>
      <c r="E24" s="1999"/>
      <c r="F24" s="1999"/>
      <c r="G24" s="1999"/>
      <c r="H24" s="1999"/>
      <c r="I24" s="1999"/>
      <c r="J24" s="1999"/>
      <c r="K24" s="1999"/>
      <c r="L24" s="1999"/>
      <c r="M24" s="1999"/>
    </row>
    <row r="25" spans="1:13" s="357" customFormat="1" ht="16.5" customHeight="1">
      <c r="A25" s="2485"/>
      <c r="B25" s="743" t="s">
        <v>1241</v>
      </c>
      <c r="C25" s="743" t="s">
        <v>1242</v>
      </c>
      <c r="D25" s="743" t="s">
        <v>1243</v>
      </c>
      <c r="E25" s="744" t="s">
        <v>1244</v>
      </c>
      <c r="F25" s="744" t="s">
        <v>1240</v>
      </c>
      <c r="G25" s="743" t="s">
        <v>1245</v>
      </c>
      <c r="H25" s="743" t="s">
        <v>1246</v>
      </c>
      <c r="I25" s="743" t="s">
        <v>1247</v>
      </c>
      <c r="J25" s="743" t="s">
        <v>1248</v>
      </c>
      <c r="K25" s="743" t="s">
        <v>1249</v>
      </c>
      <c r="L25" s="743" t="s">
        <v>1250</v>
      </c>
      <c r="M25" s="743" t="s">
        <v>1251</v>
      </c>
    </row>
    <row r="26" spans="1:13" s="357" customFormat="1" ht="14.25">
      <c r="A26" s="736" t="s">
        <v>1234</v>
      </c>
      <c r="B26" s="739">
        <v>2947</v>
      </c>
      <c r="C26" s="738">
        <v>2764</v>
      </c>
      <c r="D26" s="738">
        <v>3012</v>
      </c>
      <c r="E26" s="741">
        <v>0.10635208711433757</v>
      </c>
      <c r="F26" s="741">
        <v>-1.4969085584119753E-2</v>
      </c>
      <c r="G26" s="742">
        <v>-3.8310412573673867E-2</v>
      </c>
      <c r="H26" s="742">
        <v>-1.8270799347471452E-2</v>
      </c>
      <c r="I26" s="742">
        <v>-7.505518763796909E-2</v>
      </c>
      <c r="J26" s="742">
        <v>-7.4399729455529251E-2</v>
      </c>
      <c r="K26" s="742">
        <v>-1.7815902342461234E-2</v>
      </c>
      <c r="L26" s="742">
        <v>-4.1522491349480967E-2</v>
      </c>
      <c r="M26" s="742">
        <v>-8.084303240012583E-2</v>
      </c>
    </row>
    <row r="27" spans="1:13" ht="14.25">
      <c r="A27" s="736" t="s">
        <v>1235</v>
      </c>
      <c r="B27" s="739">
        <v>893</v>
      </c>
      <c r="C27" s="738">
        <v>844</v>
      </c>
      <c r="D27" s="738">
        <v>995</v>
      </c>
      <c r="E27" s="741">
        <v>0.41138211382113821</v>
      </c>
      <c r="F27" s="741">
        <v>-1.0123734533183352E-2</v>
      </c>
      <c r="G27" s="742">
        <v>-7.5791855203619904E-2</v>
      </c>
      <c r="H27" s="742">
        <v>-0.10602678571428571</v>
      </c>
      <c r="I27" s="742">
        <v>4.046242774566474E-2</v>
      </c>
      <c r="J27" s="742">
        <v>-4.61361014994233E-2</v>
      </c>
      <c r="K27" s="742">
        <v>1.9347037484885126E-2</v>
      </c>
      <c r="L27" s="742">
        <v>-0.15538290788013318</v>
      </c>
      <c r="M27" s="742">
        <v>-0.1248513674197384</v>
      </c>
    </row>
    <row r="28" spans="1:13" ht="14.25">
      <c r="A28" s="736" t="s">
        <v>1236</v>
      </c>
      <c r="B28" s="739">
        <v>456</v>
      </c>
      <c r="C28" s="738">
        <v>464</v>
      </c>
      <c r="D28" s="738">
        <v>538</v>
      </c>
      <c r="E28" s="741">
        <v>0.35475578406169667</v>
      </c>
      <c r="F28" s="741">
        <v>0.37948717948717947</v>
      </c>
      <c r="G28" s="742">
        <v>0.29620853080568721</v>
      </c>
      <c r="H28" s="742">
        <v>0.11409395973154363</v>
      </c>
      <c r="I28" s="742">
        <v>1.1857707509881422E-2</v>
      </c>
      <c r="J28" s="742">
        <v>-4.0899795501022499E-3</v>
      </c>
      <c r="K28" s="742">
        <v>0.12643678160919541</v>
      </c>
      <c r="L28" s="742">
        <v>0.20547945205479451</v>
      </c>
      <c r="M28" s="742">
        <v>0.39903846153846156</v>
      </c>
    </row>
    <row r="29" spans="1:13" ht="14.25">
      <c r="A29" s="736" t="s">
        <v>1237</v>
      </c>
      <c r="B29" s="739">
        <v>684</v>
      </c>
      <c r="C29" s="738">
        <v>692</v>
      </c>
      <c r="D29" s="738">
        <v>707</v>
      </c>
      <c r="E29" s="741">
        <v>-9.012875536480687E-2</v>
      </c>
      <c r="F29" s="741">
        <v>-2.6279391424619641E-2</v>
      </c>
      <c r="G29" s="742">
        <v>-0.15300546448087432</v>
      </c>
      <c r="H29" s="742">
        <v>-6.0294117647058824E-2</v>
      </c>
      <c r="I29" s="742">
        <v>-0.11217948717948718</v>
      </c>
      <c r="J29" s="742">
        <v>-0.22543352601156069</v>
      </c>
      <c r="K29" s="742">
        <v>-0.20656634746922026</v>
      </c>
      <c r="L29" s="742">
        <v>-0.15022091310751104</v>
      </c>
      <c r="M29" s="742">
        <v>-0.15463917525773196</v>
      </c>
    </row>
    <row r="30" spans="1:13" ht="14.25">
      <c r="A30" s="736" t="s">
        <v>1238</v>
      </c>
      <c r="B30" s="739">
        <v>1651</v>
      </c>
      <c r="C30" s="738">
        <v>1612</v>
      </c>
      <c r="D30" s="738">
        <v>1703</v>
      </c>
      <c r="E30" s="741">
        <v>0.19219858156028369</v>
      </c>
      <c r="F30" s="741">
        <v>0.14822006472491908</v>
      </c>
      <c r="G30" s="742">
        <v>2.8930817610062894E-2</v>
      </c>
      <c r="H30" s="742">
        <v>-5.4802592810842661E-2</v>
      </c>
      <c r="I30" s="742">
        <v>-8.1110506260206855E-2</v>
      </c>
      <c r="J30" s="742">
        <v>-8.2117774176121011E-2</v>
      </c>
      <c r="K30" s="742">
        <v>-1.1855364552459988E-2</v>
      </c>
      <c r="L30" s="742">
        <v>-2.7010804321728692E-2</v>
      </c>
      <c r="M30" s="742">
        <v>7.7751196172248802E-3</v>
      </c>
    </row>
    <row r="31" spans="1:13" ht="14.25">
      <c r="A31" s="736" t="s">
        <v>1239</v>
      </c>
      <c r="B31" s="739">
        <v>436</v>
      </c>
      <c r="C31" s="738">
        <v>475</v>
      </c>
      <c r="D31" s="738">
        <v>445</v>
      </c>
      <c r="E31" s="741">
        <v>-4.0380047505938245E-2</v>
      </c>
      <c r="F31" s="741">
        <v>-2.6548672566371681E-2</v>
      </c>
      <c r="G31" s="742">
        <v>2.6041666666666668E-2</v>
      </c>
      <c r="H31" s="742">
        <v>-0.16382978723404254</v>
      </c>
      <c r="I31" s="742">
        <v>-9.3181818181818185E-2</v>
      </c>
      <c r="J31" s="742">
        <v>-0.1343612334801762</v>
      </c>
      <c r="K31" s="742">
        <v>-0.10304449648711944</v>
      </c>
      <c r="L31" s="742">
        <v>-1.038961038961039E-2</v>
      </c>
      <c r="M31" s="742">
        <v>0</v>
      </c>
    </row>
    <row r="32" spans="1:13">
      <c r="A32" s="731"/>
      <c r="B32" s="729"/>
      <c r="C32" s="728"/>
      <c r="D32" s="728"/>
      <c r="E32" s="732"/>
      <c r="F32" s="732"/>
      <c r="G32" s="733"/>
      <c r="H32" s="733"/>
      <c r="I32" s="733"/>
      <c r="J32" s="733"/>
      <c r="K32" s="733"/>
      <c r="L32" s="733"/>
      <c r="M32" s="733"/>
    </row>
    <row r="33" spans="1:11" s="357" customFormat="1" ht="29.25" customHeight="1">
      <c r="A33" s="2485" t="s">
        <v>1579</v>
      </c>
      <c r="B33" s="1998" t="s">
        <v>1580</v>
      </c>
      <c r="C33" s="1999"/>
      <c r="D33" s="1999"/>
      <c r="E33" s="1999"/>
      <c r="F33" s="1999"/>
      <c r="G33" s="1999"/>
      <c r="H33" s="1999"/>
      <c r="I33" s="1999"/>
    </row>
    <row r="34" spans="1:11" s="357" customFormat="1" ht="16.5" customHeight="1">
      <c r="A34" s="2485"/>
      <c r="B34" s="744" t="s">
        <v>1252</v>
      </c>
      <c r="C34" s="744" t="s">
        <v>1253</v>
      </c>
      <c r="D34" s="743" t="s">
        <v>1254</v>
      </c>
      <c r="E34" s="743" t="s">
        <v>1255</v>
      </c>
      <c r="F34" s="743" t="s">
        <v>1256</v>
      </c>
      <c r="G34" s="743" t="s">
        <v>1257</v>
      </c>
      <c r="H34" s="743" t="s">
        <v>1258</v>
      </c>
      <c r="I34" s="743" t="s">
        <v>1259</v>
      </c>
    </row>
    <row r="35" spans="1:11" s="357" customFormat="1" ht="16.5" customHeight="1">
      <c r="A35" s="736" t="s">
        <v>1234</v>
      </c>
      <c r="B35" s="741">
        <v>4.2381606039807826E-2</v>
      </c>
      <c r="C35" s="742">
        <v>1.4636343165953613E-2</v>
      </c>
      <c r="D35" s="742">
        <v>6.1940236042521135E-3</v>
      </c>
      <c r="E35" s="742">
        <v>-1.0847995766635799E-2</v>
      </c>
      <c r="F35" s="742">
        <v>-2.1244813278008298E-2</v>
      </c>
      <c r="G35" s="742">
        <v>-2.0752392684544679E-2</v>
      </c>
      <c r="H35" s="742">
        <v>-2.3471278567016678E-2</v>
      </c>
      <c r="I35" s="742">
        <v>-3.0112146810369937E-2</v>
      </c>
    </row>
    <row r="36" spans="1:11" ht="14.25">
      <c r="A36" s="736" t="s">
        <v>1235</v>
      </c>
      <c r="B36" s="741">
        <v>0.16223404255319149</v>
      </c>
      <c r="C36" s="742">
        <v>7.4120603015075379E-2</v>
      </c>
      <c r="D36" s="742">
        <v>2.4969549330085262E-2</v>
      </c>
      <c r="E36" s="742">
        <v>2.8199566160520606E-2</v>
      </c>
      <c r="F36" s="742">
        <v>1.5350877192982455E-2</v>
      </c>
      <c r="G36" s="742">
        <v>1.5916481259626903E-2</v>
      </c>
      <c r="H36" s="742">
        <v>-6.9691577698695138E-3</v>
      </c>
      <c r="I36" s="742">
        <v>-2.0039551746868819E-2</v>
      </c>
    </row>
    <row r="37" spans="1:11" ht="14.25">
      <c r="A37" s="736" t="s">
        <v>1236</v>
      </c>
      <c r="B37" s="741">
        <v>0.36713735558408217</v>
      </c>
      <c r="C37" s="742">
        <v>0.34221482098251454</v>
      </c>
      <c r="D37" s="742">
        <v>0.2803398058252427</v>
      </c>
      <c r="E37" s="742">
        <v>0.21727019498607242</v>
      </c>
      <c r="F37" s="742">
        <v>0.17631479379493001</v>
      </c>
      <c r="G37" s="742">
        <v>0.16926575698505522</v>
      </c>
      <c r="H37" s="742">
        <v>0.17377701934015927</v>
      </c>
      <c r="I37" s="742">
        <v>0.19760935910478128</v>
      </c>
    </row>
    <row r="38" spans="1:11" ht="14.25">
      <c r="A38" s="736" t="s">
        <v>1237</v>
      </c>
      <c r="B38" s="741">
        <v>-5.7665260196905765E-2</v>
      </c>
      <c r="C38" s="742">
        <v>-9.0064995357474462E-2</v>
      </c>
      <c r="D38" s="742">
        <v>-8.2921665490472835E-2</v>
      </c>
      <c r="E38" s="742">
        <v>-8.8201272411798731E-2</v>
      </c>
      <c r="F38" s="742">
        <v>-0.11108433734939759</v>
      </c>
      <c r="G38" s="742">
        <v>-0.12538414259373079</v>
      </c>
      <c r="H38" s="742">
        <v>-0.12841726618705035</v>
      </c>
      <c r="I38" s="742">
        <v>-0.13127103702516429</v>
      </c>
    </row>
    <row r="39" spans="1:11" ht="14.25">
      <c r="A39" s="736" t="s">
        <v>1238</v>
      </c>
      <c r="B39" s="741">
        <v>0.16920473773265651</v>
      </c>
      <c r="C39" s="742">
        <v>0.12013201320132014</v>
      </c>
      <c r="D39" s="742">
        <v>7.2572893303428393E-2</v>
      </c>
      <c r="E39" s="742">
        <v>3.7628419358831537E-2</v>
      </c>
      <c r="F39" s="742">
        <v>1.5307150050352467E-2</v>
      </c>
      <c r="G39" s="742">
        <v>1.1362658173366617E-2</v>
      </c>
      <c r="H39" s="742">
        <v>6.549725212677859E-3</v>
      </c>
      <c r="I39" s="742">
        <v>6.6867268472082918E-3</v>
      </c>
    </row>
    <row r="40" spans="1:11" ht="14.25">
      <c r="A40" s="736" t="s">
        <v>1239</v>
      </c>
      <c r="B40" s="741">
        <v>-3.3218785796105384E-2</v>
      </c>
      <c r="C40" s="742">
        <v>-1.5115354017501989E-2</v>
      </c>
      <c r="D40" s="742">
        <v>-5.5587724377533294E-2</v>
      </c>
      <c r="E40" s="742">
        <v>-6.3221042916474388E-2</v>
      </c>
      <c r="F40" s="742">
        <v>-7.5543685616177025E-2</v>
      </c>
      <c r="G40" s="742">
        <v>-7.9396325459317588E-2</v>
      </c>
      <c r="H40" s="742">
        <v>-7.1657442470142732E-2</v>
      </c>
      <c r="I40" s="742">
        <v>-6.4448519779931879E-2</v>
      </c>
    </row>
    <row r="41" spans="1:11">
      <c r="A41" s="772" t="s">
        <v>1440</v>
      </c>
      <c r="F41" s="185"/>
      <c r="G41" s="185"/>
    </row>
    <row r="42" spans="1:11">
      <c r="A42" s="772" t="s">
        <v>1441</v>
      </c>
      <c r="B42" s="357"/>
      <c r="C42" s="357"/>
      <c r="D42" s="357"/>
      <c r="E42" s="357"/>
      <c r="F42" s="734"/>
      <c r="G42" s="734"/>
      <c r="H42" s="357"/>
      <c r="I42" s="357"/>
      <c r="J42" s="357"/>
      <c r="K42" s="357"/>
    </row>
    <row r="43" spans="1:11">
      <c r="A43" s="358" t="s">
        <v>2364</v>
      </c>
      <c r="B43" s="357"/>
      <c r="C43" s="357"/>
      <c r="D43" s="357"/>
      <c r="E43" s="357"/>
      <c r="F43" s="734"/>
      <c r="G43" s="734"/>
      <c r="H43" s="357"/>
      <c r="I43" s="357"/>
      <c r="J43" s="357"/>
      <c r="K43" s="357"/>
    </row>
  </sheetData>
  <mergeCells count="10">
    <mergeCell ref="A33:A34"/>
    <mergeCell ref="B33:I33"/>
    <mergeCell ref="A3:M3"/>
    <mergeCell ref="A6:A7"/>
    <mergeCell ref="B6:M6"/>
    <mergeCell ref="A15:A16"/>
    <mergeCell ref="B15:M15"/>
    <mergeCell ref="A24:A25"/>
    <mergeCell ref="B24:M24"/>
    <mergeCell ref="A4:M4"/>
  </mergeCells>
  <hyperlinks>
    <hyperlink ref="O6" location="ÍNDICE!A304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74" orientation="landscape" r:id="rId1"/>
  <headerFooter scaleWithDoc="0" alignWithMargins="0">
    <oddHeader>&amp;R&amp;"Arial,Negrita"&amp;10Compendio estadístico 2013 - Seguridad ciudadana</oddHead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showGridLines="0" topLeftCell="G3" zoomScaleNormal="100" zoomScaleSheetLayoutView="70" workbookViewId="0">
      <selection activeCell="AB7" sqref="AB7"/>
    </sheetView>
  </sheetViews>
  <sheetFormatPr baseColWidth="10" defaultRowHeight="12.75"/>
  <cols>
    <col min="1" max="1" width="17.85546875" style="185" customWidth="1"/>
    <col min="2" max="2" width="45.28515625" style="185" customWidth="1"/>
    <col min="3" max="3" width="11.85546875" style="185" customWidth="1"/>
    <col min="4" max="12" width="7.85546875" style="185" customWidth="1"/>
    <col min="13" max="13" width="8.7109375" style="185" customWidth="1"/>
    <col min="14" max="16" width="7.85546875" style="185" customWidth="1"/>
    <col min="17" max="18" width="7.85546875" style="106" customWidth="1"/>
    <col min="19" max="25" width="7.85546875" style="185" customWidth="1"/>
    <col min="26" max="26" width="9" style="185" customWidth="1"/>
    <col min="27" max="16384" width="11.42578125" style="185"/>
  </cols>
  <sheetData>
    <row r="1" spans="1:28" ht="6" customHeight="1"/>
    <row r="2" spans="1:28" ht="14.25">
      <c r="A2" s="24" t="s">
        <v>2457</v>
      </c>
    </row>
    <row r="3" spans="1:28" ht="15">
      <c r="A3" s="2193" t="s">
        <v>1443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  <c r="S3" s="2193"/>
      <c r="T3" s="2193"/>
      <c r="U3" s="2193"/>
      <c r="V3" s="2193"/>
      <c r="W3" s="2193"/>
      <c r="X3" s="2193"/>
      <c r="Y3" s="2193"/>
      <c r="Z3" s="2193"/>
    </row>
    <row r="4" spans="1:28" ht="15">
      <c r="A4" s="2193" t="s">
        <v>2130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193"/>
      <c r="R4" s="2193"/>
      <c r="S4" s="2193"/>
      <c r="T4" s="2193"/>
      <c r="U4" s="2193"/>
      <c r="V4" s="2193"/>
      <c r="W4" s="2193"/>
      <c r="X4" s="2193"/>
      <c r="Y4" s="2193"/>
      <c r="Z4" s="2193"/>
    </row>
    <row r="5" spans="1:28">
      <c r="A5" s="2023" t="s">
        <v>466</v>
      </c>
      <c r="B5" s="2023"/>
      <c r="C5" s="2023"/>
      <c r="D5" s="2023"/>
      <c r="E5" s="2023"/>
      <c r="F5" s="2023"/>
      <c r="G5" s="2023"/>
      <c r="H5" s="2023"/>
      <c r="I5" s="2023"/>
      <c r="J5" s="2023"/>
      <c r="K5" s="2023"/>
      <c r="L5" s="2023"/>
      <c r="M5" s="2023"/>
      <c r="N5" s="2023"/>
      <c r="O5" s="2023"/>
      <c r="P5" s="2023"/>
      <c r="Q5" s="2023"/>
      <c r="R5" s="2023"/>
      <c r="S5" s="2023"/>
      <c r="T5" s="2023"/>
      <c r="U5" s="2023"/>
      <c r="V5" s="2023"/>
      <c r="W5" s="2023"/>
      <c r="X5" s="2023"/>
      <c r="Y5" s="2023"/>
      <c r="Z5" s="2023"/>
    </row>
    <row r="6" spans="1:28" ht="15">
      <c r="A6" s="716"/>
      <c r="B6" s="716"/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6"/>
      <c r="Z6" s="716"/>
    </row>
    <row r="7" spans="1:28" ht="15">
      <c r="A7" s="2486" t="s">
        <v>149</v>
      </c>
      <c r="B7" s="2485" t="s">
        <v>1579</v>
      </c>
      <c r="C7" s="495" t="s">
        <v>1180</v>
      </c>
      <c r="D7" s="2487">
        <v>2012</v>
      </c>
      <c r="E7" s="2487"/>
      <c r="F7" s="2487"/>
      <c r="G7" s="2487"/>
      <c r="H7" s="2487"/>
      <c r="I7" s="2487"/>
      <c r="J7" s="2487"/>
      <c r="K7" s="2487"/>
      <c r="L7" s="2487"/>
      <c r="M7" s="2488" t="s">
        <v>1180</v>
      </c>
      <c r="N7" s="2487">
        <v>2013</v>
      </c>
      <c r="O7" s="2487"/>
      <c r="P7" s="2487"/>
      <c r="Q7" s="2487"/>
      <c r="R7" s="2487"/>
      <c r="S7" s="2487"/>
      <c r="T7" s="2487"/>
      <c r="U7" s="2487"/>
      <c r="V7" s="2487"/>
      <c r="W7" s="2487"/>
      <c r="X7" s="2487"/>
      <c r="Y7" s="2487"/>
      <c r="Z7" s="2488" t="s">
        <v>1180</v>
      </c>
      <c r="AB7" s="1113" t="s">
        <v>675</v>
      </c>
    </row>
    <row r="8" spans="1:28" ht="15">
      <c r="A8" s="2497"/>
      <c r="B8" s="2485"/>
      <c r="C8" s="495" t="s">
        <v>1581</v>
      </c>
      <c r="D8" s="743" t="s">
        <v>1244</v>
      </c>
      <c r="E8" s="743" t="s">
        <v>1240</v>
      </c>
      <c r="F8" s="743" t="s">
        <v>1245</v>
      </c>
      <c r="G8" s="743" t="s">
        <v>1246</v>
      </c>
      <c r="H8" s="743" t="s">
        <v>1247</v>
      </c>
      <c r="I8" s="743" t="s">
        <v>1248</v>
      </c>
      <c r="J8" s="743" t="s">
        <v>1249</v>
      </c>
      <c r="K8" s="743" t="s">
        <v>1250</v>
      </c>
      <c r="L8" s="743" t="s">
        <v>1251</v>
      </c>
      <c r="M8" s="2496"/>
      <c r="N8" s="743" t="s">
        <v>1241</v>
      </c>
      <c r="O8" s="743" t="s">
        <v>1242</v>
      </c>
      <c r="P8" s="743" t="s">
        <v>1243</v>
      </c>
      <c r="Q8" s="744" t="s">
        <v>1244</v>
      </c>
      <c r="R8" s="744" t="s">
        <v>1240</v>
      </c>
      <c r="S8" s="743" t="s">
        <v>1245</v>
      </c>
      <c r="T8" s="743" t="s">
        <v>1246</v>
      </c>
      <c r="U8" s="743" t="s">
        <v>1247</v>
      </c>
      <c r="V8" s="743" t="s">
        <v>1248</v>
      </c>
      <c r="W8" s="743" t="s">
        <v>1249</v>
      </c>
      <c r="X8" s="743" t="s">
        <v>1250</v>
      </c>
      <c r="Y8" s="743" t="s">
        <v>1251</v>
      </c>
      <c r="Z8" s="2496"/>
      <c r="AA8" s="185" t="str">
        <f>UPPER(Z8)</f>
        <v/>
      </c>
    </row>
    <row r="9" spans="1:28" ht="14.25">
      <c r="A9" s="2490" t="s">
        <v>153</v>
      </c>
      <c r="B9" s="736" t="s">
        <v>1234</v>
      </c>
      <c r="C9" s="748">
        <f>+M9+Z9</f>
        <v>62824</v>
      </c>
      <c r="D9" s="738">
        <v>2755</v>
      </c>
      <c r="E9" s="738">
        <v>3073</v>
      </c>
      <c r="F9" s="738">
        <v>3054</v>
      </c>
      <c r="G9" s="738">
        <v>3065</v>
      </c>
      <c r="H9" s="738">
        <v>3171</v>
      </c>
      <c r="I9" s="738">
        <v>2957</v>
      </c>
      <c r="J9" s="738">
        <v>3031</v>
      </c>
      <c r="K9" s="738">
        <v>3179</v>
      </c>
      <c r="L9" s="738">
        <v>3179</v>
      </c>
      <c r="M9" s="739">
        <f>SUM(D9:L9)</f>
        <v>27464</v>
      </c>
      <c r="N9" s="739">
        <v>2947</v>
      </c>
      <c r="O9" s="738">
        <v>2764</v>
      </c>
      <c r="P9" s="738">
        <v>3012</v>
      </c>
      <c r="Q9" s="740">
        <v>3048</v>
      </c>
      <c r="R9" s="740">
        <v>3027</v>
      </c>
      <c r="S9" s="738">
        <v>2937</v>
      </c>
      <c r="T9" s="738">
        <v>3009</v>
      </c>
      <c r="U9" s="738">
        <v>2933</v>
      </c>
      <c r="V9" s="738">
        <v>2737</v>
      </c>
      <c r="W9" s="738">
        <v>2977</v>
      </c>
      <c r="X9" s="738">
        <v>3047</v>
      </c>
      <c r="Y9" s="738">
        <v>2922</v>
      </c>
      <c r="Z9" s="738">
        <f>SUM(N9:Y9)</f>
        <v>35360</v>
      </c>
    </row>
    <row r="10" spans="1:28" ht="14.25">
      <c r="A10" s="2491"/>
      <c r="B10" s="736" t="s">
        <v>1235</v>
      </c>
      <c r="C10" s="748">
        <f t="shared" ref="C10:C62" si="0">+M10+Z10</f>
        <v>17750</v>
      </c>
      <c r="D10" s="738">
        <v>615</v>
      </c>
      <c r="E10" s="738">
        <v>889</v>
      </c>
      <c r="F10" s="738">
        <v>884</v>
      </c>
      <c r="G10" s="738">
        <v>896</v>
      </c>
      <c r="H10" s="738">
        <v>865</v>
      </c>
      <c r="I10" s="738">
        <v>867</v>
      </c>
      <c r="J10" s="738">
        <v>827</v>
      </c>
      <c r="K10" s="738">
        <v>901</v>
      </c>
      <c r="L10" s="738">
        <v>841</v>
      </c>
      <c r="M10" s="739">
        <f t="shared" ref="M10:M62" si="1">SUM(D10:L10)</f>
        <v>7585</v>
      </c>
      <c r="N10" s="739">
        <v>893</v>
      </c>
      <c r="O10" s="738">
        <v>844</v>
      </c>
      <c r="P10" s="738">
        <v>995</v>
      </c>
      <c r="Q10" s="740">
        <v>868</v>
      </c>
      <c r="R10" s="740">
        <v>880</v>
      </c>
      <c r="S10" s="738">
        <v>817</v>
      </c>
      <c r="T10" s="738">
        <v>801</v>
      </c>
      <c r="U10" s="738">
        <v>900</v>
      </c>
      <c r="V10" s="738">
        <v>827</v>
      </c>
      <c r="W10" s="738">
        <v>843</v>
      </c>
      <c r="X10" s="738">
        <v>761</v>
      </c>
      <c r="Y10" s="738">
        <v>736</v>
      </c>
      <c r="Z10" s="738">
        <f t="shared" ref="Z10:Z61" si="2">SUM(N10:Y10)</f>
        <v>10165</v>
      </c>
    </row>
    <row r="11" spans="1:28" ht="14.25">
      <c r="A11" s="2491"/>
      <c r="B11" s="736" t="s">
        <v>1236</v>
      </c>
      <c r="C11" s="748">
        <f t="shared" si="0"/>
        <v>10099</v>
      </c>
      <c r="D11" s="738">
        <v>389</v>
      </c>
      <c r="E11" s="738">
        <v>390</v>
      </c>
      <c r="F11" s="738">
        <v>422</v>
      </c>
      <c r="G11" s="738">
        <v>447</v>
      </c>
      <c r="H11" s="738">
        <v>506</v>
      </c>
      <c r="I11" s="738">
        <v>489</v>
      </c>
      <c r="J11" s="738">
        <v>435</v>
      </c>
      <c r="K11" s="738">
        <v>438</v>
      </c>
      <c r="L11" s="738">
        <v>416</v>
      </c>
      <c r="M11" s="739">
        <f t="shared" si="1"/>
        <v>3932</v>
      </c>
      <c r="N11" s="739">
        <v>456</v>
      </c>
      <c r="O11" s="738">
        <v>464</v>
      </c>
      <c r="P11" s="738">
        <v>538</v>
      </c>
      <c r="Q11" s="740">
        <v>527</v>
      </c>
      <c r="R11" s="740">
        <v>538</v>
      </c>
      <c r="S11" s="738">
        <v>547</v>
      </c>
      <c r="T11" s="738">
        <v>498</v>
      </c>
      <c r="U11" s="738">
        <v>512</v>
      </c>
      <c r="V11" s="738">
        <v>487</v>
      </c>
      <c r="W11" s="738">
        <v>490</v>
      </c>
      <c r="X11" s="738">
        <v>528</v>
      </c>
      <c r="Y11" s="738">
        <v>582</v>
      </c>
      <c r="Z11" s="738">
        <f t="shared" si="2"/>
        <v>6167</v>
      </c>
    </row>
    <row r="12" spans="1:28" ht="14.25">
      <c r="A12" s="2491"/>
      <c r="B12" s="736" t="s">
        <v>1237</v>
      </c>
      <c r="C12" s="748">
        <f t="shared" si="0"/>
        <v>13742</v>
      </c>
      <c r="D12" s="738">
        <v>699</v>
      </c>
      <c r="E12" s="738">
        <v>723</v>
      </c>
      <c r="F12" s="738">
        <v>732</v>
      </c>
      <c r="G12" s="738">
        <v>680</v>
      </c>
      <c r="H12" s="738">
        <v>624</v>
      </c>
      <c r="I12" s="738">
        <v>692</v>
      </c>
      <c r="J12" s="738">
        <v>731</v>
      </c>
      <c r="K12" s="738">
        <v>679</v>
      </c>
      <c r="L12" s="738">
        <v>679</v>
      </c>
      <c r="M12" s="739">
        <f t="shared" si="1"/>
        <v>6239</v>
      </c>
      <c r="N12" s="739">
        <v>684</v>
      </c>
      <c r="O12" s="738">
        <v>692</v>
      </c>
      <c r="P12" s="738">
        <v>707</v>
      </c>
      <c r="Q12" s="740">
        <v>636</v>
      </c>
      <c r="R12" s="740">
        <v>704</v>
      </c>
      <c r="S12" s="738">
        <v>620</v>
      </c>
      <c r="T12" s="738">
        <v>639</v>
      </c>
      <c r="U12" s="738">
        <v>554</v>
      </c>
      <c r="V12" s="738">
        <v>536</v>
      </c>
      <c r="W12" s="738">
        <v>580</v>
      </c>
      <c r="X12" s="738">
        <v>577</v>
      </c>
      <c r="Y12" s="738">
        <v>574</v>
      </c>
      <c r="Z12" s="738">
        <f t="shared" si="2"/>
        <v>7503</v>
      </c>
    </row>
    <row r="13" spans="1:28" ht="14.25">
      <c r="A13" s="2491"/>
      <c r="B13" s="736" t="s">
        <v>1238</v>
      </c>
      <c r="C13" s="748">
        <f t="shared" si="0"/>
        <v>34976</v>
      </c>
      <c r="D13" s="738">
        <v>1410</v>
      </c>
      <c r="E13" s="738">
        <v>1545</v>
      </c>
      <c r="F13" s="738">
        <v>1590</v>
      </c>
      <c r="G13" s="738">
        <v>1697</v>
      </c>
      <c r="H13" s="738">
        <v>1837</v>
      </c>
      <c r="I13" s="738">
        <v>1851</v>
      </c>
      <c r="J13" s="738">
        <v>1687</v>
      </c>
      <c r="K13" s="738">
        <v>1666</v>
      </c>
      <c r="L13" s="738">
        <v>1672</v>
      </c>
      <c r="M13" s="739">
        <f t="shared" si="1"/>
        <v>14955</v>
      </c>
      <c r="N13" s="739">
        <v>1651</v>
      </c>
      <c r="O13" s="738">
        <v>1612</v>
      </c>
      <c r="P13" s="738">
        <v>1703</v>
      </c>
      <c r="Q13" s="740">
        <v>1681</v>
      </c>
      <c r="R13" s="740">
        <v>1774</v>
      </c>
      <c r="S13" s="738">
        <v>1636</v>
      </c>
      <c r="T13" s="738">
        <v>1604</v>
      </c>
      <c r="U13" s="738">
        <v>1688</v>
      </c>
      <c r="V13" s="738">
        <v>1699</v>
      </c>
      <c r="W13" s="738">
        <v>1667</v>
      </c>
      <c r="X13" s="738">
        <v>1621</v>
      </c>
      <c r="Y13" s="738">
        <v>1685</v>
      </c>
      <c r="Z13" s="738">
        <f t="shared" si="2"/>
        <v>20021</v>
      </c>
    </row>
    <row r="14" spans="1:28" ht="14.25">
      <c r="A14" s="2492"/>
      <c r="B14" s="736" t="s">
        <v>1239</v>
      </c>
      <c r="C14" s="748">
        <f t="shared" si="0"/>
        <v>8744</v>
      </c>
      <c r="D14" s="738">
        <v>421</v>
      </c>
      <c r="E14" s="738">
        <v>452</v>
      </c>
      <c r="F14" s="738">
        <v>384</v>
      </c>
      <c r="G14" s="738">
        <v>470</v>
      </c>
      <c r="H14" s="738">
        <v>440</v>
      </c>
      <c r="I14" s="738">
        <v>454</v>
      </c>
      <c r="J14" s="738">
        <v>427</v>
      </c>
      <c r="K14" s="738">
        <v>385</v>
      </c>
      <c r="L14" s="738">
        <v>384</v>
      </c>
      <c r="M14" s="739">
        <f t="shared" si="1"/>
        <v>3817</v>
      </c>
      <c r="N14" s="739">
        <v>436</v>
      </c>
      <c r="O14" s="738">
        <v>475</v>
      </c>
      <c r="P14" s="738">
        <v>445</v>
      </c>
      <c r="Q14" s="740">
        <v>404</v>
      </c>
      <c r="R14" s="740">
        <v>440</v>
      </c>
      <c r="S14" s="738">
        <v>394</v>
      </c>
      <c r="T14" s="738">
        <v>393</v>
      </c>
      <c r="U14" s="738">
        <v>399</v>
      </c>
      <c r="V14" s="738">
        <v>393</v>
      </c>
      <c r="W14" s="738">
        <v>383</v>
      </c>
      <c r="X14" s="738">
        <v>381</v>
      </c>
      <c r="Y14" s="738">
        <v>384</v>
      </c>
      <c r="Z14" s="738">
        <f t="shared" si="2"/>
        <v>4927</v>
      </c>
    </row>
    <row r="15" spans="1:28" ht="14.25">
      <c r="A15" s="2490" t="s">
        <v>10</v>
      </c>
      <c r="B15" s="736" t="s">
        <v>1234</v>
      </c>
      <c r="C15" s="748">
        <f t="shared" si="0"/>
        <v>1977</v>
      </c>
      <c r="D15" s="738">
        <v>100</v>
      </c>
      <c r="E15" s="738">
        <v>120</v>
      </c>
      <c r="F15" s="738">
        <v>130</v>
      </c>
      <c r="G15" s="738" t="s">
        <v>1261</v>
      </c>
      <c r="H15" s="738">
        <v>110</v>
      </c>
      <c r="I15" s="738">
        <v>114</v>
      </c>
      <c r="J15" s="738">
        <v>106</v>
      </c>
      <c r="K15" s="738">
        <v>116</v>
      </c>
      <c r="L15" s="738">
        <v>107</v>
      </c>
      <c r="M15" s="739">
        <f t="shared" si="1"/>
        <v>903</v>
      </c>
      <c r="N15" s="739">
        <v>79</v>
      </c>
      <c r="O15" s="738">
        <v>98</v>
      </c>
      <c r="P15" s="738">
        <v>97</v>
      </c>
      <c r="Q15" s="740">
        <v>98</v>
      </c>
      <c r="R15" s="740">
        <v>111</v>
      </c>
      <c r="S15" s="738">
        <v>88</v>
      </c>
      <c r="T15" s="738">
        <v>75</v>
      </c>
      <c r="U15" s="738">
        <v>81</v>
      </c>
      <c r="V15" s="738">
        <v>70</v>
      </c>
      <c r="W15" s="738">
        <v>86</v>
      </c>
      <c r="X15" s="738">
        <v>95</v>
      </c>
      <c r="Y15" s="738">
        <v>96</v>
      </c>
      <c r="Z15" s="738">
        <f t="shared" si="2"/>
        <v>1074</v>
      </c>
    </row>
    <row r="16" spans="1:28" ht="14.25">
      <c r="A16" s="2491" t="s">
        <v>777</v>
      </c>
      <c r="B16" s="736" t="s">
        <v>1235</v>
      </c>
      <c r="C16" s="748">
        <f t="shared" si="0"/>
        <v>2466</v>
      </c>
      <c r="D16" s="738">
        <v>82</v>
      </c>
      <c r="E16" s="738">
        <v>169</v>
      </c>
      <c r="F16" s="738">
        <v>128</v>
      </c>
      <c r="G16" s="738">
        <v>147</v>
      </c>
      <c r="H16" s="738">
        <v>129</v>
      </c>
      <c r="I16" s="738">
        <v>88</v>
      </c>
      <c r="J16" s="738">
        <v>84</v>
      </c>
      <c r="K16" s="738">
        <v>100</v>
      </c>
      <c r="L16" s="738">
        <v>104</v>
      </c>
      <c r="M16" s="739">
        <f t="shared" si="1"/>
        <v>1031</v>
      </c>
      <c r="N16" s="739">
        <v>120</v>
      </c>
      <c r="O16" s="738">
        <v>114</v>
      </c>
      <c r="P16" s="738">
        <v>123</v>
      </c>
      <c r="Q16" s="740">
        <v>104</v>
      </c>
      <c r="R16" s="740">
        <v>108</v>
      </c>
      <c r="S16" s="738">
        <v>118</v>
      </c>
      <c r="T16" s="738">
        <v>110</v>
      </c>
      <c r="U16" s="738">
        <v>131</v>
      </c>
      <c r="V16" s="738">
        <v>119</v>
      </c>
      <c r="W16" s="738">
        <v>181</v>
      </c>
      <c r="X16" s="738">
        <v>120</v>
      </c>
      <c r="Y16" s="738">
        <v>87</v>
      </c>
      <c r="Z16" s="738">
        <f t="shared" si="2"/>
        <v>1435</v>
      </c>
    </row>
    <row r="17" spans="1:26" ht="14.25">
      <c r="A17" s="2491" t="s">
        <v>777</v>
      </c>
      <c r="B17" s="736" t="s">
        <v>1236</v>
      </c>
      <c r="C17" s="748">
        <f t="shared" si="0"/>
        <v>234</v>
      </c>
      <c r="D17" s="738">
        <v>8</v>
      </c>
      <c r="E17" s="738">
        <v>9</v>
      </c>
      <c r="F17" s="738">
        <v>2</v>
      </c>
      <c r="G17" s="738">
        <v>6</v>
      </c>
      <c r="H17" s="738">
        <v>9</v>
      </c>
      <c r="I17" s="738">
        <v>14</v>
      </c>
      <c r="J17" s="738">
        <v>5</v>
      </c>
      <c r="K17" s="738">
        <v>6</v>
      </c>
      <c r="L17" s="738">
        <v>17</v>
      </c>
      <c r="M17" s="739">
        <f t="shared" si="1"/>
        <v>76</v>
      </c>
      <c r="N17" s="739">
        <v>9</v>
      </c>
      <c r="O17" s="738">
        <v>8</v>
      </c>
      <c r="P17" s="738">
        <v>16</v>
      </c>
      <c r="Q17" s="740">
        <v>22</v>
      </c>
      <c r="R17" s="740">
        <v>12</v>
      </c>
      <c r="S17" s="738">
        <v>7</v>
      </c>
      <c r="T17" s="738">
        <v>18</v>
      </c>
      <c r="U17" s="738">
        <v>17</v>
      </c>
      <c r="V17" s="738">
        <v>7</v>
      </c>
      <c r="W17" s="738">
        <v>21</v>
      </c>
      <c r="X17" s="738">
        <v>12</v>
      </c>
      <c r="Y17" s="738">
        <v>9</v>
      </c>
      <c r="Z17" s="738">
        <f t="shared" si="2"/>
        <v>158</v>
      </c>
    </row>
    <row r="18" spans="1:26" ht="14.25">
      <c r="A18" s="2491" t="s">
        <v>777</v>
      </c>
      <c r="B18" s="736" t="s">
        <v>1237</v>
      </c>
      <c r="C18" s="748">
        <f t="shared" si="0"/>
        <v>507</v>
      </c>
      <c r="D18" s="738">
        <v>45</v>
      </c>
      <c r="E18" s="738">
        <v>41</v>
      </c>
      <c r="F18" s="738">
        <v>27</v>
      </c>
      <c r="G18" s="738">
        <v>25</v>
      </c>
      <c r="H18" s="738">
        <v>13</v>
      </c>
      <c r="I18" s="738">
        <v>18</v>
      </c>
      <c r="J18" s="738">
        <v>22</v>
      </c>
      <c r="K18" s="738">
        <v>27</v>
      </c>
      <c r="L18" s="738">
        <v>26</v>
      </c>
      <c r="M18" s="739">
        <f t="shared" si="1"/>
        <v>244</v>
      </c>
      <c r="N18" s="739">
        <v>33</v>
      </c>
      <c r="O18" s="738">
        <v>32</v>
      </c>
      <c r="P18" s="738">
        <v>21</v>
      </c>
      <c r="Q18" s="740">
        <v>13</v>
      </c>
      <c r="R18" s="740">
        <v>21</v>
      </c>
      <c r="S18" s="738">
        <v>24</v>
      </c>
      <c r="T18" s="738">
        <v>15</v>
      </c>
      <c r="U18" s="738">
        <v>24</v>
      </c>
      <c r="V18" s="738">
        <v>15</v>
      </c>
      <c r="W18" s="738">
        <v>20</v>
      </c>
      <c r="X18" s="738">
        <v>29</v>
      </c>
      <c r="Y18" s="738">
        <v>16</v>
      </c>
      <c r="Z18" s="738">
        <f t="shared" si="2"/>
        <v>263</v>
      </c>
    </row>
    <row r="19" spans="1:26" ht="14.25">
      <c r="A19" s="2491" t="s">
        <v>777</v>
      </c>
      <c r="B19" s="736" t="s">
        <v>1238</v>
      </c>
      <c r="C19" s="748">
        <f t="shared" si="0"/>
        <v>2278</v>
      </c>
      <c r="D19" s="738">
        <v>67</v>
      </c>
      <c r="E19" s="738">
        <v>72</v>
      </c>
      <c r="F19" s="738">
        <v>90</v>
      </c>
      <c r="G19" s="738">
        <v>91</v>
      </c>
      <c r="H19" s="738">
        <v>99</v>
      </c>
      <c r="I19" s="738">
        <v>134</v>
      </c>
      <c r="J19" s="738">
        <v>116</v>
      </c>
      <c r="K19" s="738">
        <v>125</v>
      </c>
      <c r="L19" s="738">
        <v>128</v>
      </c>
      <c r="M19" s="739">
        <f t="shared" si="1"/>
        <v>922</v>
      </c>
      <c r="N19" s="739">
        <v>128</v>
      </c>
      <c r="O19" s="738">
        <v>83</v>
      </c>
      <c r="P19" s="738">
        <v>93</v>
      </c>
      <c r="Q19" s="740">
        <v>104</v>
      </c>
      <c r="R19" s="740">
        <v>106</v>
      </c>
      <c r="S19" s="738">
        <v>106</v>
      </c>
      <c r="T19" s="738">
        <v>139</v>
      </c>
      <c r="U19" s="738">
        <v>126</v>
      </c>
      <c r="V19" s="738">
        <v>117</v>
      </c>
      <c r="W19" s="738">
        <v>114</v>
      </c>
      <c r="X19" s="738">
        <v>97</v>
      </c>
      <c r="Y19" s="738">
        <v>143</v>
      </c>
      <c r="Z19" s="738">
        <f t="shared" si="2"/>
        <v>1356</v>
      </c>
    </row>
    <row r="20" spans="1:26" ht="14.25">
      <c r="A20" s="2492" t="s">
        <v>777</v>
      </c>
      <c r="B20" s="736" t="s">
        <v>1239</v>
      </c>
      <c r="C20" s="748">
        <f t="shared" si="0"/>
        <v>382</v>
      </c>
      <c r="D20" s="738">
        <v>22</v>
      </c>
      <c r="E20" s="738">
        <v>21</v>
      </c>
      <c r="F20" s="738">
        <v>13</v>
      </c>
      <c r="G20" s="738">
        <v>21</v>
      </c>
      <c r="H20" s="738">
        <v>28</v>
      </c>
      <c r="I20" s="738">
        <v>38</v>
      </c>
      <c r="J20" s="738">
        <v>18</v>
      </c>
      <c r="K20" s="738">
        <v>19</v>
      </c>
      <c r="L20" s="738">
        <v>16</v>
      </c>
      <c r="M20" s="739">
        <f t="shared" si="1"/>
        <v>196</v>
      </c>
      <c r="N20" s="739">
        <v>18</v>
      </c>
      <c r="O20" s="738">
        <v>19</v>
      </c>
      <c r="P20" s="738">
        <v>9</v>
      </c>
      <c r="Q20" s="740">
        <v>12</v>
      </c>
      <c r="R20" s="740">
        <v>19</v>
      </c>
      <c r="S20" s="738">
        <v>16</v>
      </c>
      <c r="T20" s="738">
        <v>11</v>
      </c>
      <c r="U20" s="738">
        <v>14</v>
      </c>
      <c r="V20" s="738">
        <v>18</v>
      </c>
      <c r="W20" s="738">
        <v>16</v>
      </c>
      <c r="X20" s="738">
        <v>13</v>
      </c>
      <c r="Y20" s="738">
        <v>21</v>
      </c>
      <c r="Z20" s="738">
        <f t="shared" si="2"/>
        <v>186</v>
      </c>
    </row>
    <row r="21" spans="1:26" ht="14.25">
      <c r="A21" s="2490" t="s">
        <v>58</v>
      </c>
      <c r="B21" s="736" t="s">
        <v>1234</v>
      </c>
      <c r="C21" s="748">
        <f t="shared" si="0"/>
        <v>93</v>
      </c>
      <c r="D21" s="738">
        <v>4</v>
      </c>
      <c r="E21" s="738">
        <v>1</v>
      </c>
      <c r="F21" s="738">
        <v>3</v>
      </c>
      <c r="G21" s="738">
        <v>4</v>
      </c>
      <c r="H21" s="738">
        <v>4</v>
      </c>
      <c r="I21" s="738">
        <v>2</v>
      </c>
      <c r="J21" s="738">
        <v>4</v>
      </c>
      <c r="K21" s="738">
        <v>5</v>
      </c>
      <c r="L21" s="738">
        <v>13</v>
      </c>
      <c r="M21" s="739">
        <f t="shared" si="1"/>
        <v>40</v>
      </c>
      <c r="N21" s="739">
        <v>1</v>
      </c>
      <c r="O21" s="738">
        <v>6</v>
      </c>
      <c r="P21" s="738">
        <v>8</v>
      </c>
      <c r="Q21" s="740">
        <v>3</v>
      </c>
      <c r="R21" s="740">
        <v>4</v>
      </c>
      <c r="S21" s="738">
        <v>4</v>
      </c>
      <c r="T21" s="738">
        <v>8</v>
      </c>
      <c r="U21" s="738">
        <v>6</v>
      </c>
      <c r="V21" s="738">
        <v>3</v>
      </c>
      <c r="W21" s="738">
        <v>3</v>
      </c>
      <c r="X21" s="738">
        <v>4</v>
      </c>
      <c r="Y21" s="738">
        <v>3</v>
      </c>
      <c r="Z21" s="738">
        <f t="shared" si="2"/>
        <v>53</v>
      </c>
    </row>
    <row r="22" spans="1:26" ht="14.25">
      <c r="A22" s="2491" t="s">
        <v>777</v>
      </c>
      <c r="B22" s="736" t="s">
        <v>1235</v>
      </c>
      <c r="C22" s="748">
        <f t="shared" si="0"/>
        <v>58</v>
      </c>
      <c r="D22" s="738">
        <v>3</v>
      </c>
      <c r="E22" s="738">
        <v>4</v>
      </c>
      <c r="F22" s="738">
        <v>6</v>
      </c>
      <c r="G22" s="738">
        <v>0</v>
      </c>
      <c r="H22" s="738">
        <v>1</v>
      </c>
      <c r="I22" s="738">
        <v>4</v>
      </c>
      <c r="J22" s="738">
        <v>0</v>
      </c>
      <c r="K22" s="738">
        <v>2</v>
      </c>
      <c r="L22" s="738">
        <v>1</v>
      </c>
      <c r="M22" s="739">
        <f t="shared" si="1"/>
        <v>21</v>
      </c>
      <c r="N22" s="739">
        <v>6</v>
      </c>
      <c r="O22" s="738">
        <v>7</v>
      </c>
      <c r="P22" s="738">
        <v>2</v>
      </c>
      <c r="Q22" s="740">
        <v>4</v>
      </c>
      <c r="R22" s="740">
        <v>3</v>
      </c>
      <c r="S22" s="738">
        <v>1</v>
      </c>
      <c r="T22" s="738">
        <v>2</v>
      </c>
      <c r="U22" s="738">
        <v>4</v>
      </c>
      <c r="V22" s="738">
        <v>6</v>
      </c>
      <c r="W22" s="738">
        <v>1</v>
      </c>
      <c r="X22" s="738">
        <v>1</v>
      </c>
      <c r="Y22" s="738">
        <v>0</v>
      </c>
      <c r="Z22" s="738">
        <f t="shared" si="2"/>
        <v>37</v>
      </c>
    </row>
    <row r="23" spans="1:26" ht="14.25">
      <c r="A23" s="2491" t="s">
        <v>777</v>
      </c>
      <c r="B23" s="736" t="s">
        <v>1236</v>
      </c>
      <c r="C23" s="748">
        <f t="shared" si="0"/>
        <v>51</v>
      </c>
      <c r="D23" s="738">
        <v>7</v>
      </c>
      <c r="E23" s="738">
        <v>4</v>
      </c>
      <c r="F23" s="738">
        <v>1</v>
      </c>
      <c r="G23" s="738">
        <v>1</v>
      </c>
      <c r="H23" s="738">
        <v>2</v>
      </c>
      <c r="I23" s="738">
        <v>7</v>
      </c>
      <c r="J23" s="738">
        <v>4</v>
      </c>
      <c r="K23" s="738">
        <v>4</v>
      </c>
      <c r="L23" s="738">
        <v>2</v>
      </c>
      <c r="M23" s="739">
        <f t="shared" si="1"/>
        <v>32</v>
      </c>
      <c r="N23" s="739">
        <v>2</v>
      </c>
      <c r="O23" s="738">
        <v>5</v>
      </c>
      <c r="P23" s="738">
        <v>2</v>
      </c>
      <c r="Q23" s="740">
        <v>1</v>
      </c>
      <c r="R23" s="740">
        <v>2</v>
      </c>
      <c r="S23" s="738">
        <v>0</v>
      </c>
      <c r="T23" s="738">
        <v>1</v>
      </c>
      <c r="U23" s="738">
        <v>3</v>
      </c>
      <c r="V23" s="738">
        <v>1</v>
      </c>
      <c r="W23" s="738">
        <v>1</v>
      </c>
      <c r="X23" s="738">
        <v>0</v>
      </c>
      <c r="Y23" s="738">
        <v>1</v>
      </c>
      <c r="Z23" s="738">
        <f t="shared" si="2"/>
        <v>19</v>
      </c>
    </row>
    <row r="24" spans="1:26" ht="14.25">
      <c r="A24" s="2491" t="s">
        <v>777</v>
      </c>
      <c r="B24" s="736" t="s">
        <v>1237</v>
      </c>
      <c r="C24" s="748">
        <f t="shared" si="0"/>
        <v>35</v>
      </c>
      <c r="D24" s="738">
        <v>1</v>
      </c>
      <c r="E24" s="738">
        <v>0</v>
      </c>
      <c r="F24" s="738">
        <v>0</v>
      </c>
      <c r="G24" s="738">
        <v>4</v>
      </c>
      <c r="H24" s="738">
        <v>1</v>
      </c>
      <c r="I24" s="738">
        <v>4</v>
      </c>
      <c r="J24" s="738">
        <v>2</v>
      </c>
      <c r="K24" s="738">
        <v>0</v>
      </c>
      <c r="L24" s="738">
        <v>3</v>
      </c>
      <c r="M24" s="739">
        <f t="shared" si="1"/>
        <v>15</v>
      </c>
      <c r="N24" s="739">
        <v>1</v>
      </c>
      <c r="O24" s="738">
        <v>3</v>
      </c>
      <c r="P24" s="738">
        <v>1</v>
      </c>
      <c r="Q24" s="740">
        <v>1</v>
      </c>
      <c r="R24" s="740">
        <v>2</v>
      </c>
      <c r="S24" s="738">
        <v>0</v>
      </c>
      <c r="T24" s="738">
        <v>0</v>
      </c>
      <c r="U24" s="738">
        <v>3</v>
      </c>
      <c r="V24" s="738">
        <v>2</v>
      </c>
      <c r="W24" s="738">
        <v>2</v>
      </c>
      <c r="X24" s="738">
        <v>4</v>
      </c>
      <c r="Y24" s="738">
        <v>1</v>
      </c>
      <c r="Z24" s="738">
        <f t="shared" si="2"/>
        <v>20</v>
      </c>
    </row>
    <row r="25" spans="1:26" ht="14.25">
      <c r="A25" s="2491" t="s">
        <v>777</v>
      </c>
      <c r="B25" s="736" t="s">
        <v>1238</v>
      </c>
      <c r="C25" s="748">
        <f t="shared" si="0"/>
        <v>224</v>
      </c>
      <c r="D25" s="738">
        <v>6</v>
      </c>
      <c r="E25" s="738">
        <v>12</v>
      </c>
      <c r="F25" s="738">
        <v>9</v>
      </c>
      <c r="G25" s="738">
        <v>6</v>
      </c>
      <c r="H25" s="738">
        <v>19</v>
      </c>
      <c r="I25" s="738">
        <v>11</v>
      </c>
      <c r="J25" s="738">
        <v>16</v>
      </c>
      <c r="K25" s="738">
        <v>14</v>
      </c>
      <c r="L25" s="738">
        <v>14</v>
      </c>
      <c r="M25" s="739">
        <f t="shared" si="1"/>
        <v>107</v>
      </c>
      <c r="N25" s="739">
        <v>13</v>
      </c>
      <c r="O25" s="738">
        <v>11</v>
      </c>
      <c r="P25" s="738">
        <v>10</v>
      </c>
      <c r="Q25" s="740">
        <v>11</v>
      </c>
      <c r="R25" s="740">
        <v>9</v>
      </c>
      <c r="S25" s="738">
        <v>4</v>
      </c>
      <c r="T25" s="738">
        <v>13</v>
      </c>
      <c r="U25" s="738">
        <v>17</v>
      </c>
      <c r="V25" s="738">
        <v>7</v>
      </c>
      <c r="W25" s="738">
        <v>7</v>
      </c>
      <c r="X25" s="738">
        <v>11</v>
      </c>
      <c r="Y25" s="738">
        <v>4</v>
      </c>
      <c r="Z25" s="738">
        <f t="shared" si="2"/>
        <v>117</v>
      </c>
    </row>
    <row r="26" spans="1:26" ht="14.25">
      <c r="A26" s="2492" t="s">
        <v>777</v>
      </c>
      <c r="B26" s="736" t="s">
        <v>1239</v>
      </c>
      <c r="C26" s="748">
        <f t="shared" si="0"/>
        <v>42</v>
      </c>
      <c r="D26" s="738">
        <v>2</v>
      </c>
      <c r="E26" s="738">
        <v>2</v>
      </c>
      <c r="F26" s="738">
        <v>1</v>
      </c>
      <c r="G26" s="738">
        <v>3</v>
      </c>
      <c r="H26" s="738">
        <v>1</v>
      </c>
      <c r="I26" s="738">
        <v>0</v>
      </c>
      <c r="J26" s="738">
        <v>2</v>
      </c>
      <c r="K26" s="738">
        <v>3</v>
      </c>
      <c r="L26" s="738">
        <v>3</v>
      </c>
      <c r="M26" s="739">
        <f t="shared" si="1"/>
        <v>17</v>
      </c>
      <c r="N26" s="739">
        <v>3</v>
      </c>
      <c r="O26" s="738">
        <v>0</v>
      </c>
      <c r="P26" s="738">
        <v>4</v>
      </c>
      <c r="Q26" s="740">
        <v>3</v>
      </c>
      <c r="R26" s="740">
        <v>2</v>
      </c>
      <c r="S26" s="738">
        <v>2</v>
      </c>
      <c r="T26" s="738">
        <v>0</v>
      </c>
      <c r="U26" s="738">
        <v>1</v>
      </c>
      <c r="V26" s="738">
        <v>5</v>
      </c>
      <c r="W26" s="738">
        <v>2</v>
      </c>
      <c r="X26" s="738">
        <v>1</v>
      </c>
      <c r="Y26" s="738">
        <v>2</v>
      </c>
      <c r="Z26" s="738">
        <f t="shared" si="2"/>
        <v>25</v>
      </c>
    </row>
    <row r="27" spans="1:26" ht="14.25">
      <c r="A27" s="2490" t="s">
        <v>12</v>
      </c>
      <c r="B27" s="736" t="s">
        <v>1234</v>
      </c>
      <c r="C27" s="748">
        <f t="shared" si="0"/>
        <v>349</v>
      </c>
      <c r="D27" s="738">
        <v>20</v>
      </c>
      <c r="E27" s="738">
        <v>22</v>
      </c>
      <c r="F27" s="738">
        <v>14</v>
      </c>
      <c r="G27" s="738">
        <v>10</v>
      </c>
      <c r="H27" s="738">
        <v>13</v>
      </c>
      <c r="I27" s="738">
        <v>15</v>
      </c>
      <c r="J27" s="738">
        <v>22</v>
      </c>
      <c r="K27" s="738">
        <v>14</v>
      </c>
      <c r="L27" s="738">
        <v>24</v>
      </c>
      <c r="M27" s="739">
        <f t="shared" si="1"/>
        <v>154</v>
      </c>
      <c r="N27" s="739">
        <v>17</v>
      </c>
      <c r="O27" s="738">
        <v>14</v>
      </c>
      <c r="P27" s="738">
        <v>12</v>
      </c>
      <c r="Q27" s="740">
        <v>31</v>
      </c>
      <c r="R27" s="740">
        <v>20</v>
      </c>
      <c r="S27" s="738">
        <v>14</v>
      </c>
      <c r="T27" s="738">
        <v>20</v>
      </c>
      <c r="U27" s="738">
        <v>11</v>
      </c>
      <c r="V27" s="738">
        <v>20</v>
      </c>
      <c r="W27" s="738">
        <v>15</v>
      </c>
      <c r="X27" s="738">
        <v>12</v>
      </c>
      <c r="Y27" s="738">
        <v>9</v>
      </c>
      <c r="Z27" s="738">
        <f t="shared" si="2"/>
        <v>195</v>
      </c>
    </row>
    <row r="28" spans="1:26" ht="14.25">
      <c r="A28" s="2491" t="s">
        <v>777</v>
      </c>
      <c r="B28" s="736" t="s">
        <v>1235</v>
      </c>
      <c r="C28" s="748">
        <f t="shared" si="0"/>
        <v>166</v>
      </c>
      <c r="D28" s="738">
        <v>5</v>
      </c>
      <c r="E28" s="738">
        <v>1</v>
      </c>
      <c r="F28" s="738">
        <v>10</v>
      </c>
      <c r="G28" s="738">
        <v>7</v>
      </c>
      <c r="H28" s="738">
        <v>11</v>
      </c>
      <c r="I28" s="738">
        <v>4</v>
      </c>
      <c r="J28" s="738">
        <v>6</v>
      </c>
      <c r="K28" s="738">
        <v>14</v>
      </c>
      <c r="L28" s="738">
        <v>6</v>
      </c>
      <c r="M28" s="739">
        <f t="shared" si="1"/>
        <v>64</v>
      </c>
      <c r="N28" s="739">
        <v>4</v>
      </c>
      <c r="O28" s="738">
        <v>4</v>
      </c>
      <c r="P28" s="738">
        <v>12</v>
      </c>
      <c r="Q28" s="740">
        <v>1</v>
      </c>
      <c r="R28" s="740">
        <v>5</v>
      </c>
      <c r="S28" s="738">
        <v>5</v>
      </c>
      <c r="T28" s="738">
        <v>18</v>
      </c>
      <c r="U28" s="738">
        <v>12</v>
      </c>
      <c r="V28" s="738">
        <v>4</v>
      </c>
      <c r="W28" s="738">
        <v>20</v>
      </c>
      <c r="X28" s="738">
        <v>10</v>
      </c>
      <c r="Y28" s="738">
        <v>7</v>
      </c>
      <c r="Z28" s="738">
        <f t="shared" si="2"/>
        <v>102</v>
      </c>
    </row>
    <row r="29" spans="1:26" ht="14.25">
      <c r="A29" s="2491" t="s">
        <v>777</v>
      </c>
      <c r="B29" s="736" t="s">
        <v>1236</v>
      </c>
      <c r="C29" s="748">
        <f t="shared" si="0"/>
        <v>136</v>
      </c>
      <c r="D29" s="738">
        <v>4</v>
      </c>
      <c r="E29" s="738">
        <v>8</v>
      </c>
      <c r="F29" s="738">
        <v>4</v>
      </c>
      <c r="G29" s="738">
        <v>6</v>
      </c>
      <c r="H29" s="738">
        <v>10</v>
      </c>
      <c r="I29" s="738">
        <v>8</v>
      </c>
      <c r="J29" s="738">
        <v>10</v>
      </c>
      <c r="K29" s="738">
        <v>3</v>
      </c>
      <c r="L29" s="738">
        <v>0</v>
      </c>
      <c r="M29" s="739">
        <f t="shared" si="1"/>
        <v>53</v>
      </c>
      <c r="N29" s="739">
        <v>8</v>
      </c>
      <c r="O29" s="738">
        <v>8</v>
      </c>
      <c r="P29" s="738">
        <v>7</v>
      </c>
      <c r="Q29" s="740">
        <v>16</v>
      </c>
      <c r="R29" s="740">
        <v>14</v>
      </c>
      <c r="S29" s="738">
        <v>6</v>
      </c>
      <c r="T29" s="738">
        <v>6</v>
      </c>
      <c r="U29" s="738">
        <v>3</v>
      </c>
      <c r="V29" s="738">
        <v>5</v>
      </c>
      <c r="W29" s="738">
        <v>1</v>
      </c>
      <c r="X29" s="738">
        <v>6</v>
      </c>
      <c r="Y29" s="738">
        <v>3</v>
      </c>
      <c r="Z29" s="738">
        <f t="shared" si="2"/>
        <v>83</v>
      </c>
    </row>
    <row r="30" spans="1:26" ht="14.25">
      <c r="A30" s="2491" t="s">
        <v>777</v>
      </c>
      <c r="B30" s="736" t="s">
        <v>1237</v>
      </c>
      <c r="C30" s="748">
        <f t="shared" si="0"/>
        <v>80</v>
      </c>
      <c r="D30" s="738">
        <v>2</v>
      </c>
      <c r="E30" s="738">
        <v>7</v>
      </c>
      <c r="F30" s="738">
        <v>3</v>
      </c>
      <c r="G30" s="738">
        <v>5</v>
      </c>
      <c r="H30" s="738">
        <v>2</v>
      </c>
      <c r="I30" s="738">
        <v>4</v>
      </c>
      <c r="J30" s="738">
        <v>0</v>
      </c>
      <c r="K30" s="738">
        <v>3</v>
      </c>
      <c r="L30" s="738">
        <v>1</v>
      </c>
      <c r="M30" s="739">
        <f t="shared" si="1"/>
        <v>27</v>
      </c>
      <c r="N30" s="739">
        <v>6</v>
      </c>
      <c r="O30" s="738">
        <v>3</v>
      </c>
      <c r="P30" s="738">
        <v>5</v>
      </c>
      <c r="Q30" s="740">
        <v>2</v>
      </c>
      <c r="R30" s="740">
        <v>4</v>
      </c>
      <c r="S30" s="738">
        <v>3</v>
      </c>
      <c r="T30" s="738">
        <v>4</v>
      </c>
      <c r="U30" s="738">
        <v>6</v>
      </c>
      <c r="V30" s="738">
        <v>3</v>
      </c>
      <c r="W30" s="738">
        <v>3</v>
      </c>
      <c r="X30" s="738">
        <v>8</v>
      </c>
      <c r="Y30" s="738">
        <v>6</v>
      </c>
      <c r="Z30" s="738">
        <f t="shared" si="2"/>
        <v>53</v>
      </c>
    </row>
    <row r="31" spans="1:26" ht="14.25">
      <c r="A31" s="2491" t="s">
        <v>777</v>
      </c>
      <c r="B31" s="736" t="s">
        <v>1238</v>
      </c>
      <c r="C31" s="748">
        <f t="shared" si="0"/>
        <v>560</v>
      </c>
      <c r="D31" s="738">
        <v>31</v>
      </c>
      <c r="E31" s="738">
        <v>23</v>
      </c>
      <c r="F31" s="738">
        <v>21</v>
      </c>
      <c r="G31" s="738">
        <v>20</v>
      </c>
      <c r="H31" s="738">
        <v>21</v>
      </c>
      <c r="I31" s="738">
        <v>29</v>
      </c>
      <c r="J31" s="738">
        <v>24</v>
      </c>
      <c r="K31" s="738">
        <v>26</v>
      </c>
      <c r="L31" s="738">
        <v>30</v>
      </c>
      <c r="M31" s="739">
        <f t="shared" si="1"/>
        <v>225</v>
      </c>
      <c r="N31" s="739">
        <v>20</v>
      </c>
      <c r="O31" s="738">
        <v>28</v>
      </c>
      <c r="P31" s="738">
        <v>26</v>
      </c>
      <c r="Q31" s="740">
        <v>38</v>
      </c>
      <c r="R31" s="740">
        <v>33</v>
      </c>
      <c r="S31" s="738">
        <v>24</v>
      </c>
      <c r="T31" s="738">
        <v>29</v>
      </c>
      <c r="U31" s="738">
        <v>28</v>
      </c>
      <c r="V31" s="738">
        <v>25</v>
      </c>
      <c r="W31" s="738">
        <v>42</v>
      </c>
      <c r="X31" s="738">
        <v>24</v>
      </c>
      <c r="Y31" s="738">
        <v>18</v>
      </c>
      <c r="Z31" s="738">
        <f t="shared" si="2"/>
        <v>335</v>
      </c>
    </row>
    <row r="32" spans="1:26" ht="14.25">
      <c r="A32" s="2492" t="s">
        <v>777</v>
      </c>
      <c r="B32" s="736" t="s">
        <v>1239</v>
      </c>
      <c r="C32" s="748">
        <f t="shared" si="0"/>
        <v>102</v>
      </c>
      <c r="D32" s="738">
        <v>7</v>
      </c>
      <c r="E32" s="738">
        <v>7</v>
      </c>
      <c r="F32" s="738">
        <v>5</v>
      </c>
      <c r="G32" s="738">
        <v>2</v>
      </c>
      <c r="H32" s="738">
        <v>3</v>
      </c>
      <c r="I32" s="738">
        <v>7</v>
      </c>
      <c r="J32" s="738">
        <v>1</v>
      </c>
      <c r="K32" s="738">
        <v>4</v>
      </c>
      <c r="L32" s="738">
        <v>7</v>
      </c>
      <c r="M32" s="739">
        <f t="shared" si="1"/>
        <v>43</v>
      </c>
      <c r="N32" s="739">
        <v>9</v>
      </c>
      <c r="O32" s="738">
        <v>2</v>
      </c>
      <c r="P32" s="738">
        <v>3</v>
      </c>
      <c r="Q32" s="740">
        <v>8</v>
      </c>
      <c r="R32" s="740">
        <v>9</v>
      </c>
      <c r="S32" s="738">
        <v>5</v>
      </c>
      <c r="T32" s="738">
        <v>7</v>
      </c>
      <c r="U32" s="738">
        <v>2</v>
      </c>
      <c r="V32" s="738">
        <v>1</v>
      </c>
      <c r="W32" s="738">
        <v>7</v>
      </c>
      <c r="X32" s="738">
        <v>3</v>
      </c>
      <c r="Y32" s="738">
        <v>3</v>
      </c>
      <c r="Z32" s="738">
        <f t="shared" si="2"/>
        <v>59</v>
      </c>
    </row>
    <row r="33" spans="1:26" ht="14.25">
      <c r="A33" s="2490" t="s">
        <v>13</v>
      </c>
      <c r="B33" s="736" t="s">
        <v>1234</v>
      </c>
      <c r="C33" s="748">
        <f t="shared" si="0"/>
        <v>145</v>
      </c>
      <c r="D33" s="738">
        <v>5</v>
      </c>
      <c r="E33" s="738">
        <v>13</v>
      </c>
      <c r="F33" s="738">
        <v>9</v>
      </c>
      <c r="G33" s="738">
        <v>8</v>
      </c>
      <c r="H33" s="738">
        <v>7</v>
      </c>
      <c r="I33" s="738">
        <v>9</v>
      </c>
      <c r="J33" s="738">
        <v>8</v>
      </c>
      <c r="K33" s="738">
        <v>7</v>
      </c>
      <c r="L33" s="738">
        <v>3</v>
      </c>
      <c r="M33" s="739">
        <f t="shared" si="1"/>
        <v>69</v>
      </c>
      <c r="N33" s="739">
        <v>10</v>
      </c>
      <c r="O33" s="738">
        <v>2</v>
      </c>
      <c r="P33" s="738">
        <v>3</v>
      </c>
      <c r="Q33" s="740">
        <v>6</v>
      </c>
      <c r="R33" s="740">
        <v>6</v>
      </c>
      <c r="S33" s="738">
        <v>7</v>
      </c>
      <c r="T33" s="738">
        <v>8</v>
      </c>
      <c r="U33" s="738">
        <v>8</v>
      </c>
      <c r="V33" s="738">
        <v>7</v>
      </c>
      <c r="W33" s="738">
        <v>3</v>
      </c>
      <c r="X33" s="738">
        <v>9</v>
      </c>
      <c r="Y33" s="738">
        <v>7</v>
      </c>
      <c r="Z33" s="738">
        <f t="shared" si="2"/>
        <v>76</v>
      </c>
    </row>
    <row r="34" spans="1:26" ht="14.25">
      <c r="A34" s="2491" t="s">
        <v>777</v>
      </c>
      <c r="B34" s="736" t="s">
        <v>1235</v>
      </c>
      <c r="C34" s="748">
        <f t="shared" si="0"/>
        <v>74</v>
      </c>
      <c r="D34" s="738">
        <v>4</v>
      </c>
      <c r="E34" s="738">
        <v>4</v>
      </c>
      <c r="F34" s="738">
        <v>2</v>
      </c>
      <c r="G34" s="738">
        <v>2</v>
      </c>
      <c r="H34" s="738">
        <v>2</v>
      </c>
      <c r="I34" s="738">
        <v>1</v>
      </c>
      <c r="J34" s="738">
        <v>5</v>
      </c>
      <c r="K34" s="738">
        <v>2</v>
      </c>
      <c r="L34" s="738">
        <v>2</v>
      </c>
      <c r="M34" s="739">
        <f t="shared" si="1"/>
        <v>24</v>
      </c>
      <c r="N34" s="739">
        <v>1</v>
      </c>
      <c r="O34" s="738">
        <v>3</v>
      </c>
      <c r="P34" s="738">
        <v>5</v>
      </c>
      <c r="Q34" s="740">
        <v>8</v>
      </c>
      <c r="R34" s="740">
        <v>2</v>
      </c>
      <c r="S34" s="738">
        <v>3</v>
      </c>
      <c r="T34" s="738">
        <v>6</v>
      </c>
      <c r="U34" s="738">
        <v>4</v>
      </c>
      <c r="V34" s="738">
        <v>2</v>
      </c>
      <c r="W34" s="738">
        <v>8</v>
      </c>
      <c r="X34" s="738">
        <v>4</v>
      </c>
      <c r="Y34" s="738">
        <v>4</v>
      </c>
      <c r="Z34" s="738">
        <f t="shared" si="2"/>
        <v>50</v>
      </c>
    </row>
    <row r="35" spans="1:26" ht="14.25">
      <c r="A35" s="2491" t="s">
        <v>777</v>
      </c>
      <c r="B35" s="736" t="s">
        <v>1236</v>
      </c>
      <c r="C35" s="748">
        <f t="shared" si="0"/>
        <v>39</v>
      </c>
      <c r="D35" s="738">
        <v>1</v>
      </c>
      <c r="E35" s="738">
        <v>2</v>
      </c>
      <c r="F35" s="738">
        <v>3</v>
      </c>
      <c r="G35" s="738">
        <v>0</v>
      </c>
      <c r="H35" s="738">
        <v>2</v>
      </c>
      <c r="I35" s="738">
        <v>1</v>
      </c>
      <c r="J35" s="738">
        <v>0</v>
      </c>
      <c r="K35" s="738">
        <v>0</v>
      </c>
      <c r="L35" s="738">
        <v>4</v>
      </c>
      <c r="M35" s="739">
        <f t="shared" si="1"/>
        <v>13</v>
      </c>
      <c r="N35" s="739">
        <v>3</v>
      </c>
      <c r="O35" s="738">
        <v>0</v>
      </c>
      <c r="P35" s="738">
        <v>1</v>
      </c>
      <c r="Q35" s="740">
        <v>5</v>
      </c>
      <c r="R35" s="740">
        <v>1</v>
      </c>
      <c r="S35" s="738">
        <v>3</v>
      </c>
      <c r="T35" s="738">
        <v>1</v>
      </c>
      <c r="U35" s="738">
        <v>6</v>
      </c>
      <c r="V35" s="738">
        <v>2</v>
      </c>
      <c r="W35" s="738">
        <v>0</v>
      </c>
      <c r="X35" s="738">
        <v>1</v>
      </c>
      <c r="Y35" s="738">
        <v>3</v>
      </c>
      <c r="Z35" s="738">
        <f t="shared" si="2"/>
        <v>26</v>
      </c>
    </row>
    <row r="36" spans="1:26" ht="14.25">
      <c r="A36" s="2491" t="s">
        <v>777</v>
      </c>
      <c r="B36" s="736" t="s">
        <v>1237</v>
      </c>
      <c r="C36" s="748">
        <f t="shared" si="0"/>
        <v>76</v>
      </c>
      <c r="D36" s="738">
        <v>3</v>
      </c>
      <c r="E36" s="738">
        <v>1</v>
      </c>
      <c r="F36" s="738">
        <v>0</v>
      </c>
      <c r="G36" s="738">
        <v>3</v>
      </c>
      <c r="H36" s="738">
        <v>3</v>
      </c>
      <c r="I36" s="738">
        <v>2</v>
      </c>
      <c r="J36" s="738">
        <v>2</v>
      </c>
      <c r="K36" s="738">
        <v>5</v>
      </c>
      <c r="L36" s="738">
        <v>3</v>
      </c>
      <c r="M36" s="739">
        <f t="shared" si="1"/>
        <v>22</v>
      </c>
      <c r="N36" s="739">
        <v>2</v>
      </c>
      <c r="O36" s="738">
        <v>1</v>
      </c>
      <c r="P36" s="738">
        <v>2</v>
      </c>
      <c r="Q36" s="740">
        <v>5</v>
      </c>
      <c r="R36" s="740">
        <v>9</v>
      </c>
      <c r="S36" s="738">
        <v>6</v>
      </c>
      <c r="T36" s="738">
        <v>3</v>
      </c>
      <c r="U36" s="738">
        <v>5</v>
      </c>
      <c r="V36" s="738">
        <v>3</v>
      </c>
      <c r="W36" s="738">
        <v>4</v>
      </c>
      <c r="X36" s="738">
        <v>9</v>
      </c>
      <c r="Y36" s="738">
        <v>5</v>
      </c>
      <c r="Z36" s="738">
        <f t="shared" si="2"/>
        <v>54</v>
      </c>
    </row>
    <row r="37" spans="1:26" ht="14.25">
      <c r="A37" s="2491" t="s">
        <v>777</v>
      </c>
      <c r="B37" s="736" t="s">
        <v>1238</v>
      </c>
      <c r="C37" s="748">
        <f t="shared" si="0"/>
        <v>252</v>
      </c>
      <c r="D37" s="738">
        <v>12</v>
      </c>
      <c r="E37" s="738">
        <v>11</v>
      </c>
      <c r="F37" s="738">
        <v>14</v>
      </c>
      <c r="G37" s="738">
        <v>12</v>
      </c>
      <c r="H37" s="738">
        <v>5</v>
      </c>
      <c r="I37" s="738">
        <v>13</v>
      </c>
      <c r="J37" s="738">
        <v>8</v>
      </c>
      <c r="K37" s="738">
        <v>11</v>
      </c>
      <c r="L37" s="738">
        <v>12</v>
      </c>
      <c r="M37" s="739">
        <f t="shared" si="1"/>
        <v>98</v>
      </c>
      <c r="N37" s="739">
        <v>12</v>
      </c>
      <c r="O37" s="738">
        <v>10</v>
      </c>
      <c r="P37" s="738">
        <v>15</v>
      </c>
      <c r="Q37" s="740">
        <v>16</v>
      </c>
      <c r="R37" s="740">
        <v>7</v>
      </c>
      <c r="S37" s="738">
        <v>21</v>
      </c>
      <c r="T37" s="738">
        <v>12</v>
      </c>
      <c r="U37" s="738">
        <v>7</v>
      </c>
      <c r="V37" s="738">
        <v>11</v>
      </c>
      <c r="W37" s="738">
        <v>13</v>
      </c>
      <c r="X37" s="738">
        <v>20</v>
      </c>
      <c r="Y37" s="738">
        <v>10</v>
      </c>
      <c r="Z37" s="738">
        <f t="shared" si="2"/>
        <v>154</v>
      </c>
    </row>
    <row r="38" spans="1:26" ht="14.25">
      <c r="A38" s="2492" t="s">
        <v>777</v>
      </c>
      <c r="B38" s="736" t="s">
        <v>1239</v>
      </c>
      <c r="C38" s="748">
        <f t="shared" si="0"/>
        <v>61</v>
      </c>
      <c r="D38" s="738">
        <v>3</v>
      </c>
      <c r="E38" s="738">
        <v>8</v>
      </c>
      <c r="F38" s="738">
        <v>3</v>
      </c>
      <c r="G38" s="738">
        <v>2</v>
      </c>
      <c r="H38" s="738">
        <v>4</v>
      </c>
      <c r="I38" s="738">
        <v>2</v>
      </c>
      <c r="J38" s="738">
        <v>3</v>
      </c>
      <c r="K38" s="738">
        <v>2</v>
      </c>
      <c r="L38" s="738">
        <v>2</v>
      </c>
      <c r="M38" s="739">
        <f t="shared" si="1"/>
        <v>29</v>
      </c>
      <c r="N38" s="739">
        <v>4</v>
      </c>
      <c r="O38" s="738">
        <v>8</v>
      </c>
      <c r="P38" s="738">
        <v>4</v>
      </c>
      <c r="Q38" s="740">
        <v>3</v>
      </c>
      <c r="R38" s="740">
        <v>5</v>
      </c>
      <c r="S38" s="738">
        <v>0</v>
      </c>
      <c r="T38" s="738">
        <v>3</v>
      </c>
      <c r="U38" s="738">
        <v>1</v>
      </c>
      <c r="V38" s="738">
        <v>2</v>
      </c>
      <c r="W38" s="738">
        <v>0</v>
      </c>
      <c r="X38" s="738">
        <v>1</v>
      </c>
      <c r="Y38" s="738">
        <v>1</v>
      </c>
      <c r="Z38" s="738">
        <f t="shared" si="2"/>
        <v>32</v>
      </c>
    </row>
    <row r="39" spans="1:26" ht="14.25">
      <c r="A39" s="2490" t="s">
        <v>14</v>
      </c>
      <c r="B39" s="736" t="s">
        <v>1234</v>
      </c>
      <c r="C39" s="748">
        <f t="shared" si="0"/>
        <v>547</v>
      </c>
      <c r="D39" s="738">
        <v>25</v>
      </c>
      <c r="E39" s="738">
        <v>25</v>
      </c>
      <c r="F39" s="738">
        <v>32</v>
      </c>
      <c r="G39" s="738">
        <v>26</v>
      </c>
      <c r="H39" s="738">
        <v>17</v>
      </c>
      <c r="I39" s="738">
        <v>19</v>
      </c>
      <c r="J39" s="738">
        <v>17</v>
      </c>
      <c r="K39" s="738">
        <v>25</v>
      </c>
      <c r="L39" s="738">
        <v>30</v>
      </c>
      <c r="M39" s="739">
        <f t="shared" si="1"/>
        <v>216</v>
      </c>
      <c r="N39" s="739">
        <v>15</v>
      </c>
      <c r="O39" s="738">
        <v>23</v>
      </c>
      <c r="P39" s="738">
        <v>29</v>
      </c>
      <c r="Q39" s="740">
        <v>27</v>
      </c>
      <c r="R39" s="740">
        <v>30</v>
      </c>
      <c r="S39" s="738">
        <v>31</v>
      </c>
      <c r="T39" s="738">
        <v>20</v>
      </c>
      <c r="U39" s="738">
        <v>35</v>
      </c>
      <c r="V39" s="738">
        <v>35</v>
      </c>
      <c r="W39" s="738">
        <v>33</v>
      </c>
      <c r="X39" s="738">
        <v>31</v>
      </c>
      <c r="Y39" s="738">
        <v>22</v>
      </c>
      <c r="Z39" s="738">
        <f t="shared" si="2"/>
        <v>331</v>
      </c>
    </row>
    <row r="40" spans="1:26" ht="14.25">
      <c r="A40" s="2491" t="s">
        <v>777</v>
      </c>
      <c r="B40" s="736" t="s">
        <v>1235</v>
      </c>
      <c r="C40" s="748">
        <f t="shared" si="0"/>
        <v>394</v>
      </c>
      <c r="D40" s="738">
        <v>10</v>
      </c>
      <c r="E40" s="738">
        <v>4</v>
      </c>
      <c r="F40" s="738">
        <v>15</v>
      </c>
      <c r="G40" s="738">
        <v>9</v>
      </c>
      <c r="H40" s="738">
        <v>11</v>
      </c>
      <c r="I40" s="738">
        <v>14</v>
      </c>
      <c r="J40" s="738">
        <v>19</v>
      </c>
      <c r="K40" s="738">
        <v>26</v>
      </c>
      <c r="L40" s="738">
        <v>31</v>
      </c>
      <c r="M40" s="739">
        <f t="shared" si="1"/>
        <v>139</v>
      </c>
      <c r="N40" s="739">
        <v>9</v>
      </c>
      <c r="O40" s="738">
        <v>16</v>
      </c>
      <c r="P40" s="738">
        <v>30</v>
      </c>
      <c r="Q40" s="740">
        <v>15</v>
      </c>
      <c r="R40" s="740">
        <v>22</v>
      </c>
      <c r="S40" s="738">
        <v>18</v>
      </c>
      <c r="T40" s="738">
        <v>14</v>
      </c>
      <c r="U40" s="738">
        <v>23</v>
      </c>
      <c r="V40" s="738">
        <v>30</v>
      </c>
      <c r="W40" s="738">
        <v>28</v>
      </c>
      <c r="X40" s="738">
        <v>23</v>
      </c>
      <c r="Y40" s="738">
        <v>27</v>
      </c>
      <c r="Z40" s="738">
        <f t="shared" si="2"/>
        <v>255</v>
      </c>
    </row>
    <row r="41" spans="1:26" ht="14.25">
      <c r="A41" s="2491" t="s">
        <v>777</v>
      </c>
      <c r="B41" s="736" t="s">
        <v>1236</v>
      </c>
      <c r="C41" s="748">
        <f t="shared" si="0"/>
        <v>130</v>
      </c>
      <c r="D41" s="738">
        <v>5</v>
      </c>
      <c r="E41" s="738">
        <v>5</v>
      </c>
      <c r="F41" s="738">
        <v>2</v>
      </c>
      <c r="G41" s="738">
        <v>3</v>
      </c>
      <c r="H41" s="738">
        <v>7</v>
      </c>
      <c r="I41" s="738">
        <v>7</v>
      </c>
      <c r="J41" s="738">
        <v>7</v>
      </c>
      <c r="K41" s="738">
        <v>16</v>
      </c>
      <c r="L41" s="738">
        <v>6</v>
      </c>
      <c r="M41" s="739">
        <f t="shared" si="1"/>
        <v>58</v>
      </c>
      <c r="N41" s="739">
        <v>6</v>
      </c>
      <c r="O41" s="738">
        <v>9</v>
      </c>
      <c r="P41" s="738">
        <v>3</v>
      </c>
      <c r="Q41" s="740">
        <v>4</v>
      </c>
      <c r="R41" s="740">
        <v>9</v>
      </c>
      <c r="S41" s="738">
        <v>6</v>
      </c>
      <c r="T41" s="738">
        <v>4</v>
      </c>
      <c r="U41" s="738">
        <v>10</v>
      </c>
      <c r="V41" s="738">
        <v>8</v>
      </c>
      <c r="W41" s="738">
        <v>4</v>
      </c>
      <c r="X41" s="738">
        <v>6</v>
      </c>
      <c r="Y41" s="738">
        <v>3</v>
      </c>
      <c r="Z41" s="738">
        <f t="shared" si="2"/>
        <v>72</v>
      </c>
    </row>
    <row r="42" spans="1:26" ht="14.25">
      <c r="A42" s="2491" t="s">
        <v>777</v>
      </c>
      <c r="B42" s="736" t="s">
        <v>1237</v>
      </c>
      <c r="C42" s="748">
        <f t="shared" si="0"/>
        <v>257</v>
      </c>
      <c r="D42" s="738">
        <v>7</v>
      </c>
      <c r="E42" s="738">
        <v>19</v>
      </c>
      <c r="F42" s="738">
        <v>13</v>
      </c>
      <c r="G42" s="738">
        <v>15</v>
      </c>
      <c r="H42" s="738">
        <v>11</v>
      </c>
      <c r="I42" s="738">
        <v>10</v>
      </c>
      <c r="J42" s="738">
        <v>15</v>
      </c>
      <c r="K42" s="738">
        <v>24</v>
      </c>
      <c r="L42" s="738">
        <v>12</v>
      </c>
      <c r="M42" s="739">
        <f t="shared" si="1"/>
        <v>126</v>
      </c>
      <c r="N42" s="739">
        <v>10</v>
      </c>
      <c r="O42" s="738">
        <v>25</v>
      </c>
      <c r="P42" s="738">
        <v>10</v>
      </c>
      <c r="Q42" s="740">
        <v>5</v>
      </c>
      <c r="R42" s="740">
        <v>10</v>
      </c>
      <c r="S42" s="738">
        <v>11</v>
      </c>
      <c r="T42" s="738">
        <v>14</v>
      </c>
      <c r="U42" s="738">
        <v>9</v>
      </c>
      <c r="V42" s="738">
        <v>10</v>
      </c>
      <c r="W42" s="738">
        <v>10</v>
      </c>
      <c r="X42" s="738">
        <v>9</v>
      </c>
      <c r="Y42" s="738">
        <v>8</v>
      </c>
      <c r="Z42" s="738">
        <f t="shared" si="2"/>
        <v>131</v>
      </c>
    </row>
    <row r="43" spans="1:26" ht="14.25">
      <c r="A43" s="2491" t="s">
        <v>777</v>
      </c>
      <c r="B43" s="736" t="s">
        <v>1238</v>
      </c>
      <c r="C43" s="748">
        <f t="shared" si="0"/>
        <v>872</v>
      </c>
      <c r="D43" s="738">
        <v>18</v>
      </c>
      <c r="E43" s="738">
        <v>47</v>
      </c>
      <c r="F43" s="738">
        <v>36</v>
      </c>
      <c r="G43" s="738">
        <v>40</v>
      </c>
      <c r="H43" s="738">
        <v>26</v>
      </c>
      <c r="I43" s="738">
        <v>29</v>
      </c>
      <c r="J43" s="738">
        <v>40</v>
      </c>
      <c r="K43" s="738">
        <v>37</v>
      </c>
      <c r="L43" s="738">
        <v>68</v>
      </c>
      <c r="M43" s="739">
        <f t="shared" si="1"/>
        <v>341</v>
      </c>
      <c r="N43" s="739">
        <v>32</v>
      </c>
      <c r="O43" s="738">
        <v>38</v>
      </c>
      <c r="P43" s="738">
        <v>43</v>
      </c>
      <c r="Q43" s="740">
        <v>49</v>
      </c>
      <c r="R43" s="740">
        <v>33</v>
      </c>
      <c r="S43" s="738">
        <v>51</v>
      </c>
      <c r="T43" s="738">
        <v>40</v>
      </c>
      <c r="U43" s="738">
        <v>35</v>
      </c>
      <c r="V43" s="738">
        <v>44</v>
      </c>
      <c r="W43" s="738">
        <v>46</v>
      </c>
      <c r="X43" s="738">
        <v>69</v>
      </c>
      <c r="Y43" s="738">
        <v>51</v>
      </c>
      <c r="Z43" s="738">
        <f t="shared" si="2"/>
        <v>531</v>
      </c>
    </row>
    <row r="44" spans="1:26" ht="14.25">
      <c r="A44" s="2492" t="s">
        <v>777</v>
      </c>
      <c r="B44" s="736" t="s">
        <v>1239</v>
      </c>
      <c r="C44" s="748">
        <f t="shared" si="0"/>
        <v>150</v>
      </c>
      <c r="D44" s="738">
        <v>7</v>
      </c>
      <c r="E44" s="738">
        <v>5</v>
      </c>
      <c r="F44" s="738">
        <v>4</v>
      </c>
      <c r="G44" s="738">
        <v>6</v>
      </c>
      <c r="H44" s="738">
        <v>4</v>
      </c>
      <c r="I44" s="738">
        <v>10</v>
      </c>
      <c r="J44" s="738">
        <v>11</v>
      </c>
      <c r="K44" s="738">
        <v>9</v>
      </c>
      <c r="L44" s="738">
        <v>6</v>
      </c>
      <c r="M44" s="739">
        <f t="shared" si="1"/>
        <v>62</v>
      </c>
      <c r="N44" s="739">
        <v>9</v>
      </c>
      <c r="O44" s="738">
        <v>4</v>
      </c>
      <c r="P44" s="738">
        <v>2</v>
      </c>
      <c r="Q44" s="740">
        <v>5</v>
      </c>
      <c r="R44" s="740">
        <v>11</v>
      </c>
      <c r="S44" s="738">
        <v>15</v>
      </c>
      <c r="T44" s="738">
        <v>6</v>
      </c>
      <c r="U44" s="738">
        <v>7</v>
      </c>
      <c r="V44" s="738">
        <v>14</v>
      </c>
      <c r="W44" s="738">
        <v>5</v>
      </c>
      <c r="X44" s="738">
        <v>5</v>
      </c>
      <c r="Y44" s="738">
        <v>5</v>
      </c>
      <c r="Z44" s="738">
        <f t="shared" si="2"/>
        <v>88</v>
      </c>
    </row>
    <row r="45" spans="1:26" ht="14.25">
      <c r="A45" s="2490" t="s">
        <v>15</v>
      </c>
      <c r="B45" s="736" t="s">
        <v>1234</v>
      </c>
      <c r="C45" s="748">
        <f t="shared" si="0"/>
        <v>844</v>
      </c>
      <c r="D45" s="738">
        <v>31</v>
      </c>
      <c r="E45" s="738">
        <v>37</v>
      </c>
      <c r="F45" s="738">
        <v>38</v>
      </c>
      <c r="G45" s="738">
        <v>40</v>
      </c>
      <c r="H45" s="738">
        <v>27</v>
      </c>
      <c r="I45" s="738">
        <v>37</v>
      </c>
      <c r="J45" s="738">
        <v>61</v>
      </c>
      <c r="K45" s="738">
        <v>48</v>
      </c>
      <c r="L45" s="738">
        <v>55</v>
      </c>
      <c r="M45" s="739">
        <f t="shared" si="1"/>
        <v>374</v>
      </c>
      <c r="N45" s="739">
        <v>35</v>
      </c>
      <c r="O45" s="738">
        <v>41</v>
      </c>
      <c r="P45" s="738">
        <v>39</v>
      </c>
      <c r="Q45" s="740">
        <v>40</v>
      </c>
      <c r="R45" s="740">
        <v>44</v>
      </c>
      <c r="S45" s="738">
        <v>31</v>
      </c>
      <c r="T45" s="738">
        <v>52</v>
      </c>
      <c r="U45" s="738">
        <v>38</v>
      </c>
      <c r="V45" s="738">
        <v>33</v>
      </c>
      <c r="W45" s="738">
        <v>45</v>
      </c>
      <c r="X45" s="738">
        <v>36</v>
      </c>
      <c r="Y45" s="738">
        <v>36</v>
      </c>
      <c r="Z45" s="738">
        <f t="shared" si="2"/>
        <v>470</v>
      </c>
    </row>
    <row r="46" spans="1:26" ht="14.25">
      <c r="A46" s="2491" t="s">
        <v>777</v>
      </c>
      <c r="B46" s="736" t="s">
        <v>1235</v>
      </c>
      <c r="C46" s="748">
        <f t="shared" si="0"/>
        <v>655</v>
      </c>
      <c r="D46" s="738">
        <v>24</v>
      </c>
      <c r="E46" s="738">
        <v>15</v>
      </c>
      <c r="F46" s="738">
        <v>24</v>
      </c>
      <c r="G46" s="738">
        <v>32</v>
      </c>
      <c r="H46" s="738">
        <v>38</v>
      </c>
      <c r="I46" s="738">
        <v>47</v>
      </c>
      <c r="J46" s="738">
        <v>27</v>
      </c>
      <c r="K46" s="738">
        <v>25</v>
      </c>
      <c r="L46" s="738">
        <v>21</v>
      </c>
      <c r="M46" s="739">
        <f t="shared" si="1"/>
        <v>253</v>
      </c>
      <c r="N46" s="739">
        <v>33</v>
      </c>
      <c r="O46" s="738">
        <v>28</v>
      </c>
      <c r="P46" s="738">
        <v>24</v>
      </c>
      <c r="Q46" s="740">
        <v>31</v>
      </c>
      <c r="R46" s="740">
        <v>24</v>
      </c>
      <c r="S46" s="738">
        <v>35</v>
      </c>
      <c r="T46" s="738">
        <v>36</v>
      </c>
      <c r="U46" s="738">
        <v>54</v>
      </c>
      <c r="V46" s="738">
        <v>51</v>
      </c>
      <c r="W46" s="738">
        <v>39</v>
      </c>
      <c r="X46" s="738">
        <v>23</v>
      </c>
      <c r="Y46" s="738">
        <v>24</v>
      </c>
      <c r="Z46" s="738">
        <f t="shared" si="2"/>
        <v>402</v>
      </c>
    </row>
    <row r="47" spans="1:26" ht="14.25">
      <c r="A47" s="2491" t="s">
        <v>777</v>
      </c>
      <c r="B47" s="736" t="s">
        <v>1236</v>
      </c>
      <c r="C47" s="748">
        <f t="shared" si="0"/>
        <v>79</v>
      </c>
      <c r="D47" s="738">
        <v>7</v>
      </c>
      <c r="E47" s="738">
        <v>3</v>
      </c>
      <c r="F47" s="738">
        <v>2</v>
      </c>
      <c r="G47" s="738">
        <v>3</v>
      </c>
      <c r="H47" s="738">
        <v>1</v>
      </c>
      <c r="I47" s="738">
        <v>1</v>
      </c>
      <c r="J47" s="738">
        <v>10</v>
      </c>
      <c r="K47" s="738">
        <v>1</v>
      </c>
      <c r="L47" s="738">
        <v>3</v>
      </c>
      <c r="M47" s="739">
        <f t="shared" si="1"/>
        <v>31</v>
      </c>
      <c r="N47" s="739">
        <v>5</v>
      </c>
      <c r="O47" s="738">
        <v>2</v>
      </c>
      <c r="P47" s="738">
        <v>4</v>
      </c>
      <c r="Q47" s="740">
        <v>8</v>
      </c>
      <c r="R47" s="740">
        <v>8</v>
      </c>
      <c r="S47" s="738">
        <v>6</v>
      </c>
      <c r="T47" s="738">
        <v>3</v>
      </c>
      <c r="U47" s="738">
        <v>4</v>
      </c>
      <c r="V47" s="738">
        <v>3</v>
      </c>
      <c r="W47" s="738">
        <v>2</v>
      </c>
      <c r="X47" s="738">
        <v>3</v>
      </c>
      <c r="Y47" s="738">
        <v>0</v>
      </c>
      <c r="Z47" s="738">
        <f t="shared" si="2"/>
        <v>48</v>
      </c>
    </row>
    <row r="48" spans="1:26" ht="14.25">
      <c r="A48" s="2491" t="s">
        <v>777</v>
      </c>
      <c r="B48" s="736" t="s">
        <v>1237</v>
      </c>
      <c r="C48" s="748">
        <f t="shared" si="0"/>
        <v>304</v>
      </c>
      <c r="D48" s="738">
        <v>11</v>
      </c>
      <c r="E48" s="738">
        <v>12</v>
      </c>
      <c r="F48" s="738">
        <v>15</v>
      </c>
      <c r="G48" s="738">
        <v>21</v>
      </c>
      <c r="H48" s="738">
        <v>15</v>
      </c>
      <c r="I48" s="738">
        <v>14</v>
      </c>
      <c r="J48" s="738">
        <v>6</v>
      </c>
      <c r="K48" s="738">
        <v>8</v>
      </c>
      <c r="L48" s="738">
        <v>26</v>
      </c>
      <c r="M48" s="739">
        <f t="shared" si="1"/>
        <v>128</v>
      </c>
      <c r="N48" s="739">
        <v>22</v>
      </c>
      <c r="O48" s="738">
        <v>16</v>
      </c>
      <c r="P48" s="738">
        <v>21</v>
      </c>
      <c r="Q48" s="740">
        <v>17</v>
      </c>
      <c r="R48" s="740">
        <v>26</v>
      </c>
      <c r="S48" s="738">
        <v>11</v>
      </c>
      <c r="T48" s="738">
        <v>12</v>
      </c>
      <c r="U48" s="738">
        <v>12</v>
      </c>
      <c r="V48" s="738">
        <v>10</v>
      </c>
      <c r="W48" s="738">
        <v>16</v>
      </c>
      <c r="X48" s="738">
        <v>7</v>
      </c>
      <c r="Y48" s="738">
        <v>6</v>
      </c>
      <c r="Z48" s="738">
        <f t="shared" si="2"/>
        <v>176</v>
      </c>
    </row>
    <row r="49" spans="1:26" ht="14.25">
      <c r="A49" s="2491" t="s">
        <v>777</v>
      </c>
      <c r="B49" s="736" t="s">
        <v>1238</v>
      </c>
      <c r="C49" s="748">
        <f t="shared" si="0"/>
        <v>1098</v>
      </c>
      <c r="D49" s="738">
        <v>44</v>
      </c>
      <c r="E49" s="738">
        <v>47</v>
      </c>
      <c r="F49" s="738">
        <v>56</v>
      </c>
      <c r="G49" s="738">
        <v>70</v>
      </c>
      <c r="H49" s="738">
        <v>44</v>
      </c>
      <c r="I49" s="738">
        <v>54</v>
      </c>
      <c r="J49" s="738">
        <v>42</v>
      </c>
      <c r="K49" s="738">
        <v>46</v>
      </c>
      <c r="L49" s="738">
        <v>58</v>
      </c>
      <c r="M49" s="739">
        <f t="shared" si="1"/>
        <v>461</v>
      </c>
      <c r="N49" s="739">
        <v>57</v>
      </c>
      <c r="O49" s="738">
        <v>48</v>
      </c>
      <c r="P49" s="738">
        <v>46</v>
      </c>
      <c r="Q49" s="740">
        <v>58</v>
      </c>
      <c r="R49" s="740">
        <v>56</v>
      </c>
      <c r="S49" s="738">
        <v>72</v>
      </c>
      <c r="T49" s="738">
        <v>38</v>
      </c>
      <c r="U49" s="738">
        <v>53</v>
      </c>
      <c r="V49" s="738">
        <v>52</v>
      </c>
      <c r="W49" s="738">
        <v>52</v>
      </c>
      <c r="X49" s="738">
        <v>57</v>
      </c>
      <c r="Y49" s="738">
        <v>48</v>
      </c>
      <c r="Z49" s="738">
        <f t="shared" si="2"/>
        <v>637</v>
      </c>
    </row>
    <row r="50" spans="1:26" ht="14.25">
      <c r="A50" s="2492" t="s">
        <v>777</v>
      </c>
      <c r="B50" s="736" t="s">
        <v>1239</v>
      </c>
      <c r="C50" s="748">
        <f t="shared" si="0"/>
        <v>341</v>
      </c>
      <c r="D50" s="738">
        <v>12</v>
      </c>
      <c r="E50" s="738">
        <v>15</v>
      </c>
      <c r="F50" s="738">
        <v>11</v>
      </c>
      <c r="G50" s="738">
        <v>16</v>
      </c>
      <c r="H50" s="738">
        <v>10</v>
      </c>
      <c r="I50" s="738">
        <v>24</v>
      </c>
      <c r="J50" s="738">
        <v>11</v>
      </c>
      <c r="K50" s="738">
        <v>10</v>
      </c>
      <c r="L50" s="738">
        <v>13</v>
      </c>
      <c r="M50" s="739">
        <f t="shared" si="1"/>
        <v>122</v>
      </c>
      <c r="N50" s="739">
        <v>19</v>
      </c>
      <c r="O50" s="738">
        <v>14</v>
      </c>
      <c r="P50" s="738">
        <v>16</v>
      </c>
      <c r="Q50" s="740">
        <v>17</v>
      </c>
      <c r="R50" s="740">
        <v>24</v>
      </c>
      <c r="S50" s="738">
        <v>21</v>
      </c>
      <c r="T50" s="738">
        <v>19</v>
      </c>
      <c r="U50" s="738">
        <v>14</v>
      </c>
      <c r="V50" s="738">
        <v>17</v>
      </c>
      <c r="W50" s="738">
        <v>13</v>
      </c>
      <c r="X50" s="738">
        <v>24</v>
      </c>
      <c r="Y50" s="738">
        <v>21</v>
      </c>
      <c r="Z50" s="738">
        <f t="shared" si="2"/>
        <v>219</v>
      </c>
    </row>
    <row r="51" spans="1:26" ht="14.25">
      <c r="A51" s="2490" t="s">
        <v>22</v>
      </c>
      <c r="B51" s="736" t="s">
        <v>1234</v>
      </c>
      <c r="C51" s="748">
        <f t="shared" si="0"/>
        <v>3135</v>
      </c>
      <c r="D51" s="738">
        <v>120</v>
      </c>
      <c r="E51" s="738">
        <v>127</v>
      </c>
      <c r="F51" s="738">
        <v>136</v>
      </c>
      <c r="G51" s="738">
        <v>153</v>
      </c>
      <c r="H51" s="738">
        <v>154</v>
      </c>
      <c r="I51" s="738">
        <v>133</v>
      </c>
      <c r="J51" s="738">
        <v>166</v>
      </c>
      <c r="K51" s="738">
        <v>144</v>
      </c>
      <c r="L51" s="738">
        <v>135</v>
      </c>
      <c r="M51" s="739">
        <f t="shared" si="1"/>
        <v>1268</v>
      </c>
      <c r="N51" s="739">
        <v>143</v>
      </c>
      <c r="O51" s="738">
        <v>108</v>
      </c>
      <c r="P51" s="738">
        <v>155</v>
      </c>
      <c r="Q51" s="740">
        <v>173</v>
      </c>
      <c r="R51" s="740">
        <v>178</v>
      </c>
      <c r="S51" s="738">
        <v>160</v>
      </c>
      <c r="T51" s="738">
        <v>154</v>
      </c>
      <c r="U51" s="738">
        <v>142</v>
      </c>
      <c r="V51" s="738">
        <v>156</v>
      </c>
      <c r="W51" s="738">
        <v>176</v>
      </c>
      <c r="X51" s="738">
        <v>160</v>
      </c>
      <c r="Y51" s="738">
        <v>162</v>
      </c>
      <c r="Z51" s="738">
        <f t="shared" si="2"/>
        <v>1867</v>
      </c>
    </row>
    <row r="52" spans="1:26" ht="14.25">
      <c r="A52" s="2491" t="s">
        <v>777</v>
      </c>
      <c r="B52" s="736" t="s">
        <v>1235</v>
      </c>
      <c r="C52" s="748">
        <f t="shared" si="0"/>
        <v>226</v>
      </c>
      <c r="D52" s="738">
        <v>3</v>
      </c>
      <c r="E52" s="738">
        <v>4</v>
      </c>
      <c r="F52" s="738">
        <v>5</v>
      </c>
      <c r="G52" s="738">
        <v>7</v>
      </c>
      <c r="H52" s="738">
        <v>9</v>
      </c>
      <c r="I52" s="738">
        <v>7</v>
      </c>
      <c r="J52" s="738">
        <v>17</v>
      </c>
      <c r="K52" s="738">
        <v>7</v>
      </c>
      <c r="L52" s="738">
        <v>14</v>
      </c>
      <c r="M52" s="739">
        <f t="shared" si="1"/>
        <v>73</v>
      </c>
      <c r="N52" s="739">
        <v>8</v>
      </c>
      <c r="O52" s="738">
        <v>9</v>
      </c>
      <c r="P52" s="738">
        <v>14</v>
      </c>
      <c r="Q52" s="740">
        <v>18</v>
      </c>
      <c r="R52" s="740">
        <v>15</v>
      </c>
      <c r="S52" s="738">
        <v>10</v>
      </c>
      <c r="T52" s="738">
        <v>4</v>
      </c>
      <c r="U52" s="738">
        <v>22</v>
      </c>
      <c r="V52" s="738">
        <v>9</v>
      </c>
      <c r="W52" s="738">
        <v>18</v>
      </c>
      <c r="X52" s="738">
        <v>11</v>
      </c>
      <c r="Y52" s="738">
        <v>15</v>
      </c>
      <c r="Z52" s="738">
        <f t="shared" si="2"/>
        <v>153</v>
      </c>
    </row>
    <row r="53" spans="1:26" ht="14.25">
      <c r="A53" s="2491" t="s">
        <v>777</v>
      </c>
      <c r="B53" s="736" t="s">
        <v>1236</v>
      </c>
      <c r="C53" s="748">
        <f t="shared" si="0"/>
        <v>707</v>
      </c>
      <c r="D53" s="738">
        <v>37</v>
      </c>
      <c r="E53" s="738">
        <v>36</v>
      </c>
      <c r="F53" s="738">
        <v>35</v>
      </c>
      <c r="G53" s="738">
        <v>29</v>
      </c>
      <c r="H53" s="738">
        <v>33</v>
      </c>
      <c r="I53" s="738">
        <v>35</v>
      </c>
      <c r="J53" s="738">
        <v>20</v>
      </c>
      <c r="K53" s="738">
        <v>22</v>
      </c>
      <c r="L53" s="738">
        <v>23</v>
      </c>
      <c r="M53" s="739">
        <f t="shared" si="1"/>
        <v>270</v>
      </c>
      <c r="N53" s="739">
        <v>24</v>
      </c>
      <c r="O53" s="738">
        <v>26</v>
      </c>
      <c r="P53" s="738">
        <v>47</v>
      </c>
      <c r="Q53" s="740">
        <v>49</v>
      </c>
      <c r="R53" s="740">
        <v>22</v>
      </c>
      <c r="S53" s="738">
        <v>32</v>
      </c>
      <c r="T53" s="738">
        <v>35</v>
      </c>
      <c r="U53" s="738">
        <v>34</v>
      </c>
      <c r="V53" s="738">
        <v>41</v>
      </c>
      <c r="W53" s="738">
        <v>40</v>
      </c>
      <c r="X53" s="738">
        <v>40</v>
      </c>
      <c r="Y53" s="738">
        <v>47</v>
      </c>
      <c r="Z53" s="738">
        <f t="shared" si="2"/>
        <v>437</v>
      </c>
    </row>
    <row r="54" spans="1:26" ht="14.25">
      <c r="A54" s="2491" t="s">
        <v>777</v>
      </c>
      <c r="B54" s="736" t="s">
        <v>1237</v>
      </c>
      <c r="C54" s="748">
        <f t="shared" si="0"/>
        <v>296</v>
      </c>
      <c r="D54" s="738">
        <v>12</v>
      </c>
      <c r="E54" s="738">
        <v>10</v>
      </c>
      <c r="F54" s="738">
        <v>14</v>
      </c>
      <c r="G54" s="738">
        <v>9</v>
      </c>
      <c r="H54" s="738">
        <v>12</v>
      </c>
      <c r="I54" s="738">
        <v>13</v>
      </c>
      <c r="J54" s="738">
        <v>13</v>
      </c>
      <c r="K54" s="738">
        <v>16</v>
      </c>
      <c r="L54" s="738">
        <v>19</v>
      </c>
      <c r="M54" s="739">
        <f t="shared" si="1"/>
        <v>118</v>
      </c>
      <c r="N54" s="739">
        <v>15</v>
      </c>
      <c r="O54" s="738">
        <v>21</v>
      </c>
      <c r="P54" s="738">
        <v>20</v>
      </c>
      <c r="Q54" s="740">
        <v>20</v>
      </c>
      <c r="R54" s="740">
        <v>10</v>
      </c>
      <c r="S54" s="738">
        <v>11</v>
      </c>
      <c r="T54" s="738">
        <v>15</v>
      </c>
      <c r="U54" s="738">
        <v>22</v>
      </c>
      <c r="V54" s="738">
        <v>12</v>
      </c>
      <c r="W54" s="738">
        <v>9</v>
      </c>
      <c r="X54" s="738">
        <v>10</v>
      </c>
      <c r="Y54" s="738">
        <v>13</v>
      </c>
      <c r="Z54" s="738">
        <f t="shared" si="2"/>
        <v>178</v>
      </c>
    </row>
    <row r="55" spans="1:26" ht="14.25">
      <c r="A55" s="2491" t="s">
        <v>777</v>
      </c>
      <c r="B55" s="736" t="s">
        <v>1238</v>
      </c>
      <c r="C55" s="748">
        <f t="shared" si="0"/>
        <v>1435</v>
      </c>
      <c r="D55" s="738">
        <v>61</v>
      </c>
      <c r="E55" s="738">
        <v>57</v>
      </c>
      <c r="F55" s="738">
        <v>47</v>
      </c>
      <c r="G55" s="738">
        <v>81</v>
      </c>
      <c r="H55" s="738">
        <v>77</v>
      </c>
      <c r="I55" s="738">
        <v>64</v>
      </c>
      <c r="J55" s="738">
        <v>53</v>
      </c>
      <c r="K55" s="738">
        <v>78</v>
      </c>
      <c r="L55" s="738">
        <v>75</v>
      </c>
      <c r="M55" s="739">
        <f t="shared" si="1"/>
        <v>593</v>
      </c>
      <c r="N55" s="739">
        <v>76</v>
      </c>
      <c r="O55" s="738">
        <v>64</v>
      </c>
      <c r="P55" s="738">
        <v>79</v>
      </c>
      <c r="Q55" s="740">
        <v>63</v>
      </c>
      <c r="R55" s="740">
        <v>61</v>
      </c>
      <c r="S55" s="738">
        <v>67</v>
      </c>
      <c r="T55" s="738">
        <v>82</v>
      </c>
      <c r="U55" s="738">
        <v>56</v>
      </c>
      <c r="V55" s="738">
        <v>56</v>
      </c>
      <c r="W55" s="738">
        <v>72</v>
      </c>
      <c r="X55" s="738">
        <v>71</v>
      </c>
      <c r="Y55" s="738">
        <v>95</v>
      </c>
      <c r="Z55" s="738">
        <f t="shared" si="2"/>
        <v>842</v>
      </c>
    </row>
    <row r="56" spans="1:26" ht="14.25">
      <c r="A56" s="2492" t="s">
        <v>777</v>
      </c>
      <c r="B56" s="736" t="s">
        <v>1239</v>
      </c>
      <c r="C56" s="748">
        <f t="shared" si="0"/>
        <v>394</v>
      </c>
      <c r="D56" s="738">
        <v>14</v>
      </c>
      <c r="E56" s="738">
        <v>19</v>
      </c>
      <c r="F56" s="738">
        <v>16</v>
      </c>
      <c r="G56" s="738">
        <v>24</v>
      </c>
      <c r="H56" s="738">
        <v>17</v>
      </c>
      <c r="I56" s="738">
        <v>17</v>
      </c>
      <c r="J56" s="738">
        <v>20</v>
      </c>
      <c r="K56" s="738">
        <v>18</v>
      </c>
      <c r="L56" s="738">
        <v>14</v>
      </c>
      <c r="M56" s="739">
        <f t="shared" si="1"/>
        <v>159</v>
      </c>
      <c r="N56" s="739">
        <v>18</v>
      </c>
      <c r="O56" s="738">
        <v>18</v>
      </c>
      <c r="P56" s="738">
        <v>12</v>
      </c>
      <c r="Q56" s="740">
        <v>15</v>
      </c>
      <c r="R56" s="740">
        <v>16</v>
      </c>
      <c r="S56" s="738">
        <v>14</v>
      </c>
      <c r="T56" s="738">
        <v>18</v>
      </c>
      <c r="U56" s="738">
        <v>24</v>
      </c>
      <c r="V56" s="738">
        <v>16</v>
      </c>
      <c r="W56" s="738">
        <v>21</v>
      </c>
      <c r="X56" s="738">
        <v>35</v>
      </c>
      <c r="Y56" s="738">
        <v>28</v>
      </c>
      <c r="Z56" s="738">
        <f t="shared" si="2"/>
        <v>235</v>
      </c>
    </row>
    <row r="57" spans="1:26" ht="14.25">
      <c r="A57" s="2490" t="s">
        <v>23</v>
      </c>
      <c r="B57" s="736" t="s">
        <v>1234</v>
      </c>
      <c r="C57" s="748">
        <f t="shared" si="0"/>
        <v>1561</v>
      </c>
      <c r="D57" s="738">
        <v>57</v>
      </c>
      <c r="E57" s="738">
        <v>79</v>
      </c>
      <c r="F57" s="738">
        <v>78</v>
      </c>
      <c r="G57" s="738">
        <v>86</v>
      </c>
      <c r="H57" s="738">
        <v>79</v>
      </c>
      <c r="I57" s="738">
        <v>80</v>
      </c>
      <c r="J57" s="738">
        <v>71</v>
      </c>
      <c r="K57" s="738">
        <v>64</v>
      </c>
      <c r="L57" s="738">
        <v>80</v>
      </c>
      <c r="M57" s="739">
        <f t="shared" si="1"/>
        <v>674</v>
      </c>
      <c r="N57" s="739">
        <v>59</v>
      </c>
      <c r="O57" s="738">
        <v>73</v>
      </c>
      <c r="P57" s="738">
        <v>54</v>
      </c>
      <c r="Q57" s="740">
        <v>72</v>
      </c>
      <c r="R57" s="740">
        <v>55</v>
      </c>
      <c r="S57" s="738">
        <v>65</v>
      </c>
      <c r="T57" s="738">
        <v>79</v>
      </c>
      <c r="U57" s="738">
        <v>116</v>
      </c>
      <c r="V57" s="738">
        <v>71</v>
      </c>
      <c r="W57" s="738">
        <v>56</v>
      </c>
      <c r="X57" s="738">
        <v>106</v>
      </c>
      <c r="Y57" s="738">
        <v>81</v>
      </c>
      <c r="Z57" s="738">
        <f t="shared" si="2"/>
        <v>887</v>
      </c>
    </row>
    <row r="58" spans="1:26" ht="14.25">
      <c r="A58" s="2491" t="s">
        <v>777</v>
      </c>
      <c r="B58" s="736" t="s">
        <v>1235</v>
      </c>
      <c r="C58" s="748">
        <f t="shared" si="0"/>
        <v>129</v>
      </c>
      <c r="D58" s="738">
        <v>5</v>
      </c>
      <c r="E58" s="738">
        <v>7</v>
      </c>
      <c r="F58" s="738">
        <v>8</v>
      </c>
      <c r="G58" s="738">
        <v>1</v>
      </c>
      <c r="H58" s="738">
        <v>4</v>
      </c>
      <c r="I58" s="738">
        <v>3</v>
      </c>
      <c r="J58" s="738">
        <v>4</v>
      </c>
      <c r="K58" s="738">
        <v>6</v>
      </c>
      <c r="L58" s="738">
        <v>8</v>
      </c>
      <c r="M58" s="739">
        <f t="shared" si="1"/>
        <v>46</v>
      </c>
      <c r="N58" s="739">
        <v>4</v>
      </c>
      <c r="O58" s="738">
        <v>7</v>
      </c>
      <c r="P58" s="738">
        <v>3</v>
      </c>
      <c r="Q58" s="740">
        <v>8</v>
      </c>
      <c r="R58" s="740">
        <v>3</v>
      </c>
      <c r="S58" s="738">
        <v>3</v>
      </c>
      <c r="T58" s="738">
        <v>6</v>
      </c>
      <c r="U58" s="738">
        <v>12</v>
      </c>
      <c r="V58" s="738">
        <v>10</v>
      </c>
      <c r="W58" s="738">
        <v>6</v>
      </c>
      <c r="X58" s="738">
        <v>10</v>
      </c>
      <c r="Y58" s="738">
        <v>11</v>
      </c>
      <c r="Z58" s="738">
        <f t="shared" si="2"/>
        <v>83</v>
      </c>
    </row>
    <row r="59" spans="1:26" ht="14.25">
      <c r="A59" s="2491" t="s">
        <v>777</v>
      </c>
      <c r="B59" s="736" t="s">
        <v>1236</v>
      </c>
      <c r="C59" s="748">
        <f t="shared" si="0"/>
        <v>373</v>
      </c>
      <c r="D59" s="738">
        <v>5</v>
      </c>
      <c r="E59" s="738">
        <v>9</v>
      </c>
      <c r="F59" s="738">
        <v>14</v>
      </c>
      <c r="G59" s="738">
        <v>12</v>
      </c>
      <c r="H59" s="738">
        <v>12</v>
      </c>
      <c r="I59" s="738">
        <v>8</v>
      </c>
      <c r="J59" s="738">
        <v>10</v>
      </c>
      <c r="K59" s="738">
        <v>8</v>
      </c>
      <c r="L59" s="738">
        <v>17</v>
      </c>
      <c r="M59" s="739">
        <f t="shared" si="1"/>
        <v>95</v>
      </c>
      <c r="N59" s="739">
        <v>14</v>
      </c>
      <c r="O59" s="738">
        <v>18</v>
      </c>
      <c r="P59" s="738">
        <v>26</v>
      </c>
      <c r="Q59" s="740">
        <v>19</v>
      </c>
      <c r="R59" s="740">
        <v>33</v>
      </c>
      <c r="S59" s="738">
        <v>36</v>
      </c>
      <c r="T59" s="738">
        <v>16</v>
      </c>
      <c r="U59" s="738">
        <v>19</v>
      </c>
      <c r="V59" s="738">
        <v>14</v>
      </c>
      <c r="W59" s="738">
        <v>38</v>
      </c>
      <c r="X59" s="738">
        <v>21</v>
      </c>
      <c r="Y59" s="738">
        <v>24</v>
      </c>
      <c r="Z59" s="738">
        <f t="shared" si="2"/>
        <v>278</v>
      </c>
    </row>
    <row r="60" spans="1:26" ht="14.25">
      <c r="A60" s="2491" t="s">
        <v>777</v>
      </c>
      <c r="B60" s="736" t="s">
        <v>1237</v>
      </c>
      <c r="C60" s="748">
        <f t="shared" si="0"/>
        <v>161</v>
      </c>
      <c r="D60" s="738">
        <v>11</v>
      </c>
      <c r="E60" s="738">
        <v>6</v>
      </c>
      <c r="F60" s="738">
        <v>5</v>
      </c>
      <c r="G60" s="738">
        <v>11</v>
      </c>
      <c r="H60" s="738">
        <v>9</v>
      </c>
      <c r="I60" s="738">
        <v>14</v>
      </c>
      <c r="J60" s="738">
        <v>9</v>
      </c>
      <c r="K60" s="738">
        <v>9</v>
      </c>
      <c r="L60" s="738">
        <v>5</v>
      </c>
      <c r="M60" s="739">
        <f t="shared" si="1"/>
        <v>79</v>
      </c>
      <c r="N60" s="739">
        <v>7</v>
      </c>
      <c r="O60" s="738">
        <v>8</v>
      </c>
      <c r="P60" s="738">
        <v>8</v>
      </c>
      <c r="Q60" s="740">
        <v>6</v>
      </c>
      <c r="R60" s="740">
        <v>7</v>
      </c>
      <c r="S60" s="738">
        <v>7</v>
      </c>
      <c r="T60" s="738">
        <v>5</v>
      </c>
      <c r="U60" s="738">
        <v>13</v>
      </c>
      <c r="V60" s="738">
        <v>5</v>
      </c>
      <c r="W60" s="738">
        <v>6</v>
      </c>
      <c r="X60" s="738">
        <v>5</v>
      </c>
      <c r="Y60" s="738">
        <v>5</v>
      </c>
      <c r="Z60" s="738">
        <f t="shared" si="2"/>
        <v>82</v>
      </c>
    </row>
    <row r="61" spans="1:26" ht="14.25">
      <c r="A61" s="2491" t="s">
        <v>777</v>
      </c>
      <c r="B61" s="736" t="s">
        <v>1238</v>
      </c>
      <c r="C61" s="748">
        <f t="shared" si="0"/>
        <v>1547</v>
      </c>
      <c r="D61" s="738">
        <v>42</v>
      </c>
      <c r="E61" s="738">
        <v>73</v>
      </c>
      <c r="F61" s="738">
        <v>61</v>
      </c>
      <c r="G61" s="738">
        <v>63</v>
      </c>
      <c r="H61" s="738">
        <v>64</v>
      </c>
      <c r="I61" s="738">
        <v>52</v>
      </c>
      <c r="J61" s="738">
        <v>60</v>
      </c>
      <c r="K61" s="738">
        <v>62</v>
      </c>
      <c r="L61" s="738">
        <v>78</v>
      </c>
      <c r="M61" s="739">
        <f t="shared" si="1"/>
        <v>555</v>
      </c>
      <c r="N61" s="739">
        <v>58</v>
      </c>
      <c r="O61" s="738">
        <v>80</v>
      </c>
      <c r="P61" s="738">
        <v>95</v>
      </c>
      <c r="Q61" s="740">
        <v>87</v>
      </c>
      <c r="R61" s="740">
        <v>100</v>
      </c>
      <c r="S61" s="738">
        <v>97</v>
      </c>
      <c r="T61" s="738">
        <v>82</v>
      </c>
      <c r="U61" s="738">
        <v>86</v>
      </c>
      <c r="V61" s="738">
        <v>65</v>
      </c>
      <c r="W61" s="738">
        <v>67</v>
      </c>
      <c r="X61" s="738">
        <v>74</v>
      </c>
      <c r="Y61" s="738">
        <v>101</v>
      </c>
      <c r="Z61" s="738">
        <f t="shared" si="2"/>
        <v>992</v>
      </c>
    </row>
    <row r="62" spans="1:26" ht="14.25">
      <c r="A62" s="2492" t="s">
        <v>777</v>
      </c>
      <c r="B62" s="736" t="s">
        <v>1239</v>
      </c>
      <c r="C62" s="748">
        <f t="shared" si="0"/>
        <v>236</v>
      </c>
      <c r="D62" s="738">
        <v>8</v>
      </c>
      <c r="E62" s="738">
        <v>11</v>
      </c>
      <c r="F62" s="738">
        <v>13</v>
      </c>
      <c r="G62" s="738">
        <v>12</v>
      </c>
      <c r="H62" s="738">
        <v>17</v>
      </c>
      <c r="I62" s="738">
        <v>8</v>
      </c>
      <c r="J62" s="738">
        <v>7</v>
      </c>
      <c r="K62" s="738">
        <v>10</v>
      </c>
      <c r="L62" s="738">
        <v>7</v>
      </c>
      <c r="M62" s="739">
        <f t="shared" si="1"/>
        <v>93</v>
      </c>
      <c r="N62" s="739">
        <v>14</v>
      </c>
      <c r="O62" s="738">
        <v>14</v>
      </c>
      <c r="P62" s="738">
        <v>12</v>
      </c>
      <c r="Q62" s="740">
        <v>15</v>
      </c>
      <c r="R62" s="740">
        <v>16</v>
      </c>
      <c r="S62" s="738">
        <v>12</v>
      </c>
      <c r="T62" s="738">
        <v>7</v>
      </c>
      <c r="U62" s="738">
        <v>11</v>
      </c>
      <c r="V62" s="738">
        <v>7</v>
      </c>
      <c r="W62" s="738">
        <v>10</v>
      </c>
      <c r="X62" s="738">
        <v>9</v>
      </c>
      <c r="Y62" s="738">
        <v>16</v>
      </c>
      <c r="Z62" s="738">
        <f>SUM(N62:Y62)</f>
        <v>143</v>
      </c>
    </row>
    <row r="63" spans="1:26">
      <c r="A63" s="216"/>
      <c r="B63" s="727"/>
      <c r="C63" s="727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30"/>
      <c r="R63" s="730"/>
      <c r="S63" s="728"/>
      <c r="T63" s="728"/>
      <c r="U63" s="728"/>
      <c r="V63" s="728"/>
      <c r="W63" s="728"/>
      <c r="X63" s="728"/>
      <c r="Y63" s="728"/>
      <c r="Z63" s="728"/>
    </row>
    <row r="64" spans="1:26">
      <c r="A64" s="746" t="s">
        <v>553</v>
      </c>
      <c r="B64" s="727"/>
      <c r="C64" s="727"/>
      <c r="D64" s="728"/>
      <c r="E64" s="728"/>
      <c r="F64" s="728"/>
      <c r="G64" s="728"/>
      <c r="H64" s="728"/>
      <c r="I64" s="728"/>
      <c r="J64" s="728"/>
      <c r="K64" s="728"/>
      <c r="L64" s="728"/>
      <c r="M64" s="728"/>
      <c r="N64" s="728"/>
      <c r="O64" s="728"/>
      <c r="P64" s="728"/>
      <c r="Q64" s="730"/>
      <c r="R64" s="730"/>
      <c r="S64" s="728"/>
      <c r="T64" s="728"/>
      <c r="U64" s="728"/>
      <c r="V64" s="728"/>
      <c r="W64" s="728"/>
      <c r="X64" s="728"/>
      <c r="Y64" s="728"/>
      <c r="Z64" s="728"/>
    </row>
    <row r="65" spans="1:26" ht="15">
      <c r="A65" s="2486" t="s">
        <v>149</v>
      </c>
      <c r="B65" s="2485" t="s">
        <v>1579</v>
      </c>
      <c r="C65" s="495" t="s">
        <v>1180</v>
      </c>
      <c r="D65" s="2487">
        <v>2012</v>
      </c>
      <c r="E65" s="2487"/>
      <c r="F65" s="2487"/>
      <c r="G65" s="2487"/>
      <c r="H65" s="2487"/>
      <c r="I65" s="2487"/>
      <c r="J65" s="2487"/>
      <c r="K65" s="2487"/>
      <c r="L65" s="2487"/>
      <c r="M65" s="2488" t="s">
        <v>1180</v>
      </c>
      <c r="N65" s="2487">
        <v>2013</v>
      </c>
      <c r="O65" s="2487"/>
      <c r="P65" s="2487"/>
      <c r="Q65" s="2487"/>
      <c r="R65" s="2487"/>
      <c r="S65" s="2487"/>
      <c r="T65" s="2487"/>
      <c r="U65" s="2487"/>
      <c r="V65" s="2487"/>
      <c r="W65" s="2487"/>
      <c r="X65" s="2487"/>
      <c r="Y65" s="2487"/>
      <c r="Z65" s="2488" t="s">
        <v>1180</v>
      </c>
    </row>
    <row r="66" spans="1:26" ht="15">
      <c r="A66" s="2495"/>
      <c r="B66" s="2486"/>
      <c r="C66" s="750" t="s">
        <v>1581</v>
      </c>
      <c r="D66" s="749" t="s">
        <v>1244</v>
      </c>
      <c r="E66" s="749" t="s">
        <v>1240</v>
      </c>
      <c r="F66" s="749" t="s">
        <v>1245</v>
      </c>
      <c r="G66" s="749" t="s">
        <v>1246</v>
      </c>
      <c r="H66" s="749" t="s">
        <v>1247</v>
      </c>
      <c r="I66" s="749" t="s">
        <v>1248</v>
      </c>
      <c r="J66" s="749" t="s">
        <v>1249</v>
      </c>
      <c r="K66" s="749" t="s">
        <v>1250</v>
      </c>
      <c r="L66" s="749" t="s">
        <v>1251</v>
      </c>
      <c r="M66" s="2489"/>
      <c r="N66" s="749" t="s">
        <v>1241</v>
      </c>
      <c r="O66" s="749" t="s">
        <v>1242</v>
      </c>
      <c r="P66" s="749" t="s">
        <v>1243</v>
      </c>
      <c r="Q66" s="751" t="s">
        <v>1244</v>
      </c>
      <c r="R66" s="751" t="s">
        <v>1240</v>
      </c>
      <c r="S66" s="749" t="s">
        <v>1245</v>
      </c>
      <c r="T66" s="749" t="s">
        <v>1246</v>
      </c>
      <c r="U66" s="749" t="s">
        <v>1247</v>
      </c>
      <c r="V66" s="749" t="s">
        <v>1248</v>
      </c>
      <c r="W66" s="749" t="s">
        <v>1249</v>
      </c>
      <c r="X66" s="749" t="s">
        <v>1250</v>
      </c>
      <c r="Y66" s="749" t="s">
        <v>1251</v>
      </c>
      <c r="Z66" s="2489"/>
    </row>
    <row r="67" spans="1:26" ht="14.25">
      <c r="A67" s="2490" t="s">
        <v>24</v>
      </c>
      <c r="B67" s="736" t="s">
        <v>1234</v>
      </c>
      <c r="C67" s="748">
        <f>+M67+Z67</f>
        <v>23339</v>
      </c>
      <c r="D67" s="738">
        <v>871</v>
      </c>
      <c r="E67" s="738">
        <v>981</v>
      </c>
      <c r="F67" s="738">
        <v>947</v>
      </c>
      <c r="G67" s="738">
        <v>1130</v>
      </c>
      <c r="H67" s="738">
        <v>1241</v>
      </c>
      <c r="I67" s="738">
        <v>1114</v>
      </c>
      <c r="J67" s="738">
        <v>1125</v>
      </c>
      <c r="K67" s="738">
        <v>1214</v>
      </c>
      <c r="L67" s="738">
        <v>1262</v>
      </c>
      <c r="M67" s="739">
        <f>SUM(D67:L67)</f>
        <v>9885</v>
      </c>
      <c r="N67" s="738">
        <v>1040</v>
      </c>
      <c r="O67" s="738">
        <v>1094</v>
      </c>
      <c r="P67" s="738">
        <v>1142</v>
      </c>
      <c r="Q67" s="740">
        <v>1170</v>
      </c>
      <c r="R67" s="740">
        <v>1129</v>
      </c>
      <c r="S67" s="738">
        <v>1036</v>
      </c>
      <c r="T67" s="738">
        <v>1204</v>
      </c>
      <c r="U67" s="738">
        <v>1205</v>
      </c>
      <c r="V67" s="738">
        <v>993</v>
      </c>
      <c r="W67" s="738">
        <v>1163</v>
      </c>
      <c r="X67" s="738">
        <v>1170</v>
      </c>
      <c r="Y67" s="738">
        <v>1108</v>
      </c>
      <c r="Z67" s="738">
        <f>SUM(N67:Y67)</f>
        <v>13454</v>
      </c>
    </row>
    <row r="68" spans="1:26" ht="14.25">
      <c r="A68" s="2491" t="s">
        <v>777</v>
      </c>
      <c r="B68" s="736" t="s">
        <v>1235</v>
      </c>
      <c r="C68" s="748">
        <f t="shared" ref="C68:C114" si="3">+M68+Z68</f>
        <v>3864</v>
      </c>
      <c r="D68" s="738">
        <v>127</v>
      </c>
      <c r="E68" s="738">
        <v>187</v>
      </c>
      <c r="F68" s="738">
        <v>171</v>
      </c>
      <c r="G68" s="738">
        <v>194</v>
      </c>
      <c r="H68" s="738">
        <v>226</v>
      </c>
      <c r="I68" s="738">
        <v>187</v>
      </c>
      <c r="J68" s="738">
        <v>217</v>
      </c>
      <c r="K68" s="738">
        <v>190</v>
      </c>
      <c r="L68" s="738">
        <v>207</v>
      </c>
      <c r="M68" s="739">
        <f t="shared" ref="M68:M114" si="4">SUM(D68:L68)</f>
        <v>1706</v>
      </c>
      <c r="N68" s="738">
        <v>208</v>
      </c>
      <c r="O68" s="738">
        <v>195</v>
      </c>
      <c r="P68" s="738">
        <v>216</v>
      </c>
      <c r="Q68" s="740">
        <v>226</v>
      </c>
      <c r="R68" s="740">
        <v>213</v>
      </c>
      <c r="S68" s="738">
        <v>186</v>
      </c>
      <c r="T68" s="738">
        <v>179</v>
      </c>
      <c r="U68" s="738">
        <v>187</v>
      </c>
      <c r="V68" s="738">
        <v>135</v>
      </c>
      <c r="W68" s="738">
        <v>134</v>
      </c>
      <c r="X68" s="738">
        <v>140</v>
      </c>
      <c r="Y68" s="738">
        <v>139</v>
      </c>
      <c r="Z68" s="738">
        <f t="shared" ref="Z68:Z114" si="5">SUM(N68:Y68)</f>
        <v>2158</v>
      </c>
    </row>
    <row r="69" spans="1:26" ht="14.25">
      <c r="A69" s="2491" t="s">
        <v>777</v>
      </c>
      <c r="B69" s="736" t="s">
        <v>1236</v>
      </c>
      <c r="C69" s="748">
        <f t="shared" si="3"/>
        <v>3116</v>
      </c>
      <c r="D69" s="738">
        <v>91</v>
      </c>
      <c r="E69" s="738">
        <v>116</v>
      </c>
      <c r="F69" s="738">
        <v>133</v>
      </c>
      <c r="G69" s="738">
        <v>144</v>
      </c>
      <c r="H69" s="738">
        <v>156</v>
      </c>
      <c r="I69" s="738">
        <v>143</v>
      </c>
      <c r="J69" s="738">
        <v>137</v>
      </c>
      <c r="K69" s="738">
        <v>122</v>
      </c>
      <c r="L69" s="738">
        <v>146</v>
      </c>
      <c r="M69" s="739">
        <f t="shared" si="4"/>
        <v>1188</v>
      </c>
      <c r="N69" s="738">
        <v>165</v>
      </c>
      <c r="O69" s="738">
        <v>163</v>
      </c>
      <c r="P69" s="738">
        <v>168</v>
      </c>
      <c r="Q69" s="740">
        <v>174</v>
      </c>
      <c r="R69" s="740">
        <v>185</v>
      </c>
      <c r="S69" s="738">
        <v>203</v>
      </c>
      <c r="T69" s="738">
        <v>154</v>
      </c>
      <c r="U69" s="738">
        <v>154</v>
      </c>
      <c r="V69" s="738">
        <v>145</v>
      </c>
      <c r="W69" s="738">
        <v>123</v>
      </c>
      <c r="X69" s="738">
        <v>142</v>
      </c>
      <c r="Y69" s="738">
        <v>152</v>
      </c>
      <c r="Z69" s="738">
        <f t="shared" si="5"/>
        <v>1928</v>
      </c>
    </row>
    <row r="70" spans="1:26" ht="14.25">
      <c r="A70" s="2491" t="s">
        <v>777</v>
      </c>
      <c r="B70" s="736" t="s">
        <v>1237</v>
      </c>
      <c r="C70" s="748">
        <f t="shared" si="3"/>
        <v>4563</v>
      </c>
      <c r="D70" s="738">
        <v>247</v>
      </c>
      <c r="E70" s="738">
        <v>221</v>
      </c>
      <c r="F70" s="738">
        <v>249</v>
      </c>
      <c r="G70" s="738">
        <v>245</v>
      </c>
      <c r="H70" s="738">
        <v>213</v>
      </c>
      <c r="I70" s="738">
        <v>225</v>
      </c>
      <c r="J70" s="738">
        <v>242</v>
      </c>
      <c r="K70" s="738">
        <v>211</v>
      </c>
      <c r="L70" s="738">
        <v>206</v>
      </c>
      <c r="M70" s="739">
        <f t="shared" si="4"/>
        <v>2059</v>
      </c>
      <c r="N70" s="738">
        <v>230</v>
      </c>
      <c r="O70" s="738">
        <v>227</v>
      </c>
      <c r="P70" s="738">
        <v>240</v>
      </c>
      <c r="Q70" s="740">
        <v>232</v>
      </c>
      <c r="R70" s="740">
        <v>243</v>
      </c>
      <c r="S70" s="738">
        <v>221</v>
      </c>
      <c r="T70" s="738">
        <v>214</v>
      </c>
      <c r="U70" s="738">
        <v>179</v>
      </c>
      <c r="V70" s="738">
        <v>176</v>
      </c>
      <c r="W70" s="738">
        <v>186</v>
      </c>
      <c r="X70" s="738">
        <v>182</v>
      </c>
      <c r="Y70" s="738">
        <v>174</v>
      </c>
      <c r="Z70" s="738">
        <f t="shared" si="5"/>
        <v>2504</v>
      </c>
    </row>
    <row r="71" spans="1:26" ht="14.25">
      <c r="A71" s="2491" t="s">
        <v>777</v>
      </c>
      <c r="B71" s="736" t="s">
        <v>1238</v>
      </c>
      <c r="C71" s="748">
        <f t="shared" si="3"/>
        <v>6879</v>
      </c>
      <c r="D71" s="738">
        <v>344</v>
      </c>
      <c r="E71" s="738">
        <v>308</v>
      </c>
      <c r="F71" s="738">
        <v>312</v>
      </c>
      <c r="G71" s="738">
        <v>342</v>
      </c>
      <c r="H71" s="738">
        <v>347</v>
      </c>
      <c r="I71" s="738">
        <v>349</v>
      </c>
      <c r="J71" s="738">
        <v>317</v>
      </c>
      <c r="K71" s="738">
        <v>311</v>
      </c>
      <c r="L71" s="738">
        <v>306</v>
      </c>
      <c r="M71" s="739">
        <f t="shared" si="4"/>
        <v>2936</v>
      </c>
      <c r="N71" s="738">
        <v>343</v>
      </c>
      <c r="O71" s="738">
        <v>326</v>
      </c>
      <c r="P71" s="738">
        <v>328</v>
      </c>
      <c r="Q71" s="740">
        <v>371</v>
      </c>
      <c r="R71" s="740">
        <v>380</v>
      </c>
      <c r="S71" s="738">
        <v>324</v>
      </c>
      <c r="T71" s="738">
        <v>376</v>
      </c>
      <c r="U71" s="738">
        <v>308</v>
      </c>
      <c r="V71" s="738">
        <v>350</v>
      </c>
      <c r="W71" s="738">
        <v>270</v>
      </c>
      <c r="X71" s="738">
        <v>271</v>
      </c>
      <c r="Y71" s="738">
        <v>296</v>
      </c>
      <c r="Z71" s="738">
        <f t="shared" si="5"/>
        <v>3943</v>
      </c>
    </row>
    <row r="72" spans="1:26" ht="14.25">
      <c r="A72" s="2492" t="s">
        <v>777</v>
      </c>
      <c r="B72" s="736" t="s">
        <v>1239</v>
      </c>
      <c r="C72" s="748">
        <f t="shared" si="3"/>
        <v>1774</v>
      </c>
      <c r="D72" s="738">
        <v>82</v>
      </c>
      <c r="E72" s="738">
        <v>82</v>
      </c>
      <c r="F72" s="738">
        <v>66</v>
      </c>
      <c r="G72" s="738">
        <v>87</v>
      </c>
      <c r="H72" s="738">
        <v>106</v>
      </c>
      <c r="I72" s="738">
        <v>98</v>
      </c>
      <c r="J72" s="738">
        <v>102</v>
      </c>
      <c r="K72" s="738">
        <v>70</v>
      </c>
      <c r="L72" s="738">
        <v>76</v>
      </c>
      <c r="M72" s="739">
        <f t="shared" si="4"/>
        <v>769</v>
      </c>
      <c r="N72" s="738">
        <v>83</v>
      </c>
      <c r="O72" s="738">
        <v>93</v>
      </c>
      <c r="P72" s="738">
        <v>105</v>
      </c>
      <c r="Q72" s="740">
        <v>102</v>
      </c>
      <c r="R72" s="740">
        <v>82</v>
      </c>
      <c r="S72" s="738">
        <v>78</v>
      </c>
      <c r="T72" s="738">
        <v>83</v>
      </c>
      <c r="U72" s="738">
        <v>98</v>
      </c>
      <c r="V72" s="738">
        <v>80</v>
      </c>
      <c r="W72" s="738">
        <v>79</v>
      </c>
      <c r="X72" s="738">
        <v>58</v>
      </c>
      <c r="Y72" s="738">
        <v>64</v>
      </c>
      <c r="Z72" s="738">
        <f t="shared" si="5"/>
        <v>1005</v>
      </c>
    </row>
    <row r="73" spans="1:26" ht="14.25">
      <c r="A73" s="2490" t="s">
        <v>16</v>
      </c>
      <c r="B73" s="736" t="s">
        <v>1234</v>
      </c>
      <c r="C73" s="748">
        <f t="shared" si="3"/>
        <v>547</v>
      </c>
      <c r="D73" s="738">
        <v>25</v>
      </c>
      <c r="E73" s="738">
        <v>31</v>
      </c>
      <c r="F73" s="738">
        <v>31</v>
      </c>
      <c r="G73" s="738">
        <v>26</v>
      </c>
      <c r="H73" s="738">
        <v>26</v>
      </c>
      <c r="I73" s="738">
        <v>32</v>
      </c>
      <c r="J73" s="738">
        <v>28</v>
      </c>
      <c r="K73" s="738">
        <v>25</v>
      </c>
      <c r="L73" s="738">
        <v>34</v>
      </c>
      <c r="M73" s="739">
        <f t="shared" si="4"/>
        <v>258</v>
      </c>
      <c r="N73" s="738">
        <v>26</v>
      </c>
      <c r="O73" s="738">
        <v>30</v>
      </c>
      <c r="P73" s="738">
        <v>21</v>
      </c>
      <c r="Q73" s="740">
        <v>20</v>
      </c>
      <c r="R73" s="740">
        <v>26</v>
      </c>
      <c r="S73" s="738">
        <v>20</v>
      </c>
      <c r="T73" s="738">
        <v>22</v>
      </c>
      <c r="U73" s="738">
        <v>25</v>
      </c>
      <c r="V73" s="738">
        <v>19</v>
      </c>
      <c r="W73" s="738">
        <v>22</v>
      </c>
      <c r="X73" s="738">
        <v>25</v>
      </c>
      <c r="Y73" s="738">
        <v>33</v>
      </c>
      <c r="Z73" s="738">
        <f t="shared" si="5"/>
        <v>289</v>
      </c>
    </row>
    <row r="74" spans="1:26" ht="14.25">
      <c r="A74" s="2491" t="s">
        <v>777</v>
      </c>
      <c r="B74" s="736" t="s">
        <v>1235</v>
      </c>
      <c r="C74" s="748">
        <f t="shared" si="3"/>
        <v>604</v>
      </c>
      <c r="D74" s="738">
        <v>37</v>
      </c>
      <c r="E74" s="738">
        <v>34</v>
      </c>
      <c r="F74" s="738">
        <v>27</v>
      </c>
      <c r="G74" s="738">
        <v>45</v>
      </c>
      <c r="H74" s="738">
        <v>26</v>
      </c>
      <c r="I74" s="738">
        <v>25</v>
      </c>
      <c r="J74" s="738">
        <v>32</v>
      </c>
      <c r="K74" s="738">
        <v>25</v>
      </c>
      <c r="L74" s="738">
        <v>17</v>
      </c>
      <c r="M74" s="739">
        <f t="shared" si="4"/>
        <v>268</v>
      </c>
      <c r="N74" s="738">
        <v>11</v>
      </c>
      <c r="O74" s="738">
        <v>21</v>
      </c>
      <c r="P74" s="738">
        <v>21</v>
      </c>
      <c r="Q74" s="740">
        <v>18</v>
      </c>
      <c r="R74" s="740">
        <v>21</v>
      </c>
      <c r="S74" s="738">
        <v>27</v>
      </c>
      <c r="T74" s="738">
        <v>36</v>
      </c>
      <c r="U74" s="738">
        <v>26</v>
      </c>
      <c r="V74" s="738">
        <v>40</v>
      </c>
      <c r="W74" s="738">
        <v>34</v>
      </c>
      <c r="X74" s="738">
        <v>34</v>
      </c>
      <c r="Y74" s="738">
        <v>47</v>
      </c>
      <c r="Z74" s="738">
        <f t="shared" si="5"/>
        <v>336</v>
      </c>
    </row>
    <row r="75" spans="1:26" ht="14.25">
      <c r="A75" s="2491" t="s">
        <v>777</v>
      </c>
      <c r="B75" s="736" t="s">
        <v>1236</v>
      </c>
      <c r="C75" s="748">
        <f t="shared" si="3"/>
        <v>110</v>
      </c>
      <c r="D75" s="738">
        <v>3</v>
      </c>
      <c r="E75" s="738">
        <v>8</v>
      </c>
      <c r="F75" s="738">
        <v>3</v>
      </c>
      <c r="G75" s="738">
        <v>3</v>
      </c>
      <c r="H75" s="738">
        <v>8</v>
      </c>
      <c r="I75" s="738">
        <v>4</v>
      </c>
      <c r="J75" s="738">
        <v>2</v>
      </c>
      <c r="K75" s="738">
        <v>3</v>
      </c>
      <c r="L75" s="738">
        <v>4</v>
      </c>
      <c r="M75" s="739">
        <f t="shared" si="4"/>
        <v>38</v>
      </c>
      <c r="N75" s="738">
        <v>4</v>
      </c>
      <c r="O75" s="738">
        <v>4</v>
      </c>
      <c r="P75" s="738">
        <v>3</v>
      </c>
      <c r="Q75" s="740">
        <v>10</v>
      </c>
      <c r="R75" s="740">
        <v>3</v>
      </c>
      <c r="S75" s="738">
        <v>7</v>
      </c>
      <c r="T75" s="738">
        <v>10</v>
      </c>
      <c r="U75" s="738">
        <v>2</v>
      </c>
      <c r="V75" s="738">
        <v>5</v>
      </c>
      <c r="W75" s="738">
        <v>4</v>
      </c>
      <c r="X75" s="738">
        <v>6</v>
      </c>
      <c r="Y75" s="738">
        <v>14</v>
      </c>
      <c r="Z75" s="738">
        <f t="shared" si="5"/>
        <v>72</v>
      </c>
    </row>
    <row r="76" spans="1:26" ht="14.25">
      <c r="A76" s="2491" t="s">
        <v>777</v>
      </c>
      <c r="B76" s="736" t="s">
        <v>1237</v>
      </c>
      <c r="C76" s="748">
        <f t="shared" si="3"/>
        <v>134</v>
      </c>
      <c r="D76" s="738">
        <v>6</v>
      </c>
      <c r="E76" s="738">
        <v>7</v>
      </c>
      <c r="F76" s="738">
        <v>11</v>
      </c>
      <c r="G76" s="738">
        <v>9</v>
      </c>
      <c r="H76" s="738">
        <v>7</v>
      </c>
      <c r="I76" s="738">
        <v>6</v>
      </c>
      <c r="J76" s="738">
        <v>5</v>
      </c>
      <c r="K76" s="738">
        <v>6</v>
      </c>
      <c r="L76" s="738">
        <v>4</v>
      </c>
      <c r="M76" s="739">
        <f t="shared" si="4"/>
        <v>61</v>
      </c>
      <c r="N76" s="738">
        <v>5</v>
      </c>
      <c r="O76" s="738">
        <v>6</v>
      </c>
      <c r="P76" s="738">
        <v>4</v>
      </c>
      <c r="Q76" s="740">
        <v>9</v>
      </c>
      <c r="R76" s="740">
        <v>6</v>
      </c>
      <c r="S76" s="738">
        <v>5</v>
      </c>
      <c r="T76" s="738">
        <v>5</v>
      </c>
      <c r="U76" s="738">
        <v>6</v>
      </c>
      <c r="V76" s="738">
        <v>7</v>
      </c>
      <c r="W76" s="738">
        <v>8</v>
      </c>
      <c r="X76" s="738">
        <v>3</v>
      </c>
      <c r="Y76" s="738">
        <v>9</v>
      </c>
      <c r="Z76" s="738">
        <f t="shared" si="5"/>
        <v>73</v>
      </c>
    </row>
    <row r="77" spans="1:26" ht="14.25">
      <c r="A77" s="2491" t="s">
        <v>777</v>
      </c>
      <c r="B77" s="736" t="s">
        <v>1238</v>
      </c>
      <c r="C77" s="748">
        <f t="shared" si="3"/>
        <v>1022</v>
      </c>
      <c r="D77" s="738">
        <v>38</v>
      </c>
      <c r="E77" s="738">
        <v>39</v>
      </c>
      <c r="F77" s="738">
        <v>62</v>
      </c>
      <c r="G77" s="738">
        <v>50</v>
      </c>
      <c r="H77" s="738">
        <v>38</v>
      </c>
      <c r="I77" s="738">
        <v>56</v>
      </c>
      <c r="J77" s="738">
        <v>52</v>
      </c>
      <c r="K77" s="738">
        <v>53</v>
      </c>
      <c r="L77" s="738">
        <v>43</v>
      </c>
      <c r="M77" s="739">
        <f t="shared" si="4"/>
        <v>431</v>
      </c>
      <c r="N77" s="738">
        <v>43</v>
      </c>
      <c r="O77" s="738">
        <v>42</v>
      </c>
      <c r="P77" s="738">
        <v>55</v>
      </c>
      <c r="Q77" s="740">
        <v>59</v>
      </c>
      <c r="R77" s="740">
        <v>46</v>
      </c>
      <c r="S77" s="738">
        <v>34</v>
      </c>
      <c r="T77" s="738">
        <v>40</v>
      </c>
      <c r="U77" s="738">
        <v>63</v>
      </c>
      <c r="V77" s="738">
        <v>68</v>
      </c>
      <c r="W77" s="738">
        <v>45</v>
      </c>
      <c r="X77" s="738">
        <v>44</v>
      </c>
      <c r="Y77" s="738">
        <v>52</v>
      </c>
      <c r="Z77" s="738">
        <f t="shared" si="5"/>
        <v>591</v>
      </c>
    </row>
    <row r="78" spans="1:26" ht="14.25">
      <c r="A78" s="2492" t="s">
        <v>777</v>
      </c>
      <c r="B78" s="736" t="s">
        <v>1239</v>
      </c>
      <c r="C78" s="748">
        <f t="shared" si="3"/>
        <v>289</v>
      </c>
      <c r="D78" s="738">
        <v>12</v>
      </c>
      <c r="E78" s="738">
        <v>9</v>
      </c>
      <c r="F78" s="738">
        <v>23</v>
      </c>
      <c r="G78" s="738">
        <v>16</v>
      </c>
      <c r="H78" s="738">
        <v>16</v>
      </c>
      <c r="I78" s="738">
        <v>23</v>
      </c>
      <c r="J78" s="738">
        <v>16</v>
      </c>
      <c r="K78" s="738">
        <v>13</v>
      </c>
      <c r="L78" s="738">
        <v>18</v>
      </c>
      <c r="M78" s="739">
        <f t="shared" si="4"/>
        <v>146</v>
      </c>
      <c r="N78" s="738">
        <v>12</v>
      </c>
      <c r="O78" s="738">
        <v>19</v>
      </c>
      <c r="P78" s="738">
        <v>13</v>
      </c>
      <c r="Q78" s="740">
        <v>8</v>
      </c>
      <c r="R78" s="740">
        <v>12</v>
      </c>
      <c r="S78" s="738">
        <v>8</v>
      </c>
      <c r="T78" s="738">
        <v>17</v>
      </c>
      <c r="U78" s="738">
        <v>10</v>
      </c>
      <c r="V78" s="738">
        <v>12</v>
      </c>
      <c r="W78" s="738">
        <v>11</v>
      </c>
      <c r="X78" s="738">
        <v>15</v>
      </c>
      <c r="Y78" s="738">
        <v>6</v>
      </c>
      <c r="Z78" s="738">
        <f t="shared" si="5"/>
        <v>143</v>
      </c>
    </row>
    <row r="79" spans="1:26" ht="14.25">
      <c r="A79" s="2490" t="s">
        <v>17</v>
      </c>
      <c r="B79" s="736" t="s">
        <v>1234</v>
      </c>
      <c r="C79" s="748">
        <f t="shared" si="3"/>
        <v>754</v>
      </c>
      <c r="D79" s="738">
        <v>34</v>
      </c>
      <c r="E79" s="738">
        <v>34</v>
      </c>
      <c r="F79" s="738">
        <v>41</v>
      </c>
      <c r="G79" s="738">
        <v>32</v>
      </c>
      <c r="H79" s="738">
        <v>37</v>
      </c>
      <c r="I79" s="738">
        <v>30</v>
      </c>
      <c r="J79" s="738">
        <v>37</v>
      </c>
      <c r="K79" s="738">
        <v>32</v>
      </c>
      <c r="L79" s="738">
        <v>32</v>
      </c>
      <c r="M79" s="739">
        <f t="shared" si="4"/>
        <v>309</v>
      </c>
      <c r="N79" s="738">
        <v>41</v>
      </c>
      <c r="O79" s="738">
        <v>28</v>
      </c>
      <c r="P79" s="738">
        <v>31</v>
      </c>
      <c r="Q79" s="740">
        <v>32</v>
      </c>
      <c r="R79" s="740">
        <v>33</v>
      </c>
      <c r="S79" s="738">
        <v>30</v>
      </c>
      <c r="T79" s="738">
        <v>53</v>
      </c>
      <c r="U79" s="738">
        <v>31</v>
      </c>
      <c r="V79" s="738">
        <v>52</v>
      </c>
      <c r="W79" s="738">
        <v>38</v>
      </c>
      <c r="X79" s="738">
        <v>37</v>
      </c>
      <c r="Y79" s="738">
        <v>39</v>
      </c>
      <c r="Z79" s="738">
        <f t="shared" si="5"/>
        <v>445</v>
      </c>
    </row>
    <row r="80" spans="1:26" ht="14.25">
      <c r="A80" s="2491" t="s">
        <v>777</v>
      </c>
      <c r="B80" s="736" t="s">
        <v>1235</v>
      </c>
      <c r="C80" s="748">
        <f t="shared" si="3"/>
        <v>294</v>
      </c>
      <c r="D80" s="738">
        <v>18</v>
      </c>
      <c r="E80" s="738">
        <v>26</v>
      </c>
      <c r="F80" s="738">
        <v>31</v>
      </c>
      <c r="G80" s="738">
        <v>20</v>
      </c>
      <c r="H80" s="738">
        <v>12</v>
      </c>
      <c r="I80" s="738">
        <v>6</v>
      </c>
      <c r="J80" s="738">
        <v>6</v>
      </c>
      <c r="K80" s="738">
        <v>11</v>
      </c>
      <c r="L80" s="738">
        <v>16</v>
      </c>
      <c r="M80" s="739">
        <f t="shared" si="4"/>
        <v>146</v>
      </c>
      <c r="N80" s="738">
        <v>10</v>
      </c>
      <c r="O80" s="738">
        <v>3</v>
      </c>
      <c r="P80" s="738">
        <v>20</v>
      </c>
      <c r="Q80" s="740">
        <v>8</v>
      </c>
      <c r="R80" s="740">
        <v>9</v>
      </c>
      <c r="S80" s="738">
        <v>17</v>
      </c>
      <c r="T80" s="738">
        <v>19</v>
      </c>
      <c r="U80" s="738">
        <v>23</v>
      </c>
      <c r="V80" s="738">
        <v>13</v>
      </c>
      <c r="W80" s="738">
        <v>7</v>
      </c>
      <c r="X80" s="738">
        <v>9</v>
      </c>
      <c r="Y80" s="738">
        <v>10</v>
      </c>
      <c r="Z80" s="738">
        <f t="shared" si="5"/>
        <v>148</v>
      </c>
    </row>
    <row r="81" spans="1:26" ht="14.25">
      <c r="A81" s="2491" t="s">
        <v>777</v>
      </c>
      <c r="B81" s="736" t="s">
        <v>1236</v>
      </c>
      <c r="C81" s="748">
        <f t="shared" si="3"/>
        <v>83</v>
      </c>
      <c r="D81" s="738">
        <v>9</v>
      </c>
      <c r="E81" s="738">
        <v>3</v>
      </c>
      <c r="F81" s="738">
        <v>3</v>
      </c>
      <c r="G81" s="738">
        <v>3</v>
      </c>
      <c r="H81" s="738">
        <v>8</v>
      </c>
      <c r="I81" s="738">
        <v>3</v>
      </c>
      <c r="J81" s="738">
        <v>4</v>
      </c>
      <c r="K81" s="738">
        <v>2</v>
      </c>
      <c r="L81" s="738">
        <v>2</v>
      </c>
      <c r="M81" s="739">
        <f t="shared" si="4"/>
        <v>37</v>
      </c>
      <c r="N81" s="738">
        <v>6</v>
      </c>
      <c r="O81" s="738">
        <v>8</v>
      </c>
      <c r="P81" s="738">
        <v>8</v>
      </c>
      <c r="Q81" s="740">
        <v>6</v>
      </c>
      <c r="R81" s="740">
        <v>4</v>
      </c>
      <c r="S81" s="738">
        <v>1</v>
      </c>
      <c r="T81" s="738">
        <v>5</v>
      </c>
      <c r="U81" s="738">
        <v>0</v>
      </c>
      <c r="V81" s="738">
        <v>2</v>
      </c>
      <c r="W81" s="738">
        <v>1</v>
      </c>
      <c r="X81" s="738">
        <v>3</v>
      </c>
      <c r="Y81" s="738">
        <v>2</v>
      </c>
      <c r="Z81" s="738">
        <f t="shared" si="5"/>
        <v>46</v>
      </c>
    </row>
    <row r="82" spans="1:26" ht="14.25">
      <c r="A82" s="2491" t="s">
        <v>777</v>
      </c>
      <c r="B82" s="736" t="s">
        <v>1237</v>
      </c>
      <c r="C82" s="748">
        <f t="shared" si="3"/>
        <v>116</v>
      </c>
      <c r="D82" s="738">
        <v>6</v>
      </c>
      <c r="E82" s="738">
        <v>3</v>
      </c>
      <c r="F82" s="738">
        <v>11</v>
      </c>
      <c r="G82" s="738">
        <v>5</v>
      </c>
      <c r="H82" s="738">
        <v>7</v>
      </c>
      <c r="I82" s="738">
        <v>9</v>
      </c>
      <c r="J82" s="738">
        <v>6</v>
      </c>
      <c r="K82" s="738">
        <v>0</v>
      </c>
      <c r="L82" s="738">
        <v>6</v>
      </c>
      <c r="M82" s="739">
        <f t="shared" si="4"/>
        <v>53</v>
      </c>
      <c r="N82" s="738">
        <v>8</v>
      </c>
      <c r="O82" s="738">
        <v>6</v>
      </c>
      <c r="P82" s="738">
        <v>4</v>
      </c>
      <c r="Q82" s="740">
        <v>2</v>
      </c>
      <c r="R82" s="740">
        <v>11</v>
      </c>
      <c r="S82" s="738">
        <v>4</v>
      </c>
      <c r="T82" s="738">
        <v>5</v>
      </c>
      <c r="U82" s="738">
        <v>3</v>
      </c>
      <c r="V82" s="738">
        <v>4</v>
      </c>
      <c r="W82" s="738">
        <v>4</v>
      </c>
      <c r="X82" s="738">
        <v>7</v>
      </c>
      <c r="Y82" s="738">
        <v>5</v>
      </c>
      <c r="Z82" s="738">
        <f t="shared" si="5"/>
        <v>63</v>
      </c>
    </row>
    <row r="83" spans="1:26" ht="14.25">
      <c r="A83" s="2491" t="s">
        <v>777</v>
      </c>
      <c r="B83" s="736" t="s">
        <v>1238</v>
      </c>
      <c r="C83" s="748">
        <f t="shared" si="3"/>
        <v>1306</v>
      </c>
      <c r="D83" s="738">
        <v>69</v>
      </c>
      <c r="E83" s="738">
        <v>79</v>
      </c>
      <c r="F83" s="738">
        <v>58</v>
      </c>
      <c r="G83" s="738">
        <v>30</v>
      </c>
      <c r="H83" s="738">
        <v>81</v>
      </c>
      <c r="I83" s="738">
        <v>47</v>
      </c>
      <c r="J83" s="738">
        <v>35</v>
      </c>
      <c r="K83" s="738">
        <v>23</v>
      </c>
      <c r="L83" s="738">
        <v>44</v>
      </c>
      <c r="M83" s="739">
        <f t="shared" si="4"/>
        <v>466</v>
      </c>
      <c r="N83" s="738">
        <v>38</v>
      </c>
      <c r="O83" s="738">
        <v>55</v>
      </c>
      <c r="P83" s="738">
        <v>49</v>
      </c>
      <c r="Q83" s="740">
        <v>59</v>
      </c>
      <c r="R83" s="740">
        <v>67</v>
      </c>
      <c r="S83" s="738">
        <v>58</v>
      </c>
      <c r="T83" s="738">
        <v>62</v>
      </c>
      <c r="U83" s="738">
        <v>104</v>
      </c>
      <c r="V83" s="738">
        <v>81</v>
      </c>
      <c r="W83" s="738">
        <v>86</v>
      </c>
      <c r="X83" s="738">
        <v>94</v>
      </c>
      <c r="Y83" s="738">
        <v>87</v>
      </c>
      <c r="Z83" s="738">
        <f t="shared" si="5"/>
        <v>840</v>
      </c>
    </row>
    <row r="84" spans="1:26" ht="14.25">
      <c r="A84" s="2492" t="s">
        <v>777</v>
      </c>
      <c r="B84" s="736" t="s">
        <v>1239</v>
      </c>
      <c r="C84" s="748">
        <f t="shared" si="3"/>
        <v>138</v>
      </c>
      <c r="D84" s="738">
        <v>6</v>
      </c>
      <c r="E84" s="738">
        <v>7</v>
      </c>
      <c r="F84" s="738">
        <v>11</v>
      </c>
      <c r="G84" s="738">
        <v>5</v>
      </c>
      <c r="H84" s="738">
        <v>3</v>
      </c>
      <c r="I84" s="738">
        <v>2</v>
      </c>
      <c r="J84" s="738">
        <v>10</v>
      </c>
      <c r="K84" s="738">
        <v>9</v>
      </c>
      <c r="L84" s="738">
        <v>4</v>
      </c>
      <c r="M84" s="739">
        <f t="shared" si="4"/>
        <v>57</v>
      </c>
      <c r="N84" s="738">
        <v>9</v>
      </c>
      <c r="O84" s="738">
        <v>3</v>
      </c>
      <c r="P84" s="738">
        <v>6</v>
      </c>
      <c r="Q84" s="740">
        <v>8</v>
      </c>
      <c r="R84" s="740">
        <v>8</v>
      </c>
      <c r="S84" s="738">
        <v>6</v>
      </c>
      <c r="T84" s="738">
        <v>5</v>
      </c>
      <c r="U84" s="738">
        <v>10</v>
      </c>
      <c r="V84" s="738">
        <v>12</v>
      </c>
      <c r="W84" s="738">
        <v>7</v>
      </c>
      <c r="X84" s="738">
        <v>3</v>
      </c>
      <c r="Y84" s="738">
        <v>4</v>
      </c>
      <c r="Z84" s="738">
        <f t="shared" si="5"/>
        <v>81</v>
      </c>
    </row>
    <row r="85" spans="1:26" ht="14.25">
      <c r="A85" s="2490" t="s">
        <v>25</v>
      </c>
      <c r="B85" s="736" t="s">
        <v>1234</v>
      </c>
      <c r="C85" s="748">
        <f t="shared" si="3"/>
        <v>2812</v>
      </c>
      <c r="D85" s="738">
        <v>109</v>
      </c>
      <c r="E85" s="738">
        <v>107</v>
      </c>
      <c r="F85" s="738">
        <v>117</v>
      </c>
      <c r="G85" s="738">
        <v>101</v>
      </c>
      <c r="H85" s="738">
        <v>142</v>
      </c>
      <c r="I85" s="738">
        <v>116</v>
      </c>
      <c r="J85" s="738">
        <v>112</v>
      </c>
      <c r="K85" s="738">
        <v>118</v>
      </c>
      <c r="L85" s="738">
        <v>121</v>
      </c>
      <c r="M85" s="739">
        <f t="shared" si="4"/>
        <v>1043</v>
      </c>
      <c r="N85" s="738">
        <v>114</v>
      </c>
      <c r="O85" s="738">
        <v>133</v>
      </c>
      <c r="P85" s="738">
        <v>140</v>
      </c>
      <c r="Q85" s="740">
        <v>108</v>
      </c>
      <c r="R85" s="740">
        <v>126</v>
      </c>
      <c r="S85" s="738">
        <v>159</v>
      </c>
      <c r="T85" s="738">
        <v>149</v>
      </c>
      <c r="U85" s="738">
        <v>137</v>
      </c>
      <c r="V85" s="738">
        <v>144</v>
      </c>
      <c r="W85" s="738">
        <v>175</v>
      </c>
      <c r="X85" s="738">
        <v>192</v>
      </c>
      <c r="Y85" s="738">
        <v>192</v>
      </c>
      <c r="Z85" s="738">
        <f t="shared" si="5"/>
        <v>1769</v>
      </c>
    </row>
    <row r="86" spans="1:26" ht="14.25">
      <c r="A86" s="2491" t="s">
        <v>777</v>
      </c>
      <c r="B86" s="736" t="s">
        <v>1235</v>
      </c>
      <c r="C86" s="748">
        <f t="shared" si="3"/>
        <v>134</v>
      </c>
      <c r="D86" s="738">
        <v>3</v>
      </c>
      <c r="E86" s="738">
        <v>7</v>
      </c>
      <c r="F86" s="738">
        <v>3</v>
      </c>
      <c r="G86" s="738">
        <v>11</v>
      </c>
      <c r="H86" s="738">
        <v>10</v>
      </c>
      <c r="I86" s="738">
        <v>6</v>
      </c>
      <c r="J86" s="738">
        <v>4</v>
      </c>
      <c r="K86" s="738">
        <v>5</v>
      </c>
      <c r="L86" s="738">
        <v>9</v>
      </c>
      <c r="M86" s="739">
        <f t="shared" si="4"/>
        <v>58</v>
      </c>
      <c r="N86" s="738">
        <v>9</v>
      </c>
      <c r="O86" s="738">
        <v>3</v>
      </c>
      <c r="P86" s="738">
        <v>6</v>
      </c>
      <c r="Q86" s="740">
        <v>5</v>
      </c>
      <c r="R86" s="740">
        <v>7</v>
      </c>
      <c r="S86" s="738">
        <v>7</v>
      </c>
      <c r="T86" s="738">
        <v>5</v>
      </c>
      <c r="U86" s="738">
        <v>7</v>
      </c>
      <c r="V86" s="738">
        <v>7</v>
      </c>
      <c r="W86" s="738">
        <v>7</v>
      </c>
      <c r="X86" s="738">
        <v>11</v>
      </c>
      <c r="Y86" s="738">
        <v>2</v>
      </c>
      <c r="Z86" s="738">
        <f t="shared" si="5"/>
        <v>76</v>
      </c>
    </row>
    <row r="87" spans="1:26" ht="14.25">
      <c r="A87" s="2491" t="s">
        <v>777</v>
      </c>
      <c r="B87" s="736" t="s">
        <v>1236</v>
      </c>
      <c r="C87" s="748">
        <f t="shared" si="3"/>
        <v>1280</v>
      </c>
      <c r="D87" s="738">
        <v>50</v>
      </c>
      <c r="E87" s="738">
        <v>43</v>
      </c>
      <c r="F87" s="738">
        <v>50</v>
      </c>
      <c r="G87" s="738">
        <v>59</v>
      </c>
      <c r="H87" s="738">
        <v>59</v>
      </c>
      <c r="I87" s="738">
        <v>57</v>
      </c>
      <c r="J87" s="738">
        <v>61</v>
      </c>
      <c r="K87" s="738">
        <v>53</v>
      </c>
      <c r="L87" s="738">
        <v>41</v>
      </c>
      <c r="M87" s="739">
        <f t="shared" si="4"/>
        <v>473</v>
      </c>
      <c r="N87" s="738">
        <v>73</v>
      </c>
      <c r="O87" s="738">
        <v>69</v>
      </c>
      <c r="P87" s="738">
        <v>76</v>
      </c>
      <c r="Q87" s="740">
        <v>54</v>
      </c>
      <c r="R87" s="740">
        <v>64</v>
      </c>
      <c r="S87" s="738">
        <v>65</v>
      </c>
      <c r="T87" s="738">
        <v>67</v>
      </c>
      <c r="U87" s="738">
        <v>62</v>
      </c>
      <c r="V87" s="738">
        <v>68</v>
      </c>
      <c r="W87" s="738">
        <v>62</v>
      </c>
      <c r="X87" s="738">
        <v>71</v>
      </c>
      <c r="Y87" s="738">
        <v>76</v>
      </c>
      <c r="Z87" s="738">
        <f t="shared" si="5"/>
        <v>807</v>
      </c>
    </row>
    <row r="88" spans="1:26" ht="14.25">
      <c r="A88" s="2491" t="s">
        <v>777</v>
      </c>
      <c r="B88" s="736" t="s">
        <v>1237</v>
      </c>
      <c r="C88" s="748">
        <f t="shared" si="3"/>
        <v>610</v>
      </c>
      <c r="D88" s="738">
        <v>28</v>
      </c>
      <c r="E88" s="738">
        <v>30</v>
      </c>
      <c r="F88" s="738">
        <v>20</v>
      </c>
      <c r="G88" s="738">
        <v>20</v>
      </c>
      <c r="H88" s="738">
        <v>35</v>
      </c>
      <c r="I88" s="738">
        <v>35</v>
      </c>
      <c r="J88" s="738">
        <v>25</v>
      </c>
      <c r="K88" s="738">
        <v>31</v>
      </c>
      <c r="L88" s="738">
        <v>28</v>
      </c>
      <c r="M88" s="739">
        <f t="shared" si="4"/>
        <v>252</v>
      </c>
      <c r="N88" s="738">
        <v>32</v>
      </c>
      <c r="O88" s="738">
        <v>22</v>
      </c>
      <c r="P88" s="738">
        <v>40</v>
      </c>
      <c r="Q88" s="740">
        <v>29</v>
      </c>
      <c r="R88" s="740">
        <v>39</v>
      </c>
      <c r="S88" s="738">
        <v>31</v>
      </c>
      <c r="T88" s="738">
        <v>34</v>
      </c>
      <c r="U88" s="738">
        <v>28</v>
      </c>
      <c r="V88" s="738">
        <v>21</v>
      </c>
      <c r="W88" s="738">
        <v>31</v>
      </c>
      <c r="X88" s="738">
        <v>22</v>
      </c>
      <c r="Y88" s="738">
        <v>29</v>
      </c>
      <c r="Z88" s="738">
        <f t="shared" si="5"/>
        <v>358</v>
      </c>
    </row>
    <row r="89" spans="1:26" ht="14.25">
      <c r="A89" s="2491" t="s">
        <v>777</v>
      </c>
      <c r="B89" s="736" t="s">
        <v>1238</v>
      </c>
      <c r="C89" s="748">
        <f t="shared" si="3"/>
        <v>1731</v>
      </c>
      <c r="D89" s="738">
        <v>56</v>
      </c>
      <c r="E89" s="738">
        <v>56</v>
      </c>
      <c r="F89" s="738">
        <v>51</v>
      </c>
      <c r="G89" s="738">
        <v>70</v>
      </c>
      <c r="H89" s="738">
        <v>87</v>
      </c>
      <c r="I89" s="738">
        <v>106</v>
      </c>
      <c r="J89" s="738">
        <v>92</v>
      </c>
      <c r="K89" s="738">
        <v>80</v>
      </c>
      <c r="L89" s="738">
        <v>94</v>
      </c>
      <c r="M89" s="739">
        <f t="shared" si="4"/>
        <v>692</v>
      </c>
      <c r="N89" s="738">
        <v>85</v>
      </c>
      <c r="O89" s="738">
        <v>94</v>
      </c>
      <c r="P89" s="738">
        <v>98</v>
      </c>
      <c r="Q89" s="740">
        <v>74</v>
      </c>
      <c r="R89" s="740">
        <v>86</v>
      </c>
      <c r="S89" s="738">
        <v>86</v>
      </c>
      <c r="T89" s="738">
        <v>82</v>
      </c>
      <c r="U89" s="738">
        <v>91</v>
      </c>
      <c r="V89" s="738">
        <v>96</v>
      </c>
      <c r="W89" s="738">
        <v>78</v>
      </c>
      <c r="X89" s="738">
        <v>86</v>
      </c>
      <c r="Y89" s="738">
        <v>83</v>
      </c>
      <c r="Z89" s="738">
        <f t="shared" si="5"/>
        <v>1039</v>
      </c>
    </row>
    <row r="90" spans="1:26" ht="14.25">
      <c r="A90" s="2492" t="s">
        <v>777</v>
      </c>
      <c r="B90" s="736" t="s">
        <v>1239</v>
      </c>
      <c r="C90" s="748">
        <f t="shared" si="3"/>
        <v>484</v>
      </c>
      <c r="D90" s="738">
        <v>20</v>
      </c>
      <c r="E90" s="738">
        <v>18</v>
      </c>
      <c r="F90" s="738">
        <v>18</v>
      </c>
      <c r="G90" s="738">
        <v>24</v>
      </c>
      <c r="H90" s="738">
        <v>21</v>
      </c>
      <c r="I90" s="738">
        <v>14</v>
      </c>
      <c r="J90" s="738">
        <v>11</v>
      </c>
      <c r="K90" s="738">
        <v>16</v>
      </c>
      <c r="L90" s="738">
        <v>17</v>
      </c>
      <c r="M90" s="739">
        <f t="shared" si="4"/>
        <v>159</v>
      </c>
      <c r="N90" s="738">
        <v>19</v>
      </c>
      <c r="O90" s="738">
        <v>28</v>
      </c>
      <c r="P90" s="738">
        <v>42</v>
      </c>
      <c r="Q90" s="740">
        <v>31</v>
      </c>
      <c r="R90" s="740">
        <v>30</v>
      </c>
      <c r="S90" s="738">
        <v>35</v>
      </c>
      <c r="T90" s="738">
        <v>33</v>
      </c>
      <c r="U90" s="738">
        <v>22</v>
      </c>
      <c r="V90" s="738">
        <v>25</v>
      </c>
      <c r="W90" s="738">
        <v>18</v>
      </c>
      <c r="X90" s="738">
        <v>22</v>
      </c>
      <c r="Y90" s="738">
        <v>20</v>
      </c>
      <c r="Z90" s="738">
        <f t="shared" si="5"/>
        <v>325</v>
      </c>
    </row>
    <row r="91" spans="1:26" ht="14.25">
      <c r="A91" s="2490" t="s">
        <v>26</v>
      </c>
      <c r="B91" s="736" t="s">
        <v>1234</v>
      </c>
      <c r="C91" s="748">
        <f t="shared" si="3"/>
        <v>4127</v>
      </c>
      <c r="D91" s="738">
        <v>234</v>
      </c>
      <c r="E91" s="738">
        <v>241</v>
      </c>
      <c r="F91" s="738">
        <v>237</v>
      </c>
      <c r="G91" s="738">
        <v>191</v>
      </c>
      <c r="H91" s="738">
        <v>179</v>
      </c>
      <c r="I91" s="738">
        <v>200</v>
      </c>
      <c r="J91" s="738">
        <v>188</v>
      </c>
      <c r="K91" s="738">
        <v>216</v>
      </c>
      <c r="L91" s="738">
        <v>220</v>
      </c>
      <c r="M91" s="739">
        <f t="shared" si="4"/>
        <v>1906</v>
      </c>
      <c r="N91" s="738">
        <v>196</v>
      </c>
      <c r="O91" s="738">
        <v>171</v>
      </c>
      <c r="P91" s="738">
        <v>196</v>
      </c>
      <c r="Q91" s="740">
        <v>152</v>
      </c>
      <c r="R91" s="740">
        <v>244</v>
      </c>
      <c r="S91" s="738">
        <v>222</v>
      </c>
      <c r="T91" s="738">
        <v>170</v>
      </c>
      <c r="U91" s="738">
        <v>168</v>
      </c>
      <c r="V91" s="738">
        <v>167</v>
      </c>
      <c r="W91" s="738">
        <v>174</v>
      </c>
      <c r="X91" s="738">
        <v>173</v>
      </c>
      <c r="Y91" s="738">
        <v>188</v>
      </c>
      <c r="Z91" s="738">
        <f t="shared" si="5"/>
        <v>2221</v>
      </c>
    </row>
    <row r="92" spans="1:26" ht="14.25">
      <c r="A92" s="2491" t="s">
        <v>777</v>
      </c>
      <c r="B92" s="736" t="s">
        <v>1235</v>
      </c>
      <c r="C92" s="748">
        <f t="shared" si="3"/>
        <v>288</v>
      </c>
      <c r="D92" s="738">
        <v>13</v>
      </c>
      <c r="E92" s="738">
        <v>14</v>
      </c>
      <c r="F92" s="738">
        <v>19</v>
      </c>
      <c r="G92" s="738">
        <v>16</v>
      </c>
      <c r="H92" s="738">
        <v>16</v>
      </c>
      <c r="I92" s="738">
        <v>10</v>
      </c>
      <c r="J92" s="738">
        <v>14</v>
      </c>
      <c r="K92" s="738">
        <v>11</v>
      </c>
      <c r="L92" s="738">
        <v>15</v>
      </c>
      <c r="M92" s="739">
        <f t="shared" si="4"/>
        <v>128</v>
      </c>
      <c r="N92" s="738">
        <v>16</v>
      </c>
      <c r="O92" s="738">
        <v>11</v>
      </c>
      <c r="P92" s="738">
        <v>15</v>
      </c>
      <c r="Q92" s="740">
        <v>17</v>
      </c>
      <c r="R92" s="740">
        <v>13</v>
      </c>
      <c r="S92" s="738">
        <v>15</v>
      </c>
      <c r="T92" s="738">
        <v>10</v>
      </c>
      <c r="U92" s="738">
        <v>11</v>
      </c>
      <c r="V92" s="738">
        <v>17</v>
      </c>
      <c r="W92" s="738">
        <v>9</v>
      </c>
      <c r="X92" s="738">
        <v>11</v>
      </c>
      <c r="Y92" s="738">
        <v>15</v>
      </c>
      <c r="Z92" s="738">
        <f t="shared" si="5"/>
        <v>160</v>
      </c>
    </row>
    <row r="93" spans="1:26" ht="14.25">
      <c r="A93" s="2491" t="s">
        <v>777</v>
      </c>
      <c r="B93" s="736" t="s">
        <v>1236</v>
      </c>
      <c r="C93" s="748">
        <f t="shared" si="3"/>
        <v>1051</v>
      </c>
      <c r="D93" s="738">
        <v>74</v>
      </c>
      <c r="E93" s="738">
        <v>60</v>
      </c>
      <c r="F93" s="738">
        <v>60</v>
      </c>
      <c r="G93" s="738">
        <v>46</v>
      </c>
      <c r="H93" s="738">
        <v>58</v>
      </c>
      <c r="I93" s="738">
        <v>52</v>
      </c>
      <c r="J93" s="738">
        <v>22</v>
      </c>
      <c r="K93" s="738">
        <v>50</v>
      </c>
      <c r="L93" s="738">
        <v>33</v>
      </c>
      <c r="M93" s="739">
        <f t="shared" si="4"/>
        <v>455</v>
      </c>
      <c r="N93" s="738">
        <v>32</v>
      </c>
      <c r="O93" s="738">
        <v>41</v>
      </c>
      <c r="P93" s="738">
        <v>53</v>
      </c>
      <c r="Q93" s="740">
        <v>54</v>
      </c>
      <c r="R93" s="740">
        <v>68</v>
      </c>
      <c r="S93" s="738">
        <v>45</v>
      </c>
      <c r="T93" s="738">
        <v>40</v>
      </c>
      <c r="U93" s="738">
        <v>37</v>
      </c>
      <c r="V93" s="738">
        <v>44</v>
      </c>
      <c r="W93" s="738">
        <v>65</v>
      </c>
      <c r="X93" s="738">
        <v>49</v>
      </c>
      <c r="Y93" s="738">
        <v>68</v>
      </c>
      <c r="Z93" s="738">
        <f t="shared" si="5"/>
        <v>596</v>
      </c>
    </row>
    <row r="94" spans="1:26" ht="14.25">
      <c r="A94" s="2491" t="s">
        <v>777</v>
      </c>
      <c r="B94" s="736" t="s">
        <v>1237</v>
      </c>
      <c r="C94" s="748">
        <f t="shared" si="3"/>
        <v>1501</v>
      </c>
      <c r="D94" s="738">
        <v>55</v>
      </c>
      <c r="E94" s="738">
        <v>86</v>
      </c>
      <c r="F94" s="738">
        <v>82</v>
      </c>
      <c r="G94" s="738">
        <v>61</v>
      </c>
      <c r="H94" s="738">
        <v>63</v>
      </c>
      <c r="I94" s="738">
        <v>66</v>
      </c>
      <c r="J94" s="738">
        <v>77</v>
      </c>
      <c r="K94" s="738">
        <v>87</v>
      </c>
      <c r="L94" s="738">
        <v>87</v>
      </c>
      <c r="M94" s="739">
        <f t="shared" si="4"/>
        <v>664</v>
      </c>
      <c r="N94" s="738">
        <v>85</v>
      </c>
      <c r="O94" s="738">
        <v>97</v>
      </c>
      <c r="P94" s="738">
        <v>71</v>
      </c>
      <c r="Q94" s="740">
        <v>64</v>
      </c>
      <c r="R94" s="740">
        <v>65</v>
      </c>
      <c r="S94" s="738">
        <v>66</v>
      </c>
      <c r="T94" s="738">
        <v>80</v>
      </c>
      <c r="U94" s="738">
        <v>59</v>
      </c>
      <c r="V94" s="738">
        <v>51</v>
      </c>
      <c r="W94" s="738">
        <v>59</v>
      </c>
      <c r="X94" s="738">
        <v>70</v>
      </c>
      <c r="Y94" s="738">
        <v>70</v>
      </c>
      <c r="Z94" s="738">
        <f t="shared" si="5"/>
        <v>837</v>
      </c>
    </row>
    <row r="95" spans="1:26" ht="14.25">
      <c r="A95" s="2491" t="s">
        <v>777</v>
      </c>
      <c r="B95" s="736" t="s">
        <v>1238</v>
      </c>
      <c r="C95" s="748">
        <f t="shared" si="3"/>
        <v>2606</v>
      </c>
      <c r="D95" s="738">
        <v>91</v>
      </c>
      <c r="E95" s="738">
        <v>81</v>
      </c>
      <c r="F95" s="738">
        <v>93</v>
      </c>
      <c r="G95" s="738">
        <v>95</v>
      </c>
      <c r="H95" s="738">
        <v>146</v>
      </c>
      <c r="I95" s="738">
        <v>109</v>
      </c>
      <c r="J95" s="738">
        <v>110</v>
      </c>
      <c r="K95" s="738">
        <v>116</v>
      </c>
      <c r="L95" s="738">
        <v>133</v>
      </c>
      <c r="M95" s="739">
        <f t="shared" si="4"/>
        <v>974</v>
      </c>
      <c r="N95" s="738">
        <v>133</v>
      </c>
      <c r="O95" s="738">
        <v>125</v>
      </c>
      <c r="P95" s="738">
        <v>161</v>
      </c>
      <c r="Q95" s="740">
        <v>105</v>
      </c>
      <c r="R95" s="740">
        <v>130</v>
      </c>
      <c r="S95" s="738">
        <v>108</v>
      </c>
      <c r="T95" s="738">
        <v>126</v>
      </c>
      <c r="U95" s="738">
        <v>161</v>
      </c>
      <c r="V95" s="738">
        <v>139</v>
      </c>
      <c r="W95" s="738">
        <v>162</v>
      </c>
      <c r="X95" s="738">
        <v>140</v>
      </c>
      <c r="Y95" s="738">
        <v>142</v>
      </c>
      <c r="Z95" s="738">
        <f t="shared" si="5"/>
        <v>1632</v>
      </c>
    </row>
    <row r="96" spans="1:26" ht="14.25">
      <c r="A96" s="2492" t="s">
        <v>777</v>
      </c>
      <c r="B96" s="736" t="s">
        <v>1239</v>
      </c>
      <c r="C96" s="748">
        <f t="shared" si="3"/>
        <v>731</v>
      </c>
      <c r="D96" s="738">
        <v>33</v>
      </c>
      <c r="E96" s="738">
        <v>34</v>
      </c>
      <c r="F96" s="738">
        <v>28</v>
      </c>
      <c r="G96" s="738">
        <v>49</v>
      </c>
      <c r="H96" s="738">
        <v>30</v>
      </c>
      <c r="I96" s="738">
        <v>37</v>
      </c>
      <c r="J96" s="738">
        <v>34</v>
      </c>
      <c r="K96" s="738">
        <v>43</v>
      </c>
      <c r="L96" s="738">
        <v>35</v>
      </c>
      <c r="M96" s="739">
        <f t="shared" si="4"/>
        <v>323</v>
      </c>
      <c r="N96" s="738">
        <v>28</v>
      </c>
      <c r="O96" s="738">
        <v>37</v>
      </c>
      <c r="P96" s="738">
        <v>37</v>
      </c>
      <c r="Q96" s="740">
        <v>48</v>
      </c>
      <c r="R96" s="740">
        <v>38</v>
      </c>
      <c r="S96" s="738">
        <v>18</v>
      </c>
      <c r="T96" s="738">
        <v>35</v>
      </c>
      <c r="U96" s="738">
        <v>43</v>
      </c>
      <c r="V96" s="738">
        <v>35</v>
      </c>
      <c r="W96" s="738">
        <v>32</v>
      </c>
      <c r="X96" s="738">
        <v>27</v>
      </c>
      <c r="Y96" s="738">
        <v>30</v>
      </c>
      <c r="Z96" s="738">
        <f t="shared" si="5"/>
        <v>408</v>
      </c>
    </row>
    <row r="97" spans="1:26" ht="14.25">
      <c r="A97" s="2490" t="s">
        <v>29</v>
      </c>
      <c r="B97" s="736" t="s">
        <v>1234</v>
      </c>
      <c r="C97" s="748">
        <f t="shared" si="3"/>
        <v>85</v>
      </c>
      <c r="D97" s="738">
        <v>3</v>
      </c>
      <c r="E97" s="738">
        <v>7</v>
      </c>
      <c r="F97" s="738">
        <v>1</v>
      </c>
      <c r="G97" s="738">
        <v>2</v>
      </c>
      <c r="H97" s="738">
        <v>3</v>
      </c>
      <c r="I97" s="738">
        <v>2</v>
      </c>
      <c r="J97" s="738">
        <v>8</v>
      </c>
      <c r="K97" s="738">
        <v>5</v>
      </c>
      <c r="L97" s="738">
        <v>1</v>
      </c>
      <c r="M97" s="739">
        <f t="shared" si="4"/>
        <v>32</v>
      </c>
      <c r="N97" s="738">
        <v>3</v>
      </c>
      <c r="O97" s="738">
        <v>7</v>
      </c>
      <c r="P97" s="738">
        <v>2</v>
      </c>
      <c r="Q97" s="740">
        <v>4</v>
      </c>
      <c r="R97" s="740">
        <v>9</v>
      </c>
      <c r="S97" s="738">
        <v>5</v>
      </c>
      <c r="T97" s="738">
        <v>3</v>
      </c>
      <c r="U97" s="738">
        <v>3</v>
      </c>
      <c r="V97" s="738">
        <v>5</v>
      </c>
      <c r="W97" s="738">
        <v>5</v>
      </c>
      <c r="X97" s="738">
        <v>6</v>
      </c>
      <c r="Y97" s="738">
        <v>1</v>
      </c>
      <c r="Z97" s="738">
        <f t="shared" si="5"/>
        <v>53</v>
      </c>
    </row>
    <row r="98" spans="1:26" ht="14.25">
      <c r="A98" s="2491" t="s">
        <v>777</v>
      </c>
      <c r="B98" s="736" t="s">
        <v>1235</v>
      </c>
      <c r="C98" s="748">
        <f t="shared" si="3"/>
        <v>45</v>
      </c>
      <c r="D98" s="738">
        <v>2</v>
      </c>
      <c r="E98" s="738">
        <v>2</v>
      </c>
      <c r="F98" s="738">
        <v>2</v>
      </c>
      <c r="G98" s="738">
        <v>0</v>
      </c>
      <c r="H98" s="738">
        <v>1</v>
      </c>
      <c r="I98" s="738">
        <v>1</v>
      </c>
      <c r="J98" s="738">
        <v>1</v>
      </c>
      <c r="K98" s="738">
        <v>1</v>
      </c>
      <c r="L98" s="738">
        <v>1</v>
      </c>
      <c r="M98" s="739">
        <f t="shared" si="4"/>
        <v>11</v>
      </c>
      <c r="N98" s="738">
        <v>2</v>
      </c>
      <c r="O98" s="738">
        <v>3</v>
      </c>
      <c r="P98" s="738">
        <v>8</v>
      </c>
      <c r="Q98" s="740">
        <v>7</v>
      </c>
      <c r="R98" s="740">
        <v>3</v>
      </c>
      <c r="S98" s="738">
        <v>1</v>
      </c>
      <c r="T98" s="738">
        <v>2</v>
      </c>
      <c r="U98" s="738">
        <v>1</v>
      </c>
      <c r="V98" s="738">
        <v>3</v>
      </c>
      <c r="W98" s="738">
        <v>1</v>
      </c>
      <c r="X98" s="738">
        <v>2</v>
      </c>
      <c r="Y98" s="738">
        <v>1</v>
      </c>
      <c r="Z98" s="738">
        <f t="shared" si="5"/>
        <v>34</v>
      </c>
    </row>
    <row r="99" spans="1:26" ht="14.25">
      <c r="A99" s="2491" t="s">
        <v>777</v>
      </c>
      <c r="B99" s="736" t="s">
        <v>1236</v>
      </c>
      <c r="C99" s="748">
        <f t="shared" si="3"/>
        <v>47</v>
      </c>
      <c r="D99" s="738">
        <v>0</v>
      </c>
      <c r="E99" s="738">
        <v>1</v>
      </c>
      <c r="F99" s="738">
        <v>0</v>
      </c>
      <c r="G99" s="738">
        <v>1</v>
      </c>
      <c r="H99" s="738">
        <v>1</v>
      </c>
      <c r="I99" s="738">
        <v>1</v>
      </c>
      <c r="J99" s="738">
        <v>1</v>
      </c>
      <c r="K99" s="738">
        <v>3</v>
      </c>
      <c r="L99" s="738">
        <v>1</v>
      </c>
      <c r="M99" s="739">
        <f t="shared" si="4"/>
        <v>9</v>
      </c>
      <c r="N99" s="738">
        <v>5</v>
      </c>
      <c r="O99" s="738">
        <v>0</v>
      </c>
      <c r="P99" s="738">
        <v>5</v>
      </c>
      <c r="Q99" s="740">
        <v>2</v>
      </c>
      <c r="R99" s="740">
        <v>2</v>
      </c>
      <c r="S99" s="738">
        <v>4</v>
      </c>
      <c r="T99" s="738">
        <v>4</v>
      </c>
      <c r="U99" s="738">
        <v>4</v>
      </c>
      <c r="V99" s="738">
        <v>3</v>
      </c>
      <c r="W99" s="738">
        <v>6</v>
      </c>
      <c r="X99" s="738">
        <v>0</v>
      </c>
      <c r="Y99" s="738">
        <v>3</v>
      </c>
      <c r="Z99" s="738">
        <f t="shared" si="5"/>
        <v>38</v>
      </c>
    </row>
    <row r="100" spans="1:26" ht="14.25">
      <c r="A100" s="2491" t="s">
        <v>777</v>
      </c>
      <c r="B100" s="736" t="s">
        <v>1237</v>
      </c>
      <c r="C100" s="748">
        <f t="shared" si="3"/>
        <v>44</v>
      </c>
      <c r="D100" s="738">
        <v>1</v>
      </c>
      <c r="E100" s="738">
        <v>5</v>
      </c>
      <c r="F100" s="738">
        <v>2</v>
      </c>
      <c r="G100" s="738">
        <v>3</v>
      </c>
      <c r="H100" s="738">
        <v>5</v>
      </c>
      <c r="I100" s="738">
        <v>0</v>
      </c>
      <c r="J100" s="738">
        <v>2</v>
      </c>
      <c r="K100" s="738">
        <v>1</v>
      </c>
      <c r="L100" s="738">
        <v>1</v>
      </c>
      <c r="M100" s="739">
        <f t="shared" si="4"/>
        <v>20</v>
      </c>
      <c r="N100" s="738">
        <v>1</v>
      </c>
      <c r="O100" s="738">
        <v>2</v>
      </c>
      <c r="P100" s="738">
        <v>1</v>
      </c>
      <c r="Q100" s="740">
        <v>1</v>
      </c>
      <c r="R100" s="740">
        <v>1</v>
      </c>
      <c r="S100" s="738">
        <v>2</v>
      </c>
      <c r="T100" s="738">
        <v>0</v>
      </c>
      <c r="U100" s="738">
        <v>2</v>
      </c>
      <c r="V100" s="738">
        <v>5</v>
      </c>
      <c r="W100" s="738">
        <v>1</v>
      </c>
      <c r="X100" s="738">
        <v>6</v>
      </c>
      <c r="Y100" s="738">
        <v>2</v>
      </c>
      <c r="Z100" s="738">
        <f t="shared" si="5"/>
        <v>24</v>
      </c>
    </row>
    <row r="101" spans="1:26" ht="14.25">
      <c r="A101" s="2491" t="s">
        <v>777</v>
      </c>
      <c r="B101" s="736" t="s">
        <v>1238</v>
      </c>
      <c r="C101" s="748">
        <f t="shared" si="3"/>
        <v>476</v>
      </c>
      <c r="D101" s="738">
        <v>25</v>
      </c>
      <c r="E101" s="738">
        <v>19</v>
      </c>
      <c r="F101" s="738">
        <v>21</v>
      </c>
      <c r="G101" s="738">
        <v>21</v>
      </c>
      <c r="H101" s="738">
        <v>26</v>
      </c>
      <c r="I101" s="738">
        <v>27</v>
      </c>
      <c r="J101" s="738">
        <v>21</v>
      </c>
      <c r="K101" s="738">
        <v>26</v>
      </c>
      <c r="L101" s="738">
        <v>33</v>
      </c>
      <c r="M101" s="739">
        <f t="shared" si="4"/>
        <v>219</v>
      </c>
      <c r="N101" s="738">
        <v>32</v>
      </c>
      <c r="O101" s="738">
        <v>18</v>
      </c>
      <c r="P101" s="738">
        <v>19</v>
      </c>
      <c r="Q101" s="740">
        <v>31</v>
      </c>
      <c r="R101" s="740">
        <v>15</v>
      </c>
      <c r="S101" s="738">
        <v>6</v>
      </c>
      <c r="T101" s="738">
        <v>15</v>
      </c>
      <c r="U101" s="738">
        <v>41</v>
      </c>
      <c r="V101" s="738">
        <v>28</v>
      </c>
      <c r="W101" s="738">
        <v>23</v>
      </c>
      <c r="X101" s="738">
        <v>9</v>
      </c>
      <c r="Y101" s="738">
        <v>20</v>
      </c>
      <c r="Z101" s="738">
        <f t="shared" si="5"/>
        <v>257</v>
      </c>
    </row>
    <row r="102" spans="1:26" ht="14.25">
      <c r="A102" s="2492" t="s">
        <v>777</v>
      </c>
      <c r="B102" s="736" t="s">
        <v>1239</v>
      </c>
      <c r="C102" s="748">
        <f t="shared" si="3"/>
        <v>54</v>
      </c>
      <c r="D102" s="738">
        <v>3</v>
      </c>
      <c r="E102" s="738">
        <v>5</v>
      </c>
      <c r="F102" s="738">
        <v>0</v>
      </c>
      <c r="G102" s="738">
        <v>2</v>
      </c>
      <c r="H102" s="738">
        <v>4</v>
      </c>
      <c r="I102" s="738">
        <v>5</v>
      </c>
      <c r="J102" s="738">
        <v>2</v>
      </c>
      <c r="K102" s="738">
        <v>2</v>
      </c>
      <c r="L102" s="738">
        <v>2</v>
      </c>
      <c r="M102" s="739">
        <f t="shared" si="4"/>
        <v>25</v>
      </c>
      <c r="N102" s="738">
        <v>2</v>
      </c>
      <c r="O102" s="738">
        <v>6</v>
      </c>
      <c r="P102" s="738">
        <v>5</v>
      </c>
      <c r="Q102" s="740">
        <v>1</v>
      </c>
      <c r="R102" s="740">
        <v>2</v>
      </c>
      <c r="S102" s="738">
        <v>2</v>
      </c>
      <c r="T102" s="738">
        <v>2</v>
      </c>
      <c r="U102" s="738">
        <v>1</v>
      </c>
      <c r="V102" s="738">
        <v>4</v>
      </c>
      <c r="W102" s="738">
        <v>0</v>
      </c>
      <c r="X102" s="738">
        <v>2</v>
      </c>
      <c r="Y102" s="738">
        <v>2</v>
      </c>
      <c r="Z102" s="738">
        <f t="shared" si="5"/>
        <v>29</v>
      </c>
    </row>
    <row r="103" spans="1:26" ht="14.25">
      <c r="A103" s="2490" t="s">
        <v>30</v>
      </c>
      <c r="B103" s="736" t="s">
        <v>1234</v>
      </c>
      <c r="C103" s="748">
        <f t="shared" si="3"/>
        <v>137</v>
      </c>
      <c r="D103" s="738">
        <v>3</v>
      </c>
      <c r="E103" s="738">
        <v>3</v>
      </c>
      <c r="F103" s="738">
        <v>12</v>
      </c>
      <c r="G103" s="738">
        <v>8</v>
      </c>
      <c r="H103" s="738">
        <v>4</v>
      </c>
      <c r="I103" s="738">
        <v>6</v>
      </c>
      <c r="J103" s="738">
        <v>9</v>
      </c>
      <c r="K103" s="738">
        <v>5</v>
      </c>
      <c r="L103" s="738">
        <v>2</v>
      </c>
      <c r="M103" s="739">
        <f t="shared" si="4"/>
        <v>52</v>
      </c>
      <c r="N103" s="738">
        <v>13</v>
      </c>
      <c r="O103" s="738">
        <v>4</v>
      </c>
      <c r="P103" s="738">
        <v>4</v>
      </c>
      <c r="Q103" s="740">
        <v>9</v>
      </c>
      <c r="R103" s="740">
        <v>5</v>
      </c>
      <c r="S103" s="738">
        <v>9</v>
      </c>
      <c r="T103" s="738">
        <v>6</v>
      </c>
      <c r="U103" s="738">
        <v>8</v>
      </c>
      <c r="V103" s="738">
        <v>5</v>
      </c>
      <c r="W103" s="738">
        <v>6</v>
      </c>
      <c r="X103" s="738">
        <v>8</v>
      </c>
      <c r="Y103" s="738">
        <v>8</v>
      </c>
      <c r="Z103" s="738">
        <f t="shared" si="5"/>
        <v>85</v>
      </c>
    </row>
    <row r="104" spans="1:26" ht="14.25">
      <c r="A104" s="2491" t="s">
        <v>777</v>
      </c>
      <c r="B104" s="736" t="s">
        <v>1235</v>
      </c>
      <c r="C104" s="748">
        <f t="shared" si="3"/>
        <v>16</v>
      </c>
      <c r="D104" s="738">
        <v>1</v>
      </c>
      <c r="E104" s="738">
        <v>2</v>
      </c>
      <c r="F104" s="738">
        <v>1</v>
      </c>
      <c r="G104" s="738">
        <v>4</v>
      </c>
      <c r="H104" s="738">
        <v>1</v>
      </c>
      <c r="I104" s="738">
        <v>1</v>
      </c>
      <c r="J104" s="738">
        <v>0</v>
      </c>
      <c r="K104" s="738">
        <v>1</v>
      </c>
      <c r="L104" s="738">
        <v>0</v>
      </c>
      <c r="M104" s="739">
        <f t="shared" si="4"/>
        <v>11</v>
      </c>
      <c r="N104" s="738">
        <v>0</v>
      </c>
      <c r="O104" s="738">
        <v>0</v>
      </c>
      <c r="P104" s="738">
        <v>0</v>
      </c>
      <c r="Q104" s="740">
        <v>0</v>
      </c>
      <c r="R104" s="740">
        <v>1</v>
      </c>
      <c r="S104" s="738">
        <v>0</v>
      </c>
      <c r="T104" s="738">
        <v>0</v>
      </c>
      <c r="U104" s="738">
        <v>1</v>
      </c>
      <c r="V104" s="738">
        <v>0</v>
      </c>
      <c r="W104" s="738">
        <v>1</v>
      </c>
      <c r="X104" s="738">
        <v>1</v>
      </c>
      <c r="Y104" s="738">
        <v>1</v>
      </c>
      <c r="Z104" s="738">
        <f t="shared" si="5"/>
        <v>5</v>
      </c>
    </row>
    <row r="105" spans="1:26" ht="14.25">
      <c r="A105" s="2491" t="s">
        <v>777</v>
      </c>
      <c r="B105" s="736" t="s">
        <v>1236</v>
      </c>
      <c r="C105" s="748">
        <f t="shared" si="3"/>
        <v>8</v>
      </c>
      <c r="D105" s="738">
        <v>0</v>
      </c>
      <c r="E105" s="738">
        <v>1</v>
      </c>
      <c r="F105" s="738">
        <v>0</v>
      </c>
      <c r="G105" s="738">
        <v>1</v>
      </c>
      <c r="H105" s="738">
        <v>0</v>
      </c>
      <c r="I105" s="738">
        <v>0</v>
      </c>
      <c r="J105" s="738">
        <v>0</v>
      </c>
      <c r="K105" s="738">
        <v>1</v>
      </c>
      <c r="L105" s="738">
        <v>0</v>
      </c>
      <c r="M105" s="739">
        <f t="shared" si="4"/>
        <v>3</v>
      </c>
      <c r="N105" s="738">
        <v>1</v>
      </c>
      <c r="O105" s="738">
        <v>0</v>
      </c>
      <c r="P105" s="738">
        <v>1</v>
      </c>
      <c r="Q105" s="740">
        <v>1</v>
      </c>
      <c r="R105" s="740">
        <v>0</v>
      </c>
      <c r="S105" s="738">
        <v>1</v>
      </c>
      <c r="T105" s="738">
        <v>0</v>
      </c>
      <c r="U105" s="738">
        <v>0</v>
      </c>
      <c r="V105" s="738">
        <v>0</v>
      </c>
      <c r="W105" s="738">
        <v>0</v>
      </c>
      <c r="X105" s="738">
        <v>0</v>
      </c>
      <c r="Y105" s="738">
        <v>1</v>
      </c>
      <c r="Z105" s="738">
        <f t="shared" si="5"/>
        <v>5</v>
      </c>
    </row>
    <row r="106" spans="1:26" ht="14.25">
      <c r="A106" s="2491" t="s">
        <v>777</v>
      </c>
      <c r="B106" s="736" t="s">
        <v>1237</v>
      </c>
      <c r="C106" s="748">
        <f t="shared" si="3"/>
        <v>19</v>
      </c>
      <c r="D106" s="738">
        <v>0</v>
      </c>
      <c r="E106" s="738">
        <v>0</v>
      </c>
      <c r="F106" s="738">
        <v>1</v>
      </c>
      <c r="G106" s="738">
        <v>1</v>
      </c>
      <c r="H106" s="738">
        <v>1</v>
      </c>
      <c r="I106" s="738">
        <v>0</v>
      </c>
      <c r="J106" s="738">
        <v>0</v>
      </c>
      <c r="K106" s="738">
        <v>1</v>
      </c>
      <c r="L106" s="738">
        <v>0</v>
      </c>
      <c r="M106" s="739">
        <f t="shared" si="4"/>
        <v>4</v>
      </c>
      <c r="N106" s="738">
        <v>0</v>
      </c>
      <c r="O106" s="738">
        <v>0</v>
      </c>
      <c r="P106" s="738">
        <v>1</v>
      </c>
      <c r="Q106" s="740">
        <v>4</v>
      </c>
      <c r="R106" s="740">
        <v>2</v>
      </c>
      <c r="S106" s="738">
        <v>2</v>
      </c>
      <c r="T106" s="738">
        <v>0</v>
      </c>
      <c r="U106" s="738">
        <v>3</v>
      </c>
      <c r="V106" s="738">
        <v>0</v>
      </c>
      <c r="W106" s="738">
        <v>0</v>
      </c>
      <c r="X106" s="738">
        <v>3</v>
      </c>
      <c r="Y106" s="738">
        <v>0</v>
      </c>
      <c r="Z106" s="738">
        <f t="shared" si="5"/>
        <v>15</v>
      </c>
    </row>
    <row r="107" spans="1:26" ht="14.25">
      <c r="A107" s="2491" t="s">
        <v>777</v>
      </c>
      <c r="B107" s="736" t="s">
        <v>1238</v>
      </c>
      <c r="C107" s="748">
        <f t="shared" si="3"/>
        <v>243</v>
      </c>
      <c r="D107" s="738">
        <v>10</v>
      </c>
      <c r="E107" s="738">
        <v>8</v>
      </c>
      <c r="F107" s="738">
        <v>16</v>
      </c>
      <c r="G107" s="738">
        <v>10</v>
      </c>
      <c r="H107" s="738">
        <v>14</v>
      </c>
      <c r="I107" s="738">
        <v>10</v>
      </c>
      <c r="J107" s="738">
        <v>12</v>
      </c>
      <c r="K107" s="738">
        <v>15</v>
      </c>
      <c r="L107" s="738">
        <v>10</v>
      </c>
      <c r="M107" s="739">
        <f t="shared" si="4"/>
        <v>105</v>
      </c>
      <c r="N107" s="738">
        <v>15</v>
      </c>
      <c r="O107" s="738">
        <v>9</v>
      </c>
      <c r="P107" s="738">
        <v>9</v>
      </c>
      <c r="Q107" s="740">
        <v>8</v>
      </c>
      <c r="R107" s="740">
        <v>11</v>
      </c>
      <c r="S107" s="738">
        <v>22</v>
      </c>
      <c r="T107" s="738">
        <v>11</v>
      </c>
      <c r="U107" s="738">
        <v>13</v>
      </c>
      <c r="V107" s="738">
        <v>9</v>
      </c>
      <c r="W107" s="738">
        <v>10</v>
      </c>
      <c r="X107" s="738">
        <v>13</v>
      </c>
      <c r="Y107" s="738">
        <v>8</v>
      </c>
      <c r="Z107" s="738">
        <f t="shared" si="5"/>
        <v>138</v>
      </c>
    </row>
    <row r="108" spans="1:26" ht="14.25">
      <c r="A108" s="2492" t="s">
        <v>777</v>
      </c>
      <c r="B108" s="736" t="s">
        <v>1239</v>
      </c>
      <c r="C108" s="748">
        <f t="shared" si="3"/>
        <v>33</v>
      </c>
      <c r="D108" s="738">
        <v>0</v>
      </c>
      <c r="E108" s="738">
        <v>4</v>
      </c>
      <c r="F108" s="738">
        <v>2</v>
      </c>
      <c r="G108" s="738">
        <v>3</v>
      </c>
      <c r="H108" s="738">
        <v>3</v>
      </c>
      <c r="I108" s="738">
        <v>2</v>
      </c>
      <c r="J108" s="738">
        <v>1</v>
      </c>
      <c r="K108" s="738">
        <v>0</v>
      </c>
      <c r="L108" s="738">
        <v>1</v>
      </c>
      <c r="M108" s="739">
        <f t="shared" si="4"/>
        <v>16</v>
      </c>
      <c r="N108" s="738">
        <v>1</v>
      </c>
      <c r="O108" s="738">
        <v>0</v>
      </c>
      <c r="P108" s="738">
        <v>0</v>
      </c>
      <c r="Q108" s="740">
        <v>2</v>
      </c>
      <c r="R108" s="740">
        <v>2</v>
      </c>
      <c r="S108" s="738">
        <v>3</v>
      </c>
      <c r="T108" s="738">
        <v>1</v>
      </c>
      <c r="U108" s="738">
        <v>1</v>
      </c>
      <c r="V108" s="738">
        <v>2</v>
      </c>
      <c r="W108" s="738">
        <v>3</v>
      </c>
      <c r="X108" s="738">
        <v>2</v>
      </c>
      <c r="Y108" s="738">
        <v>0</v>
      </c>
      <c r="Z108" s="738">
        <f t="shared" si="5"/>
        <v>17</v>
      </c>
    </row>
    <row r="109" spans="1:26" ht="14.25">
      <c r="A109" s="2490" t="s">
        <v>31</v>
      </c>
      <c r="B109" s="736" t="s">
        <v>1234</v>
      </c>
      <c r="C109" s="748">
        <f t="shared" si="3"/>
        <v>108</v>
      </c>
      <c r="D109" s="738">
        <v>3</v>
      </c>
      <c r="E109" s="738">
        <v>3</v>
      </c>
      <c r="F109" s="738">
        <v>7</v>
      </c>
      <c r="G109" s="738">
        <v>2</v>
      </c>
      <c r="H109" s="738">
        <v>5</v>
      </c>
      <c r="I109" s="738">
        <v>8</v>
      </c>
      <c r="J109" s="738">
        <v>5</v>
      </c>
      <c r="K109" s="738">
        <v>10</v>
      </c>
      <c r="L109" s="738">
        <v>5</v>
      </c>
      <c r="M109" s="739">
        <f t="shared" si="4"/>
        <v>48</v>
      </c>
      <c r="N109" s="738">
        <v>8</v>
      </c>
      <c r="O109" s="738">
        <v>4</v>
      </c>
      <c r="P109" s="738">
        <v>3</v>
      </c>
      <c r="Q109" s="740">
        <v>5</v>
      </c>
      <c r="R109" s="740">
        <v>5</v>
      </c>
      <c r="S109" s="738">
        <v>8</v>
      </c>
      <c r="T109" s="738">
        <v>8</v>
      </c>
      <c r="U109" s="738">
        <v>2</v>
      </c>
      <c r="V109" s="738">
        <v>1</v>
      </c>
      <c r="W109" s="738">
        <v>3</v>
      </c>
      <c r="X109" s="738">
        <v>11</v>
      </c>
      <c r="Y109" s="738">
        <v>2</v>
      </c>
      <c r="Z109" s="738">
        <f t="shared" si="5"/>
        <v>60</v>
      </c>
    </row>
    <row r="110" spans="1:26" ht="14.25">
      <c r="A110" s="2491" t="s">
        <v>777</v>
      </c>
      <c r="B110" s="736" t="s">
        <v>1235</v>
      </c>
      <c r="C110" s="748">
        <f t="shared" si="3"/>
        <v>18</v>
      </c>
      <c r="D110" s="738">
        <v>1</v>
      </c>
      <c r="E110" s="738">
        <v>1</v>
      </c>
      <c r="F110" s="738">
        <v>0</v>
      </c>
      <c r="G110" s="738">
        <v>0</v>
      </c>
      <c r="H110" s="738">
        <v>3</v>
      </c>
      <c r="I110" s="738">
        <v>1</v>
      </c>
      <c r="J110" s="738">
        <v>0</v>
      </c>
      <c r="K110" s="738">
        <v>1</v>
      </c>
      <c r="L110" s="738">
        <v>0</v>
      </c>
      <c r="M110" s="739">
        <f t="shared" si="4"/>
        <v>7</v>
      </c>
      <c r="N110" s="738">
        <v>2</v>
      </c>
      <c r="O110" s="738">
        <v>0</v>
      </c>
      <c r="P110" s="738">
        <v>1</v>
      </c>
      <c r="Q110" s="740">
        <v>1</v>
      </c>
      <c r="R110" s="740">
        <v>2</v>
      </c>
      <c r="S110" s="738">
        <v>0</v>
      </c>
      <c r="T110" s="738">
        <v>1</v>
      </c>
      <c r="U110" s="738">
        <v>1</v>
      </c>
      <c r="V110" s="738">
        <v>0</v>
      </c>
      <c r="W110" s="738">
        <v>2</v>
      </c>
      <c r="X110" s="738">
        <v>1</v>
      </c>
      <c r="Y110" s="738">
        <v>0</v>
      </c>
      <c r="Z110" s="738">
        <f t="shared" si="5"/>
        <v>11</v>
      </c>
    </row>
    <row r="111" spans="1:26" ht="14.25">
      <c r="A111" s="2491" t="s">
        <v>777</v>
      </c>
      <c r="B111" s="736" t="s">
        <v>1236</v>
      </c>
      <c r="C111" s="748">
        <f t="shared" si="3"/>
        <v>3</v>
      </c>
      <c r="D111" s="738">
        <v>0</v>
      </c>
      <c r="E111" s="738">
        <v>0</v>
      </c>
      <c r="F111" s="738">
        <v>1</v>
      </c>
      <c r="G111" s="738">
        <v>0</v>
      </c>
      <c r="H111" s="738">
        <v>1</v>
      </c>
      <c r="I111" s="738">
        <v>0</v>
      </c>
      <c r="J111" s="738">
        <v>0</v>
      </c>
      <c r="K111" s="738">
        <v>0</v>
      </c>
      <c r="L111" s="738">
        <v>0</v>
      </c>
      <c r="M111" s="739">
        <f t="shared" si="4"/>
        <v>2</v>
      </c>
      <c r="N111" s="752">
        <v>0</v>
      </c>
      <c r="O111" s="752">
        <v>0</v>
      </c>
      <c r="P111" s="752">
        <v>1</v>
      </c>
      <c r="Q111" s="753">
        <v>0</v>
      </c>
      <c r="R111" s="753">
        <v>0</v>
      </c>
      <c r="S111" s="752">
        <v>0</v>
      </c>
      <c r="T111" s="752">
        <v>0</v>
      </c>
      <c r="U111" s="752">
        <v>0</v>
      </c>
      <c r="V111" s="752">
        <v>0</v>
      </c>
      <c r="W111" s="752">
        <v>0</v>
      </c>
      <c r="X111" s="752">
        <v>0</v>
      </c>
      <c r="Y111" s="752">
        <v>0</v>
      </c>
      <c r="Z111" s="738">
        <f t="shared" si="5"/>
        <v>1</v>
      </c>
    </row>
    <row r="112" spans="1:26" ht="14.25">
      <c r="A112" s="2491" t="s">
        <v>777</v>
      </c>
      <c r="B112" s="736" t="s">
        <v>1237</v>
      </c>
      <c r="C112" s="748">
        <f t="shared" si="3"/>
        <v>11</v>
      </c>
      <c r="D112" s="738">
        <v>1</v>
      </c>
      <c r="E112" s="738">
        <v>0</v>
      </c>
      <c r="F112" s="738">
        <v>0</v>
      </c>
      <c r="G112" s="738">
        <v>0</v>
      </c>
      <c r="H112" s="738">
        <v>2</v>
      </c>
      <c r="I112" s="738">
        <v>1</v>
      </c>
      <c r="J112" s="738">
        <v>1</v>
      </c>
      <c r="K112" s="738">
        <v>1</v>
      </c>
      <c r="L112" s="738">
        <v>0</v>
      </c>
      <c r="M112" s="739">
        <f t="shared" si="4"/>
        <v>6</v>
      </c>
      <c r="N112" s="752">
        <v>3</v>
      </c>
      <c r="O112" s="752">
        <v>0</v>
      </c>
      <c r="P112" s="752">
        <v>0</v>
      </c>
      <c r="Q112" s="753">
        <v>0</v>
      </c>
      <c r="R112" s="753">
        <v>1</v>
      </c>
      <c r="S112" s="752">
        <v>0</v>
      </c>
      <c r="T112" s="752">
        <v>0</v>
      </c>
      <c r="U112" s="752">
        <v>1</v>
      </c>
      <c r="V112" s="752">
        <v>0</v>
      </c>
      <c r="W112" s="752">
        <v>0</v>
      </c>
      <c r="X112" s="752">
        <v>0</v>
      </c>
      <c r="Y112" s="752">
        <v>0</v>
      </c>
      <c r="Z112" s="738">
        <f t="shared" si="5"/>
        <v>5</v>
      </c>
    </row>
    <row r="113" spans="1:26" ht="14.25">
      <c r="A113" s="2491" t="s">
        <v>777</v>
      </c>
      <c r="B113" s="736" t="s">
        <v>1238</v>
      </c>
      <c r="C113" s="748">
        <f t="shared" si="3"/>
        <v>332</v>
      </c>
      <c r="D113" s="738">
        <v>7</v>
      </c>
      <c r="E113" s="738">
        <v>14</v>
      </c>
      <c r="F113" s="738">
        <v>21</v>
      </c>
      <c r="G113" s="738">
        <v>23</v>
      </c>
      <c r="H113" s="738">
        <v>15</v>
      </c>
      <c r="I113" s="738">
        <v>15</v>
      </c>
      <c r="J113" s="738">
        <v>12</v>
      </c>
      <c r="K113" s="738">
        <v>29</v>
      </c>
      <c r="L113" s="738">
        <v>12</v>
      </c>
      <c r="M113" s="739">
        <f t="shared" si="4"/>
        <v>148</v>
      </c>
      <c r="N113" s="738">
        <v>11</v>
      </c>
      <c r="O113" s="738">
        <v>6</v>
      </c>
      <c r="P113" s="738">
        <v>13</v>
      </c>
      <c r="Q113" s="740">
        <v>18</v>
      </c>
      <c r="R113" s="740">
        <v>26</v>
      </c>
      <c r="S113" s="738">
        <v>21</v>
      </c>
      <c r="T113" s="738">
        <v>7</v>
      </c>
      <c r="U113" s="738">
        <v>9</v>
      </c>
      <c r="V113" s="738">
        <v>16</v>
      </c>
      <c r="W113" s="738">
        <v>20</v>
      </c>
      <c r="X113" s="738">
        <v>13</v>
      </c>
      <c r="Y113" s="738">
        <v>24</v>
      </c>
      <c r="Z113" s="738">
        <f t="shared" si="5"/>
        <v>184</v>
      </c>
    </row>
    <row r="114" spans="1:26" ht="14.25">
      <c r="A114" s="2492" t="s">
        <v>777</v>
      </c>
      <c r="B114" s="736" t="s">
        <v>1239</v>
      </c>
      <c r="C114" s="748">
        <f t="shared" si="3"/>
        <v>50</v>
      </c>
      <c r="D114" s="738">
        <v>2</v>
      </c>
      <c r="E114" s="738">
        <v>3</v>
      </c>
      <c r="F114" s="738">
        <v>2</v>
      </c>
      <c r="G114" s="738">
        <v>0</v>
      </c>
      <c r="H114" s="738">
        <v>1</v>
      </c>
      <c r="I114" s="738">
        <v>1</v>
      </c>
      <c r="J114" s="738">
        <v>4</v>
      </c>
      <c r="K114" s="738">
        <v>1</v>
      </c>
      <c r="L114" s="738">
        <v>2</v>
      </c>
      <c r="M114" s="739">
        <f t="shared" si="4"/>
        <v>16</v>
      </c>
      <c r="N114" s="738">
        <v>1</v>
      </c>
      <c r="O114" s="738">
        <v>7</v>
      </c>
      <c r="P114" s="738">
        <v>4</v>
      </c>
      <c r="Q114" s="740">
        <v>3</v>
      </c>
      <c r="R114" s="740">
        <v>1</v>
      </c>
      <c r="S114" s="738">
        <v>6</v>
      </c>
      <c r="T114" s="738">
        <v>3</v>
      </c>
      <c r="U114" s="738">
        <v>2</v>
      </c>
      <c r="V114" s="738">
        <v>3</v>
      </c>
      <c r="W114" s="738">
        <v>0</v>
      </c>
      <c r="X114" s="738">
        <v>2</v>
      </c>
      <c r="Y114" s="738">
        <v>2</v>
      </c>
      <c r="Z114" s="738">
        <f t="shared" si="5"/>
        <v>34</v>
      </c>
    </row>
    <row r="115" spans="1:26">
      <c r="A115" s="192" t="s">
        <v>1444</v>
      </c>
      <c r="B115" s="727"/>
      <c r="C115" s="727"/>
      <c r="D115" s="728"/>
      <c r="E115" s="728"/>
      <c r="F115" s="728"/>
      <c r="G115" s="728"/>
      <c r="H115" s="728"/>
      <c r="I115" s="728"/>
      <c r="J115" s="728"/>
      <c r="K115" s="728"/>
      <c r="L115" s="728"/>
      <c r="M115" s="728"/>
      <c r="N115" s="728"/>
      <c r="O115" s="728"/>
      <c r="P115" s="728"/>
      <c r="Q115" s="730"/>
      <c r="R115" s="730"/>
      <c r="S115" s="728"/>
      <c r="T115" s="728"/>
      <c r="U115" s="728"/>
      <c r="V115" s="728"/>
      <c r="W115" s="728"/>
      <c r="X115" s="728"/>
      <c r="Y115" s="2494" t="s">
        <v>1262</v>
      </c>
      <c r="Z115" s="2494"/>
    </row>
    <row r="116" spans="1:26">
      <c r="A116" s="192" t="s">
        <v>1445</v>
      </c>
      <c r="B116" s="727"/>
      <c r="C116" s="727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30"/>
      <c r="R116" s="730"/>
      <c r="S116" s="728"/>
      <c r="T116" s="728"/>
      <c r="U116" s="728"/>
      <c r="V116" s="728"/>
      <c r="W116" s="728"/>
      <c r="X116" s="728"/>
      <c r="Y116" s="728"/>
      <c r="Z116" s="728"/>
    </row>
    <row r="117" spans="1:26">
      <c r="A117" s="735" t="s">
        <v>1442</v>
      </c>
      <c r="B117" s="727"/>
      <c r="C117" s="727"/>
      <c r="D117" s="728"/>
      <c r="E117" s="728"/>
      <c r="F117" s="728"/>
      <c r="G117" s="728"/>
      <c r="H117" s="728"/>
      <c r="I117" s="728"/>
      <c r="J117" s="728"/>
      <c r="K117" s="728"/>
      <c r="L117" s="728"/>
      <c r="M117" s="728"/>
      <c r="N117" s="728"/>
      <c r="O117" s="728"/>
      <c r="P117" s="728"/>
      <c r="Q117" s="730"/>
      <c r="R117" s="730"/>
      <c r="S117" s="728"/>
      <c r="T117" s="728"/>
      <c r="U117" s="728"/>
      <c r="V117" s="728"/>
      <c r="W117" s="728"/>
      <c r="X117" s="728"/>
      <c r="Y117" s="728"/>
      <c r="Z117" s="728"/>
    </row>
    <row r="118" spans="1:26">
      <c r="A118" s="747"/>
      <c r="B118" s="727"/>
      <c r="C118" s="727"/>
      <c r="D118" s="728"/>
      <c r="E118" s="728"/>
      <c r="F118" s="728"/>
      <c r="G118" s="728"/>
      <c r="H118" s="728"/>
      <c r="I118" s="728"/>
      <c r="J118" s="728"/>
      <c r="K118" s="728"/>
      <c r="L118" s="728"/>
      <c r="M118" s="728"/>
      <c r="N118" s="728"/>
      <c r="O118" s="728"/>
      <c r="P118" s="728"/>
      <c r="Q118" s="730"/>
      <c r="R118" s="730"/>
      <c r="S118" s="728"/>
      <c r="T118" s="728"/>
      <c r="U118" s="728"/>
      <c r="V118" s="728"/>
      <c r="W118" s="728"/>
      <c r="X118" s="728"/>
      <c r="Y118" s="728"/>
      <c r="Z118" s="728"/>
    </row>
    <row r="119" spans="1:26">
      <c r="A119" s="746" t="s">
        <v>553</v>
      </c>
      <c r="B119" s="727"/>
      <c r="C119" s="727"/>
      <c r="D119" s="728"/>
      <c r="E119" s="728"/>
      <c r="F119" s="728"/>
      <c r="G119" s="728"/>
      <c r="H119" s="728"/>
      <c r="I119" s="728"/>
      <c r="J119" s="728"/>
      <c r="K119" s="728"/>
      <c r="L119" s="728"/>
      <c r="M119" s="728"/>
      <c r="N119" s="728"/>
      <c r="O119" s="728"/>
      <c r="P119" s="728"/>
      <c r="Q119" s="730"/>
      <c r="R119" s="730"/>
      <c r="S119" s="728"/>
      <c r="T119" s="728"/>
      <c r="U119" s="728"/>
      <c r="V119" s="728"/>
      <c r="W119" s="728"/>
      <c r="X119" s="728"/>
      <c r="Y119" s="728"/>
      <c r="Z119" s="728"/>
    </row>
    <row r="120" spans="1:26" ht="15">
      <c r="A120" s="2485" t="s">
        <v>149</v>
      </c>
      <c r="B120" s="2485" t="s">
        <v>1579</v>
      </c>
      <c r="C120" s="495" t="s">
        <v>1180</v>
      </c>
      <c r="D120" s="2487">
        <v>2012</v>
      </c>
      <c r="E120" s="2487"/>
      <c r="F120" s="2487"/>
      <c r="G120" s="2487"/>
      <c r="H120" s="2487"/>
      <c r="I120" s="2487"/>
      <c r="J120" s="2487"/>
      <c r="K120" s="2487"/>
      <c r="L120" s="2487"/>
      <c r="M120" s="2493" t="s">
        <v>1180</v>
      </c>
      <c r="N120" s="2487">
        <v>2013</v>
      </c>
      <c r="O120" s="2487"/>
      <c r="P120" s="2487"/>
      <c r="Q120" s="2487"/>
      <c r="R120" s="2487"/>
      <c r="S120" s="2487"/>
      <c r="T120" s="2487"/>
      <c r="U120" s="2487"/>
      <c r="V120" s="2487"/>
      <c r="W120" s="2487"/>
      <c r="X120" s="2487"/>
      <c r="Y120" s="2487"/>
      <c r="Z120" s="2493" t="s">
        <v>1180</v>
      </c>
    </row>
    <row r="121" spans="1:26" ht="15">
      <c r="A121" s="2485"/>
      <c r="B121" s="2485"/>
      <c r="C121" s="495" t="s">
        <v>1581</v>
      </c>
      <c r="D121" s="743" t="s">
        <v>1244</v>
      </c>
      <c r="E121" s="743" t="s">
        <v>1240</v>
      </c>
      <c r="F121" s="743" t="s">
        <v>1245</v>
      </c>
      <c r="G121" s="743" t="s">
        <v>1246</v>
      </c>
      <c r="H121" s="743" t="s">
        <v>1247</v>
      </c>
      <c r="I121" s="743" t="s">
        <v>1248</v>
      </c>
      <c r="J121" s="743" t="s">
        <v>1249</v>
      </c>
      <c r="K121" s="743" t="s">
        <v>1250</v>
      </c>
      <c r="L121" s="743" t="s">
        <v>1251</v>
      </c>
      <c r="M121" s="2493"/>
      <c r="N121" s="743" t="s">
        <v>1241</v>
      </c>
      <c r="O121" s="743" t="s">
        <v>1242</v>
      </c>
      <c r="P121" s="743" t="s">
        <v>1243</v>
      </c>
      <c r="Q121" s="744" t="s">
        <v>1244</v>
      </c>
      <c r="R121" s="744" t="s">
        <v>1240</v>
      </c>
      <c r="S121" s="743" t="s">
        <v>1245</v>
      </c>
      <c r="T121" s="743" t="s">
        <v>1246</v>
      </c>
      <c r="U121" s="743" t="s">
        <v>1247</v>
      </c>
      <c r="V121" s="743" t="s">
        <v>1248</v>
      </c>
      <c r="W121" s="743" t="s">
        <v>1249</v>
      </c>
      <c r="X121" s="743" t="s">
        <v>1250</v>
      </c>
      <c r="Y121" s="743" t="s">
        <v>1251</v>
      </c>
      <c r="Z121" s="2493"/>
    </row>
    <row r="122" spans="1:26" ht="14.25">
      <c r="A122" s="2490" t="s">
        <v>18</v>
      </c>
      <c r="B122" s="736" t="s">
        <v>1234</v>
      </c>
      <c r="C122" s="748">
        <f>+M122+Z122</f>
        <v>17635</v>
      </c>
      <c r="D122" s="738">
        <v>951</v>
      </c>
      <c r="E122" s="738">
        <v>1045</v>
      </c>
      <c r="F122" s="738">
        <v>1023</v>
      </c>
      <c r="G122" s="738">
        <v>932</v>
      </c>
      <c r="H122" s="738">
        <v>909</v>
      </c>
      <c r="I122" s="738">
        <v>826</v>
      </c>
      <c r="J122" s="738">
        <v>846</v>
      </c>
      <c r="K122" s="738">
        <v>885</v>
      </c>
      <c r="L122" s="738">
        <v>856</v>
      </c>
      <c r="M122" s="739">
        <f>SUM(D122:L122)</f>
        <v>8273</v>
      </c>
      <c r="N122" s="738">
        <v>927</v>
      </c>
      <c r="O122" s="738">
        <v>721</v>
      </c>
      <c r="P122" s="738">
        <v>851</v>
      </c>
      <c r="Q122" s="740">
        <v>861</v>
      </c>
      <c r="R122" s="740">
        <v>804</v>
      </c>
      <c r="S122" s="738">
        <v>834</v>
      </c>
      <c r="T122" s="738">
        <v>779</v>
      </c>
      <c r="U122" s="738">
        <v>701</v>
      </c>
      <c r="V122" s="738">
        <v>718</v>
      </c>
      <c r="W122" s="738">
        <v>750</v>
      </c>
      <c r="X122" s="738">
        <v>727</v>
      </c>
      <c r="Y122" s="738">
        <v>689</v>
      </c>
      <c r="Z122" s="738">
        <f>SUM(N122:Y122)</f>
        <v>9362</v>
      </c>
    </row>
    <row r="123" spans="1:26" ht="14.25">
      <c r="A123" s="2491" t="s">
        <v>777</v>
      </c>
      <c r="B123" s="736" t="s">
        <v>1235</v>
      </c>
      <c r="C123" s="748">
        <f t="shared" ref="C123:C169" si="6">+M123+Z123</f>
        <v>6943</v>
      </c>
      <c r="D123" s="738">
        <v>251</v>
      </c>
      <c r="E123" s="738">
        <v>365</v>
      </c>
      <c r="F123" s="738">
        <v>366</v>
      </c>
      <c r="G123" s="738">
        <v>322</v>
      </c>
      <c r="H123" s="738">
        <v>317</v>
      </c>
      <c r="I123" s="738">
        <v>395</v>
      </c>
      <c r="J123" s="738">
        <v>313</v>
      </c>
      <c r="K123" s="738">
        <v>386</v>
      </c>
      <c r="L123" s="738">
        <v>321</v>
      </c>
      <c r="M123" s="739">
        <f t="shared" ref="M123:M169" si="7">SUM(D123:L123)</f>
        <v>3036</v>
      </c>
      <c r="N123" s="738">
        <v>374</v>
      </c>
      <c r="O123" s="738">
        <v>344</v>
      </c>
      <c r="P123" s="738">
        <v>401</v>
      </c>
      <c r="Q123" s="740">
        <v>318</v>
      </c>
      <c r="R123" s="740">
        <v>343</v>
      </c>
      <c r="S123" s="738">
        <v>317</v>
      </c>
      <c r="T123" s="738">
        <v>292</v>
      </c>
      <c r="U123" s="738">
        <v>326</v>
      </c>
      <c r="V123" s="738">
        <v>326</v>
      </c>
      <c r="W123" s="738">
        <v>271</v>
      </c>
      <c r="X123" s="738">
        <v>314</v>
      </c>
      <c r="Y123" s="738">
        <v>281</v>
      </c>
      <c r="Z123" s="738">
        <f t="shared" ref="Z123:Z169" si="8">SUM(N123:Y123)</f>
        <v>3907</v>
      </c>
    </row>
    <row r="124" spans="1:26" ht="14.25">
      <c r="A124" s="2491" t="s">
        <v>777</v>
      </c>
      <c r="B124" s="736" t="s">
        <v>1236</v>
      </c>
      <c r="C124" s="748">
        <f t="shared" si="6"/>
        <v>1210</v>
      </c>
      <c r="D124" s="738">
        <v>39</v>
      </c>
      <c r="E124" s="738">
        <v>45</v>
      </c>
      <c r="F124" s="738">
        <v>58</v>
      </c>
      <c r="G124" s="738">
        <v>46</v>
      </c>
      <c r="H124" s="738">
        <v>67</v>
      </c>
      <c r="I124" s="738">
        <v>61</v>
      </c>
      <c r="J124" s="738">
        <v>64</v>
      </c>
      <c r="K124" s="738">
        <v>58</v>
      </c>
      <c r="L124" s="738">
        <v>45</v>
      </c>
      <c r="M124" s="739">
        <f t="shared" si="7"/>
        <v>483</v>
      </c>
      <c r="N124" s="738">
        <v>47</v>
      </c>
      <c r="O124" s="738">
        <v>46</v>
      </c>
      <c r="P124" s="738">
        <v>41</v>
      </c>
      <c r="Q124" s="740">
        <v>50</v>
      </c>
      <c r="R124" s="740">
        <v>63</v>
      </c>
      <c r="S124" s="738">
        <v>69</v>
      </c>
      <c r="T124" s="738">
        <v>74</v>
      </c>
      <c r="U124" s="738">
        <v>75</v>
      </c>
      <c r="V124" s="738">
        <v>72</v>
      </c>
      <c r="W124" s="738">
        <v>51</v>
      </c>
      <c r="X124" s="738">
        <v>74</v>
      </c>
      <c r="Y124" s="738">
        <v>65</v>
      </c>
      <c r="Z124" s="738">
        <f t="shared" si="8"/>
        <v>727</v>
      </c>
    </row>
    <row r="125" spans="1:26" ht="14.25">
      <c r="A125" s="2491" t="s">
        <v>777</v>
      </c>
      <c r="B125" s="736" t="s">
        <v>1237</v>
      </c>
      <c r="C125" s="748">
        <f t="shared" si="6"/>
        <v>3890</v>
      </c>
      <c r="D125" s="738">
        <v>210</v>
      </c>
      <c r="E125" s="738">
        <v>214</v>
      </c>
      <c r="F125" s="738">
        <v>211</v>
      </c>
      <c r="G125" s="738">
        <v>191</v>
      </c>
      <c r="H125" s="738">
        <v>174</v>
      </c>
      <c r="I125" s="738">
        <v>222</v>
      </c>
      <c r="J125" s="738">
        <v>248</v>
      </c>
      <c r="K125" s="738">
        <v>194</v>
      </c>
      <c r="L125" s="738">
        <v>198</v>
      </c>
      <c r="M125" s="739">
        <f t="shared" si="7"/>
        <v>1862</v>
      </c>
      <c r="N125" s="738">
        <v>170</v>
      </c>
      <c r="O125" s="738">
        <v>170</v>
      </c>
      <c r="P125" s="738">
        <v>200</v>
      </c>
      <c r="Q125" s="740">
        <v>166</v>
      </c>
      <c r="R125" s="740">
        <v>184</v>
      </c>
      <c r="S125" s="738">
        <v>170</v>
      </c>
      <c r="T125" s="738">
        <v>176</v>
      </c>
      <c r="U125" s="738">
        <v>137</v>
      </c>
      <c r="V125" s="738">
        <v>163</v>
      </c>
      <c r="W125" s="738">
        <v>161</v>
      </c>
      <c r="X125" s="738">
        <v>156</v>
      </c>
      <c r="Y125" s="738">
        <v>175</v>
      </c>
      <c r="Z125" s="738">
        <f t="shared" si="8"/>
        <v>2028</v>
      </c>
    </row>
    <row r="126" spans="1:26" ht="14.25">
      <c r="A126" s="2491" t="s">
        <v>777</v>
      </c>
      <c r="B126" s="736" t="s">
        <v>1238</v>
      </c>
      <c r="C126" s="748">
        <f t="shared" si="6"/>
        <v>7773</v>
      </c>
      <c r="D126" s="738">
        <v>324</v>
      </c>
      <c r="E126" s="738">
        <v>422</v>
      </c>
      <c r="F126" s="738">
        <v>450</v>
      </c>
      <c r="G126" s="738">
        <v>479</v>
      </c>
      <c r="H126" s="738">
        <v>460</v>
      </c>
      <c r="I126" s="738">
        <v>524</v>
      </c>
      <c r="J126" s="738">
        <v>457</v>
      </c>
      <c r="K126" s="738">
        <v>397</v>
      </c>
      <c r="L126" s="738">
        <v>347</v>
      </c>
      <c r="M126" s="739">
        <f t="shared" si="7"/>
        <v>3860</v>
      </c>
      <c r="N126" s="738">
        <v>366</v>
      </c>
      <c r="O126" s="738">
        <v>387</v>
      </c>
      <c r="P126" s="738">
        <v>327</v>
      </c>
      <c r="Q126" s="740">
        <v>311</v>
      </c>
      <c r="R126" s="740">
        <v>377</v>
      </c>
      <c r="S126" s="738">
        <v>327</v>
      </c>
      <c r="T126" s="738">
        <v>277</v>
      </c>
      <c r="U126" s="738">
        <v>258</v>
      </c>
      <c r="V126" s="738">
        <v>290</v>
      </c>
      <c r="W126" s="738">
        <v>350</v>
      </c>
      <c r="X126" s="738">
        <v>338</v>
      </c>
      <c r="Y126" s="738">
        <v>305</v>
      </c>
      <c r="Z126" s="738">
        <f t="shared" si="8"/>
        <v>3913</v>
      </c>
    </row>
    <row r="127" spans="1:26" ht="14.25">
      <c r="A127" s="2492" t="s">
        <v>777</v>
      </c>
      <c r="B127" s="736" t="s">
        <v>1239</v>
      </c>
      <c r="C127" s="748">
        <f t="shared" si="6"/>
        <v>2510</v>
      </c>
      <c r="D127" s="738">
        <v>132</v>
      </c>
      <c r="E127" s="738">
        <v>155</v>
      </c>
      <c r="F127" s="738">
        <v>126</v>
      </c>
      <c r="G127" s="738">
        <v>151</v>
      </c>
      <c r="H127" s="738">
        <v>126</v>
      </c>
      <c r="I127" s="738">
        <v>115</v>
      </c>
      <c r="J127" s="738">
        <v>134</v>
      </c>
      <c r="K127" s="738">
        <v>109</v>
      </c>
      <c r="L127" s="738">
        <v>122</v>
      </c>
      <c r="M127" s="739">
        <f t="shared" si="7"/>
        <v>1170</v>
      </c>
      <c r="N127" s="738">
        <v>124</v>
      </c>
      <c r="O127" s="738">
        <v>138</v>
      </c>
      <c r="P127" s="738">
        <v>128</v>
      </c>
      <c r="Q127" s="740">
        <v>88</v>
      </c>
      <c r="R127" s="740">
        <v>129</v>
      </c>
      <c r="S127" s="738">
        <v>116</v>
      </c>
      <c r="T127" s="738">
        <v>97</v>
      </c>
      <c r="U127" s="738">
        <v>98</v>
      </c>
      <c r="V127" s="738">
        <v>101</v>
      </c>
      <c r="W127" s="738">
        <v>111</v>
      </c>
      <c r="X127" s="738">
        <v>121</v>
      </c>
      <c r="Y127" s="738">
        <v>89</v>
      </c>
      <c r="Z127" s="738">
        <f t="shared" si="8"/>
        <v>1340</v>
      </c>
    </row>
    <row r="128" spans="1:26" ht="14.25">
      <c r="A128" s="2490" t="s">
        <v>19</v>
      </c>
      <c r="B128" s="736" t="s">
        <v>1234</v>
      </c>
      <c r="C128" s="748">
        <f t="shared" si="6"/>
        <v>799</v>
      </c>
      <c r="D128" s="738">
        <v>18</v>
      </c>
      <c r="E128" s="738">
        <v>38</v>
      </c>
      <c r="F128" s="738">
        <v>43</v>
      </c>
      <c r="G128" s="738">
        <v>54</v>
      </c>
      <c r="H128" s="738">
        <v>38</v>
      </c>
      <c r="I128" s="738">
        <v>51</v>
      </c>
      <c r="J128" s="738">
        <v>40</v>
      </c>
      <c r="K128" s="738">
        <v>50</v>
      </c>
      <c r="L128" s="738">
        <v>45</v>
      </c>
      <c r="M128" s="739">
        <f t="shared" si="7"/>
        <v>377</v>
      </c>
      <c r="N128" s="738">
        <v>38</v>
      </c>
      <c r="O128" s="738">
        <v>48</v>
      </c>
      <c r="P128" s="738">
        <v>36</v>
      </c>
      <c r="Q128" s="740">
        <v>33</v>
      </c>
      <c r="R128" s="740">
        <v>29</v>
      </c>
      <c r="S128" s="738">
        <v>36</v>
      </c>
      <c r="T128" s="738">
        <v>37</v>
      </c>
      <c r="U128" s="738">
        <v>33</v>
      </c>
      <c r="V128" s="738">
        <v>19</v>
      </c>
      <c r="W128" s="738">
        <v>33</v>
      </c>
      <c r="X128" s="738">
        <v>42</v>
      </c>
      <c r="Y128" s="738">
        <v>38</v>
      </c>
      <c r="Z128" s="738">
        <f t="shared" si="8"/>
        <v>422</v>
      </c>
    </row>
    <row r="129" spans="1:26" ht="14.25">
      <c r="A129" s="2491" t="s">
        <v>777</v>
      </c>
      <c r="B129" s="736" t="s">
        <v>1235</v>
      </c>
      <c r="C129" s="748">
        <f t="shared" si="6"/>
        <v>1029</v>
      </c>
      <c r="D129" s="738">
        <v>16</v>
      </c>
      <c r="E129" s="738">
        <v>30</v>
      </c>
      <c r="F129" s="738">
        <v>47</v>
      </c>
      <c r="G129" s="738">
        <v>55</v>
      </c>
      <c r="H129" s="738">
        <v>39</v>
      </c>
      <c r="I129" s="738">
        <v>51</v>
      </c>
      <c r="J129" s="738">
        <v>58</v>
      </c>
      <c r="K129" s="738">
        <v>70</v>
      </c>
      <c r="L129" s="738">
        <v>57</v>
      </c>
      <c r="M129" s="739">
        <f t="shared" si="7"/>
        <v>423</v>
      </c>
      <c r="N129" s="738">
        <v>57</v>
      </c>
      <c r="O129" s="738">
        <v>58</v>
      </c>
      <c r="P129" s="738">
        <v>75</v>
      </c>
      <c r="Q129" s="740">
        <v>63</v>
      </c>
      <c r="R129" s="740">
        <v>72</v>
      </c>
      <c r="S129" s="738">
        <v>41</v>
      </c>
      <c r="T129" s="738">
        <v>39</v>
      </c>
      <c r="U129" s="738">
        <v>41</v>
      </c>
      <c r="V129" s="738">
        <v>39</v>
      </c>
      <c r="W129" s="738">
        <v>64</v>
      </c>
      <c r="X129" s="738">
        <v>26</v>
      </c>
      <c r="Y129" s="738">
        <v>31</v>
      </c>
      <c r="Z129" s="738">
        <f t="shared" si="8"/>
        <v>606</v>
      </c>
    </row>
    <row r="130" spans="1:26" ht="14.25">
      <c r="A130" s="2491" t="s">
        <v>777</v>
      </c>
      <c r="B130" s="736" t="s">
        <v>1236</v>
      </c>
      <c r="C130" s="748">
        <f t="shared" si="6"/>
        <v>39</v>
      </c>
      <c r="D130" s="738">
        <v>0</v>
      </c>
      <c r="E130" s="738">
        <v>2</v>
      </c>
      <c r="F130" s="738">
        <v>4</v>
      </c>
      <c r="G130" s="738">
        <v>3</v>
      </c>
      <c r="H130" s="738">
        <v>3</v>
      </c>
      <c r="I130" s="738">
        <v>2</v>
      </c>
      <c r="J130" s="738">
        <v>3</v>
      </c>
      <c r="K130" s="738">
        <v>4</v>
      </c>
      <c r="L130" s="738">
        <v>1</v>
      </c>
      <c r="M130" s="739">
        <f t="shared" si="7"/>
        <v>22</v>
      </c>
      <c r="N130" s="738">
        <v>0</v>
      </c>
      <c r="O130" s="738">
        <v>0</v>
      </c>
      <c r="P130" s="738">
        <v>4</v>
      </c>
      <c r="Q130" s="740">
        <v>1</v>
      </c>
      <c r="R130" s="740">
        <v>1</v>
      </c>
      <c r="S130" s="738">
        <v>3</v>
      </c>
      <c r="T130" s="738">
        <v>1</v>
      </c>
      <c r="U130" s="738">
        <v>2</v>
      </c>
      <c r="V130" s="738">
        <v>1</v>
      </c>
      <c r="W130" s="738">
        <v>1</v>
      </c>
      <c r="X130" s="738">
        <v>2</v>
      </c>
      <c r="Y130" s="738">
        <v>1</v>
      </c>
      <c r="Z130" s="738">
        <f t="shared" si="8"/>
        <v>17</v>
      </c>
    </row>
    <row r="131" spans="1:26" ht="14.25">
      <c r="A131" s="2491" t="s">
        <v>777</v>
      </c>
      <c r="B131" s="736" t="s">
        <v>1237</v>
      </c>
      <c r="C131" s="748">
        <f t="shared" si="6"/>
        <v>285</v>
      </c>
      <c r="D131" s="738">
        <v>15</v>
      </c>
      <c r="E131" s="738">
        <v>20</v>
      </c>
      <c r="F131" s="738">
        <v>19</v>
      </c>
      <c r="G131" s="738">
        <v>14</v>
      </c>
      <c r="H131" s="738">
        <v>21</v>
      </c>
      <c r="I131" s="738">
        <v>10</v>
      </c>
      <c r="J131" s="738">
        <v>14</v>
      </c>
      <c r="K131" s="738">
        <v>14</v>
      </c>
      <c r="L131" s="738">
        <v>15</v>
      </c>
      <c r="M131" s="739">
        <f t="shared" si="7"/>
        <v>142</v>
      </c>
      <c r="N131" s="738">
        <v>18</v>
      </c>
      <c r="O131" s="738">
        <v>8</v>
      </c>
      <c r="P131" s="738">
        <v>16</v>
      </c>
      <c r="Q131" s="740">
        <v>19</v>
      </c>
      <c r="R131" s="740">
        <v>14</v>
      </c>
      <c r="S131" s="738">
        <v>7</v>
      </c>
      <c r="T131" s="738">
        <v>15</v>
      </c>
      <c r="U131" s="738">
        <v>8</v>
      </c>
      <c r="V131" s="738">
        <v>9</v>
      </c>
      <c r="W131" s="738">
        <v>14</v>
      </c>
      <c r="X131" s="738">
        <v>10</v>
      </c>
      <c r="Y131" s="738">
        <v>5</v>
      </c>
      <c r="Z131" s="738">
        <f t="shared" si="8"/>
        <v>143</v>
      </c>
    </row>
    <row r="132" spans="1:26" ht="14.25">
      <c r="A132" s="2491" t="s">
        <v>777</v>
      </c>
      <c r="B132" s="736" t="s">
        <v>1238</v>
      </c>
      <c r="C132" s="748">
        <f t="shared" si="6"/>
        <v>973</v>
      </c>
      <c r="D132" s="738">
        <v>43</v>
      </c>
      <c r="E132" s="738">
        <v>47</v>
      </c>
      <c r="F132" s="738">
        <v>35</v>
      </c>
      <c r="G132" s="738">
        <v>68</v>
      </c>
      <c r="H132" s="738">
        <v>72</v>
      </c>
      <c r="I132" s="738">
        <v>51</v>
      </c>
      <c r="J132" s="738">
        <v>47</v>
      </c>
      <c r="K132" s="738">
        <v>62</v>
      </c>
      <c r="L132" s="738">
        <v>54</v>
      </c>
      <c r="M132" s="739">
        <f t="shared" si="7"/>
        <v>479</v>
      </c>
      <c r="N132" s="738">
        <v>34</v>
      </c>
      <c r="O132" s="738">
        <v>36</v>
      </c>
      <c r="P132" s="738">
        <v>55</v>
      </c>
      <c r="Q132" s="740">
        <v>41</v>
      </c>
      <c r="R132" s="740">
        <v>43</v>
      </c>
      <c r="S132" s="738">
        <v>33</v>
      </c>
      <c r="T132" s="738">
        <v>33</v>
      </c>
      <c r="U132" s="738">
        <v>43</v>
      </c>
      <c r="V132" s="738">
        <v>47</v>
      </c>
      <c r="W132" s="738">
        <v>50</v>
      </c>
      <c r="X132" s="738">
        <v>41</v>
      </c>
      <c r="Y132" s="738">
        <v>38</v>
      </c>
      <c r="Z132" s="738">
        <f t="shared" si="8"/>
        <v>494</v>
      </c>
    </row>
    <row r="133" spans="1:26" ht="14.25">
      <c r="A133" s="2492" t="s">
        <v>777</v>
      </c>
      <c r="B133" s="736" t="s">
        <v>1239</v>
      </c>
      <c r="C133" s="748">
        <f t="shared" si="6"/>
        <v>250</v>
      </c>
      <c r="D133" s="738">
        <v>18</v>
      </c>
      <c r="E133" s="738">
        <v>15</v>
      </c>
      <c r="F133" s="738">
        <v>16</v>
      </c>
      <c r="G133" s="738">
        <v>13</v>
      </c>
      <c r="H133" s="738">
        <v>13</v>
      </c>
      <c r="I133" s="738">
        <v>11</v>
      </c>
      <c r="J133" s="738">
        <v>15</v>
      </c>
      <c r="K133" s="738">
        <v>16</v>
      </c>
      <c r="L133" s="738">
        <v>8</v>
      </c>
      <c r="M133" s="739">
        <f t="shared" si="7"/>
        <v>125</v>
      </c>
      <c r="N133" s="738">
        <v>15</v>
      </c>
      <c r="O133" s="738">
        <v>19</v>
      </c>
      <c r="P133" s="738">
        <v>10</v>
      </c>
      <c r="Q133" s="740">
        <v>10</v>
      </c>
      <c r="R133" s="740">
        <v>1</v>
      </c>
      <c r="S133" s="738">
        <v>15</v>
      </c>
      <c r="T133" s="738">
        <v>8</v>
      </c>
      <c r="U133" s="738">
        <v>9</v>
      </c>
      <c r="V133" s="738">
        <v>5</v>
      </c>
      <c r="W133" s="738">
        <v>11</v>
      </c>
      <c r="X133" s="738">
        <v>8</v>
      </c>
      <c r="Y133" s="738">
        <v>14</v>
      </c>
      <c r="Z133" s="738">
        <f t="shared" si="8"/>
        <v>125</v>
      </c>
    </row>
    <row r="134" spans="1:26" ht="14.25">
      <c r="A134" s="2490" t="s">
        <v>32</v>
      </c>
      <c r="B134" s="736" t="s">
        <v>1234</v>
      </c>
      <c r="C134" s="748">
        <f t="shared" si="6"/>
        <v>75</v>
      </c>
      <c r="D134" s="738">
        <v>0</v>
      </c>
      <c r="E134" s="738">
        <v>2</v>
      </c>
      <c r="F134" s="738">
        <v>4</v>
      </c>
      <c r="G134" s="738">
        <v>9</v>
      </c>
      <c r="H134" s="738">
        <v>2</v>
      </c>
      <c r="I134" s="738">
        <v>2</v>
      </c>
      <c r="J134" s="738">
        <v>3</v>
      </c>
      <c r="K134" s="738">
        <v>4</v>
      </c>
      <c r="L134" s="738">
        <v>2</v>
      </c>
      <c r="M134" s="739">
        <f t="shared" si="7"/>
        <v>28</v>
      </c>
      <c r="N134" s="738">
        <v>4</v>
      </c>
      <c r="O134" s="738">
        <v>2</v>
      </c>
      <c r="P134" s="738">
        <v>6</v>
      </c>
      <c r="Q134" s="740">
        <v>3</v>
      </c>
      <c r="R134" s="740">
        <v>6</v>
      </c>
      <c r="S134" s="738">
        <v>2</v>
      </c>
      <c r="T134" s="738">
        <v>5</v>
      </c>
      <c r="U134" s="738">
        <v>2</v>
      </c>
      <c r="V134" s="738">
        <v>2</v>
      </c>
      <c r="W134" s="738">
        <v>4</v>
      </c>
      <c r="X134" s="738">
        <v>4</v>
      </c>
      <c r="Y134" s="738">
        <v>7</v>
      </c>
      <c r="Z134" s="738">
        <f t="shared" si="8"/>
        <v>47</v>
      </c>
    </row>
    <row r="135" spans="1:26" ht="14.25">
      <c r="A135" s="2491" t="s">
        <v>777</v>
      </c>
      <c r="B135" s="736" t="s">
        <v>1235</v>
      </c>
      <c r="C135" s="748">
        <f t="shared" si="6"/>
        <v>9</v>
      </c>
      <c r="D135" s="738">
        <v>0</v>
      </c>
      <c r="E135" s="738">
        <v>0</v>
      </c>
      <c r="F135" s="738">
        <v>0</v>
      </c>
      <c r="G135" s="738">
        <v>0</v>
      </c>
      <c r="H135" s="738">
        <v>0</v>
      </c>
      <c r="I135" s="738">
        <v>0</v>
      </c>
      <c r="J135" s="738">
        <v>0</v>
      </c>
      <c r="K135" s="738">
        <v>0</v>
      </c>
      <c r="L135" s="738">
        <v>0</v>
      </c>
      <c r="M135" s="739">
        <f t="shared" si="7"/>
        <v>0</v>
      </c>
      <c r="N135" s="738">
        <v>0</v>
      </c>
      <c r="O135" s="738">
        <v>1</v>
      </c>
      <c r="P135" s="738">
        <v>0</v>
      </c>
      <c r="Q135" s="740">
        <v>1</v>
      </c>
      <c r="R135" s="740">
        <v>1</v>
      </c>
      <c r="S135" s="738">
        <v>0</v>
      </c>
      <c r="T135" s="738">
        <v>2</v>
      </c>
      <c r="U135" s="738">
        <v>0</v>
      </c>
      <c r="V135" s="738">
        <v>1</v>
      </c>
      <c r="W135" s="738">
        <v>0</v>
      </c>
      <c r="X135" s="738">
        <v>1</v>
      </c>
      <c r="Y135" s="738">
        <v>2</v>
      </c>
      <c r="Z135" s="738">
        <f t="shared" si="8"/>
        <v>9</v>
      </c>
    </row>
    <row r="136" spans="1:26" ht="14.25">
      <c r="A136" s="2491" t="s">
        <v>777</v>
      </c>
      <c r="B136" s="736" t="s">
        <v>1236</v>
      </c>
      <c r="C136" s="748">
        <f t="shared" si="6"/>
        <v>15</v>
      </c>
      <c r="D136" s="738">
        <v>1</v>
      </c>
      <c r="E136" s="738">
        <v>0</v>
      </c>
      <c r="F136" s="738">
        <v>0</v>
      </c>
      <c r="G136" s="738">
        <v>0</v>
      </c>
      <c r="H136" s="738">
        <v>0</v>
      </c>
      <c r="I136" s="738">
        <v>0</v>
      </c>
      <c r="J136" s="738">
        <v>0</v>
      </c>
      <c r="K136" s="738">
        <v>0</v>
      </c>
      <c r="L136" s="738">
        <v>6</v>
      </c>
      <c r="M136" s="739">
        <f t="shared" si="7"/>
        <v>7</v>
      </c>
      <c r="N136" s="738">
        <v>0</v>
      </c>
      <c r="O136" s="738">
        <v>0</v>
      </c>
      <c r="P136" s="738">
        <v>1</v>
      </c>
      <c r="Q136" s="740">
        <v>1</v>
      </c>
      <c r="R136" s="740">
        <v>2</v>
      </c>
      <c r="S136" s="738">
        <v>0</v>
      </c>
      <c r="T136" s="738">
        <v>1</v>
      </c>
      <c r="U136" s="738">
        <v>0</v>
      </c>
      <c r="V136" s="738">
        <v>0</v>
      </c>
      <c r="W136" s="738">
        <v>1</v>
      </c>
      <c r="X136" s="738">
        <v>1</v>
      </c>
      <c r="Y136" s="738">
        <v>1</v>
      </c>
      <c r="Z136" s="738">
        <f t="shared" si="8"/>
        <v>8</v>
      </c>
    </row>
    <row r="137" spans="1:26" ht="14.25">
      <c r="A137" s="2491" t="s">
        <v>777</v>
      </c>
      <c r="B137" s="736" t="s">
        <v>1237</v>
      </c>
      <c r="C137" s="748">
        <f t="shared" si="6"/>
        <v>18</v>
      </c>
      <c r="D137" s="738">
        <v>0</v>
      </c>
      <c r="E137" s="738">
        <v>1</v>
      </c>
      <c r="F137" s="738">
        <v>0</v>
      </c>
      <c r="G137" s="738">
        <v>1</v>
      </c>
      <c r="H137" s="738">
        <v>1</v>
      </c>
      <c r="I137" s="738">
        <v>0</v>
      </c>
      <c r="J137" s="738">
        <v>1</v>
      </c>
      <c r="K137" s="738">
        <v>5</v>
      </c>
      <c r="L137" s="738">
        <v>0</v>
      </c>
      <c r="M137" s="739">
        <f t="shared" si="7"/>
        <v>9</v>
      </c>
      <c r="N137" s="738">
        <v>0</v>
      </c>
      <c r="O137" s="738">
        <v>1</v>
      </c>
      <c r="P137" s="738">
        <v>1</v>
      </c>
      <c r="Q137" s="740">
        <v>0</v>
      </c>
      <c r="R137" s="740">
        <v>1</v>
      </c>
      <c r="S137" s="738">
        <v>0</v>
      </c>
      <c r="T137" s="738">
        <v>0</v>
      </c>
      <c r="U137" s="738">
        <v>1</v>
      </c>
      <c r="V137" s="738">
        <v>1</v>
      </c>
      <c r="W137" s="738">
        <v>0</v>
      </c>
      <c r="X137" s="738">
        <v>0</v>
      </c>
      <c r="Y137" s="738">
        <v>4</v>
      </c>
      <c r="Z137" s="738">
        <f t="shared" si="8"/>
        <v>9</v>
      </c>
    </row>
    <row r="138" spans="1:26" ht="14.25">
      <c r="A138" s="2491" t="s">
        <v>777</v>
      </c>
      <c r="B138" s="736" t="s">
        <v>1238</v>
      </c>
      <c r="C138" s="748">
        <f t="shared" si="6"/>
        <v>161</v>
      </c>
      <c r="D138" s="738">
        <v>4</v>
      </c>
      <c r="E138" s="738">
        <v>8</v>
      </c>
      <c r="F138" s="738">
        <v>5</v>
      </c>
      <c r="G138" s="738">
        <v>8</v>
      </c>
      <c r="H138" s="738">
        <v>15</v>
      </c>
      <c r="I138" s="738">
        <v>3</v>
      </c>
      <c r="J138" s="738">
        <v>15</v>
      </c>
      <c r="K138" s="738">
        <v>5</v>
      </c>
      <c r="L138" s="738">
        <v>15</v>
      </c>
      <c r="M138" s="739">
        <f t="shared" si="7"/>
        <v>78</v>
      </c>
      <c r="N138" s="738">
        <v>4</v>
      </c>
      <c r="O138" s="738">
        <v>6</v>
      </c>
      <c r="P138" s="738">
        <v>6</v>
      </c>
      <c r="Q138" s="740">
        <v>13</v>
      </c>
      <c r="R138" s="740">
        <v>5</v>
      </c>
      <c r="S138" s="738">
        <v>7</v>
      </c>
      <c r="T138" s="738">
        <v>6</v>
      </c>
      <c r="U138" s="738">
        <v>12</v>
      </c>
      <c r="V138" s="738">
        <v>4</v>
      </c>
      <c r="W138" s="738">
        <v>5</v>
      </c>
      <c r="X138" s="738">
        <v>9</v>
      </c>
      <c r="Y138" s="738">
        <v>6</v>
      </c>
      <c r="Z138" s="738">
        <f t="shared" si="8"/>
        <v>83</v>
      </c>
    </row>
    <row r="139" spans="1:26" ht="14.25">
      <c r="A139" s="2492" t="s">
        <v>777</v>
      </c>
      <c r="B139" s="736" t="s">
        <v>1239</v>
      </c>
      <c r="C139" s="748">
        <f t="shared" si="6"/>
        <v>31</v>
      </c>
      <c r="D139" s="738">
        <v>2</v>
      </c>
      <c r="E139" s="738">
        <v>2</v>
      </c>
      <c r="F139" s="738">
        <v>1</v>
      </c>
      <c r="G139" s="738">
        <v>4</v>
      </c>
      <c r="H139" s="738">
        <v>0</v>
      </c>
      <c r="I139" s="738">
        <v>2</v>
      </c>
      <c r="J139" s="738">
        <v>1</v>
      </c>
      <c r="K139" s="738">
        <v>0</v>
      </c>
      <c r="L139" s="738">
        <v>1</v>
      </c>
      <c r="M139" s="739">
        <f t="shared" si="7"/>
        <v>13</v>
      </c>
      <c r="N139" s="738">
        <v>0</v>
      </c>
      <c r="O139" s="738">
        <v>3</v>
      </c>
      <c r="P139" s="738">
        <v>2</v>
      </c>
      <c r="Q139" s="740">
        <v>1</v>
      </c>
      <c r="R139" s="740">
        <v>0</v>
      </c>
      <c r="S139" s="738">
        <v>2</v>
      </c>
      <c r="T139" s="738">
        <v>3</v>
      </c>
      <c r="U139" s="738">
        <v>2</v>
      </c>
      <c r="V139" s="738">
        <v>1</v>
      </c>
      <c r="W139" s="738">
        <v>2</v>
      </c>
      <c r="X139" s="738">
        <v>2</v>
      </c>
      <c r="Y139" s="738">
        <v>0</v>
      </c>
      <c r="Z139" s="738">
        <f t="shared" si="8"/>
        <v>18</v>
      </c>
    </row>
    <row r="140" spans="1:26" ht="14.25">
      <c r="A140" s="2490" t="s">
        <v>36</v>
      </c>
      <c r="B140" s="736" t="s">
        <v>1234</v>
      </c>
      <c r="C140" s="748">
        <f t="shared" si="6"/>
        <v>13</v>
      </c>
      <c r="D140" s="738">
        <v>0</v>
      </c>
      <c r="E140" s="738">
        <v>0</v>
      </c>
      <c r="F140" s="738">
        <v>0</v>
      </c>
      <c r="G140" s="738">
        <v>0</v>
      </c>
      <c r="H140" s="738">
        <v>0</v>
      </c>
      <c r="I140" s="738">
        <v>0</v>
      </c>
      <c r="J140" s="738">
        <v>0</v>
      </c>
      <c r="K140" s="738">
        <v>3</v>
      </c>
      <c r="L140" s="738">
        <v>1</v>
      </c>
      <c r="M140" s="739">
        <f t="shared" si="7"/>
        <v>4</v>
      </c>
      <c r="N140" s="738">
        <v>0</v>
      </c>
      <c r="O140" s="738">
        <v>0</v>
      </c>
      <c r="P140" s="738">
        <v>1</v>
      </c>
      <c r="Q140" s="740">
        <v>0</v>
      </c>
      <c r="R140" s="740">
        <v>1</v>
      </c>
      <c r="S140" s="738">
        <v>0</v>
      </c>
      <c r="T140" s="738">
        <v>1</v>
      </c>
      <c r="U140" s="738">
        <v>2</v>
      </c>
      <c r="V140" s="738">
        <v>1</v>
      </c>
      <c r="W140" s="738">
        <v>1</v>
      </c>
      <c r="X140" s="738">
        <v>1</v>
      </c>
      <c r="Y140" s="738">
        <v>1</v>
      </c>
      <c r="Z140" s="738">
        <f t="shared" si="8"/>
        <v>9</v>
      </c>
    </row>
    <row r="141" spans="1:26" ht="14.25">
      <c r="A141" s="2491" t="s">
        <v>777</v>
      </c>
      <c r="B141" s="736" t="s">
        <v>1235</v>
      </c>
      <c r="C141" s="748">
        <f t="shared" si="6"/>
        <v>0</v>
      </c>
      <c r="D141" s="738">
        <v>0</v>
      </c>
      <c r="E141" s="738">
        <v>0</v>
      </c>
      <c r="F141" s="738">
        <v>0</v>
      </c>
      <c r="G141" s="738">
        <v>0</v>
      </c>
      <c r="H141" s="738">
        <v>0</v>
      </c>
      <c r="I141" s="738">
        <v>0</v>
      </c>
      <c r="J141" s="738">
        <v>0</v>
      </c>
      <c r="K141" s="738">
        <v>0</v>
      </c>
      <c r="L141" s="738">
        <v>0</v>
      </c>
      <c r="M141" s="739">
        <f t="shared" si="7"/>
        <v>0</v>
      </c>
      <c r="N141" s="738">
        <v>0</v>
      </c>
      <c r="O141" s="738">
        <v>0</v>
      </c>
      <c r="P141" s="738">
        <v>0</v>
      </c>
      <c r="Q141" s="740">
        <v>0</v>
      </c>
      <c r="R141" s="740">
        <v>0</v>
      </c>
      <c r="S141" s="738">
        <v>0</v>
      </c>
      <c r="T141" s="738">
        <v>0</v>
      </c>
      <c r="U141" s="738">
        <v>0</v>
      </c>
      <c r="V141" s="738">
        <v>0</v>
      </c>
      <c r="W141" s="738">
        <v>0</v>
      </c>
      <c r="X141" s="738">
        <v>0</v>
      </c>
      <c r="Y141" s="738">
        <v>0</v>
      </c>
      <c r="Z141" s="738">
        <f t="shared" si="8"/>
        <v>0</v>
      </c>
    </row>
    <row r="142" spans="1:26" ht="14.25">
      <c r="A142" s="2491" t="s">
        <v>777</v>
      </c>
      <c r="B142" s="736" t="s">
        <v>1236</v>
      </c>
      <c r="C142" s="748">
        <f t="shared" si="6"/>
        <v>0</v>
      </c>
      <c r="D142" s="738">
        <v>0</v>
      </c>
      <c r="E142" s="738">
        <v>0</v>
      </c>
      <c r="F142" s="738">
        <v>0</v>
      </c>
      <c r="G142" s="738">
        <v>0</v>
      </c>
      <c r="H142" s="738">
        <v>0</v>
      </c>
      <c r="I142" s="738">
        <v>0</v>
      </c>
      <c r="J142" s="738">
        <v>0</v>
      </c>
      <c r="K142" s="738">
        <v>0</v>
      </c>
      <c r="L142" s="738">
        <v>0</v>
      </c>
      <c r="M142" s="739">
        <f t="shared" si="7"/>
        <v>0</v>
      </c>
      <c r="N142" s="738">
        <v>0</v>
      </c>
      <c r="O142" s="738">
        <v>0</v>
      </c>
      <c r="P142" s="738">
        <v>0</v>
      </c>
      <c r="Q142" s="740">
        <v>0</v>
      </c>
      <c r="R142" s="740">
        <v>0</v>
      </c>
      <c r="S142" s="738">
        <v>0</v>
      </c>
      <c r="T142" s="738">
        <v>0</v>
      </c>
      <c r="U142" s="738">
        <v>0</v>
      </c>
      <c r="V142" s="738">
        <v>0</v>
      </c>
      <c r="W142" s="738">
        <v>0</v>
      </c>
      <c r="X142" s="738">
        <v>0</v>
      </c>
      <c r="Y142" s="738">
        <v>0</v>
      </c>
      <c r="Z142" s="738">
        <f t="shared" si="8"/>
        <v>0</v>
      </c>
    </row>
    <row r="143" spans="1:26" ht="14.25">
      <c r="A143" s="2491" t="s">
        <v>777</v>
      </c>
      <c r="B143" s="736" t="s">
        <v>1237</v>
      </c>
      <c r="C143" s="748">
        <f t="shared" si="6"/>
        <v>1</v>
      </c>
      <c r="D143" s="738">
        <v>0</v>
      </c>
      <c r="E143" s="738">
        <v>0</v>
      </c>
      <c r="F143" s="738">
        <v>0</v>
      </c>
      <c r="G143" s="738">
        <v>0</v>
      </c>
      <c r="H143" s="738">
        <v>0</v>
      </c>
      <c r="I143" s="738">
        <v>0</v>
      </c>
      <c r="J143" s="738">
        <v>0</v>
      </c>
      <c r="K143" s="738">
        <v>0</v>
      </c>
      <c r="L143" s="738">
        <v>0</v>
      </c>
      <c r="M143" s="739">
        <f t="shared" si="7"/>
        <v>0</v>
      </c>
      <c r="N143" s="738">
        <v>0</v>
      </c>
      <c r="O143" s="738">
        <v>1</v>
      </c>
      <c r="P143" s="738">
        <v>0</v>
      </c>
      <c r="Q143" s="740">
        <v>0</v>
      </c>
      <c r="R143" s="740">
        <v>0</v>
      </c>
      <c r="S143" s="738">
        <v>0</v>
      </c>
      <c r="T143" s="738">
        <v>0</v>
      </c>
      <c r="U143" s="738">
        <v>0</v>
      </c>
      <c r="V143" s="738">
        <v>0</v>
      </c>
      <c r="W143" s="738">
        <v>0</v>
      </c>
      <c r="X143" s="738">
        <v>0</v>
      </c>
      <c r="Y143" s="738">
        <v>0</v>
      </c>
      <c r="Z143" s="738">
        <f t="shared" si="8"/>
        <v>1</v>
      </c>
    </row>
    <row r="144" spans="1:26" ht="14.25">
      <c r="A144" s="2491" t="s">
        <v>777</v>
      </c>
      <c r="B144" s="736" t="s">
        <v>1238</v>
      </c>
      <c r="C144" s="748">
        <f t="shared" si="6"/>
        <v>26</v>
      </c>
      <c r="D144" s="738">
        <v>0</v>
      </c>
      <c r="E144" s="738">
        <v>0</v>
      </c>
      <c r="F144" s="738">
        <v>1</v>
      </c>
      <c r="G144" s="738">
        <v>1</v>
      </c>
      <c r="H144" s="738">
        <v>2</v>
      </c>
      <c r="I144" s="738">
        <v>4</v>
      </c>
      <c r="J144" s="738">
        <v>4</v>
      </c>
      <c r="K144" s="738">
        <v>2</v>
      </c>
      <c r="L144" s="738">
        <v>3</v>
      </c>
      <c r="M144" s="739">
        <f t="shared" si="7"/>
        <v>17</v>
      </c>
      <c r="N144" s="738">
        <v>1</v>
      </c>
      <c r="O144" s="738">
        <v>3</v>
      </c>
      <c r="P144" s="738">
        <v>1</v>
      </c>
      <c r="Q144" s="740">
        <v>0</v>
      </c>
      <c r="R144" s="740">
        <v>0</v>
      </c>
      <c r="S144" s="738">
        <v>1</v>
      </c>
      <c r="T144" s="738">
        <v>1</v>
      </c>
      <c r="U144" s="738">
        <v>0</v>
      </c>
      <c r="V144" s="738">
        <v>0</v>
      </c>
      <c r="W144" s="738">
        <v>0</v>
      </c>
      <c r="X144" s="738">
        <v>1</v>
      </c>
      <c r="Y144" s="738">
        <v>1</v>
      </c>
      <c r="Z144" s="738">
        <f t="shared" si="8"/>
        <v>9</v>
      </c>
    </row>
    <row r="145" spans="1:26" ht="14.25">
      <c r="A145" s="2492" t="s">
        <v>777</v>
      </c>
      <c r="B145" s="736" t="s">
        <v>1239</v>
      </c>
      <c r="C145" s="748">
        <f t="shared" si="6"/>
        <v>18</v>
      </c>
      <c r="D145" s="738">
        <v>0</v>
      </c>
      <c r="E145" s="738">
        <v>0</v>
      </c>
      <c r="F145" s="738">
        <v>0</v>
      </c>
      <c r="G145" s="738">
        <v>1</v>
      </c>
      <c r="H145" s="738">
        <v>1</v>
      </c>
      <c r="I145" s="738">
        <v>4</v>
      </c>
      <c r="J145" s="738">
        <v>1</v>
      </c>
      <c r="K145" s="738">
        <v>0</v>
      </c>
      <c r="L145" s="738">
        <v>1</v>
      </c>
      <c r="M145" s="739">
        <f t="shared" si="7"/>
        <v>8</v>
      </c>
      <c r="N145" s="738">
        <v>2</v>
      </c>
      <c r="O145" s="738">
        <v>1</v>
      </c>
      <c r="P145" s="738">
        <v>2</v>
      </c>
      <c r="Q145" s="740">
        <v>2</v>
      </c>
      <c r="R145" s="740">
        <v>0</v>
      </c>
      <c r="S145" s="738">
        <v>0</v>
      </c>
      <c r="T145" s="738">
        <v>1</v>
      </c>
      <c r="U145" s="738">
        <v>1</v>
      </c>
      <c r="V145" s="738">
        <v>0</v>
      </c>
      <c r="W145" s="738">
        <v>1</v>
      </c>
      <c r="X145" s="738">
        <v>0</v>
      </c>
      <c r="Y145" s="738">
        <v>0</v>
      </c>
      <c r="Z145" s="738">
        <f t="shared" si="8"/>
        <v>10</v>
      </c>
    </row>
    <row r="146" spans="1:26" ht="14.25">
      <c r="A146" s="2490" t="s">
        <v>33</v>
      </c>
      <c r="B146" s="736" t="s">
        <v>1234</v>
      </c>
      <c r="C146" s="748">
        <f t="shared" si="6"/>
        <v>399</v>
      </c>
      <c r="D146" s="738">
        <v>13</v>
      </c>
      <c r="E146" s="738">
        <v>11</v>
      </c>
      <c r="F146" s="738">
        <v>15</v>
      </c>
      <c r="G146" s="738">
        <v>15</v>
      </c>
      <c r="H146" s="738">
        <v>16</v>
      </c>
      <c r="I146" s="738">
        <v>10</v>
      </c>
      <c r="J146" s="738">
        <v>18</v>
      </c>
      <c r="K146" s="738">
        <v>17</v>
      </c>
      <c r="L146" s="738">
        <v>20</v>
      </c>
      <c r="M146" s="739">
        <f t="shared" si="7"/>
        <v>135</v>
      </c>
      <c r="N146" s="738">
        <v>18</v>
      </c>
      <c r="O146" s="738">
        <v>13</v>
      </c>
      <c r="P146" s="738">
        <v>22</v>
      </c>
      <c r="Q146" s="740">
        <v>22</v>
      </c>
      <c r="R146" s="740">
        <v>24</v>
      </c>
      <c r="S146" s="738">
        <v>24</v>
      </c>
      <c r="T146" s="738">
        <v>13</v>
      </c>
      <c r="U146" s="738">
        <v>28</v>
      </c>
      <c r="V146" s="738">
        <v>34</v>
      </c>
      <c r="W146" s="738">
        <v>21</v>
      </c>
      <c r="X146" s="738">
        <v>17</v>
      </c>
      <c r="Y146" s="738">
        <v>28</v>
      </c>
      <c r="Z146" s="738">
        <f t="shared" si="8"/>
        <v>264</v>
      </c>
    </row>
    <row r="147" spans="1:26" ht="14.25">
      <c r="A147" s="2491" t="s">
        <v>777</v>
      </c>
      <c r="B147" s="736" t="s">
        <v>1235</v>
      </c>
      <c r="C147" s="748">
        <f t="shared" si="6"/>
        <v>29</v>
      </c>
      <c r="D147" s="738">
        <v>2</v>
      </c>
      <c r="E147" s="738">
        <v>0</v>
      </c>
      <c r="F147" s="738">
        <v>1</v>
      </c>
      <c r="G147" s="738">
        <v>0</v>
      </c>
      <c r="H147" s="738">
        <v>0</v>
      </c>
      <c r="I147" s="738">
        <v>1</v>
      </c>
      <c r="J147" s="738">
        <v>2</v>
      </c>
      <c r="K147" s="738">
        <v>4</v>
      </c>
      <c r="L147" s="738">
        <v>3</v>
      </c>
      <c r="M147" s="739">
        <f t="shared" si="7"/>
        <v>13</v>
      </c>
      <c r="N147" s="738">
        <v>3</v>
      </c>
      <c r="O147" s="738">
        <v>4</v>
      </c>
      <c r="P147" s="738">
        <v>1</v>
      </c>
      <c r="Q147" s="740">
        <v>2</v>
      </c>
      <c r="R147" s="740">
        <v>1</v>
      </c>
      <c r="S147" s="738">
        <v>1</v>
      </c>
      <c r="T147" s="738">
        <v>1</v>
      </c>
      <c r="U147" s="738">
        <v>1</v>
      </c>
      <c r="V147" s="738">
        <v>1</v>
      </c>
      <c r="W147" s="738">
        <v>0</v>
      </c>
      <c r="X147" s="738">
        <v>0</v>
      </c>
      <c r="Y147" s="738">
        <v>1</v>
      </c>
      <c r="Z147" s="738">
        <f t="shared" si="8"/>
        <v>16</v>
      </c>
    </row>
    <row r="148" spans="1:26" ht="14.25">
      <c r="A148" s="2491" t="s">
        <v>777</v>
      </c>
      <c r="B148" s="736" t="s">
        <v>1236</v>
      </c>
      <c r="C148" s="748">
        <f t="shared" si="6"/>
        <v>374</v>
      </c>
      <c r="D148" s="738">
        <v>18</v>
      </c>
      <c r="E148" s="738">
        <v>12</v>
      </c>
      <c r="F148" s="738">
        <v>17</v>
      </c>
      <c r="G148" s="738">
        <v>19</v>
      </c>
      <c r="H148" s="738">
        <v>9</v>
      </c>
      <c r="I148" s="738">
        <v>26</v>
      </c>
      <c r="J148" s="738">
        <v>19</v>
      </c>
      <c r="K148" s="738">
        <v>23</v>
      </c>
      <c r="L148" s="738">
        <v>22</v>
      </c>
      <c r="M148" s="739">
        <f t="shared" si="7"/>
        <v>165</v>
      </c>
      <c r="N148" s="738">
        <v>21</v>
      </c>
      <c r="O148" s="738">
        <v>15</v>
      </c>
      <c r="P148" s="738">
        <v>14</v>
      </c>
      <c r="Q148" s="740">
        <v>14</v>
      </c>
      <c r="R148" s="740">
        <v>8</v>
      </c>
      <c r="S148" s="738">
        <v>21</v>
      </c>
      <c r="T148" s="738">
        <v>20</v>
      </c>
      <c r="U148" s="738">
        <v>21</v>
      </c>
      <c r="V148" s="738">
        <v>18</v>
      </c>
      <c r="W148" s="738">
        <v>16</v>
      </c>
      <c r="X148" s="738">
        <v>17</v>
      </c>
      <c r="Y148" s="738">
        <v>24</v>
      </c>
      <c r="Z148" s="738">
        <f t="shared" si="8"/>
        <v>209</v>
      </c>
    </row>
    <row r="149" spans="1:26" ht="14.25">
      <c r="A149" s="2491" t="s">
        <v>777</v>
      </c>
      <c r="B149" s="736" t="s">
        <v>1237</v>
      </c>
      <c r="C149" s="748">
        <f t="shared" si="6"/>
        <v>76</v>
      </c>
      <c r="D149" s="738">
        <v>9</v>
      </c>
      <c r="E149" s="738">
        <v>5</v>
      </c>
      <c r="F149" s="738">
        <v>2</v>
      </c>
      <c r="G149" s="738">
        <v>3</v>
      </c>
      <c r="H149" s="738">
        <v>1</v>
      </c>
      <c r="I149" s="738">
        <v>3</v>
      </c>
      <c r="J149" s="738">
        <v>2</v>
      </c>
      <c r="K149" s="738">
        <v>5</v>
      </c>
      <c r="L149" s="738">
        <v>4</v>
      </c>
      <c r="M149" s="739">
        <f t="shared" si="7"/>
        <v>34</v>
      </c>
      <c r="N149" s="738">
        <v>2</v>
      </c>
      <c r="O149" s="738">
        <v>2</v>
      </c>
      <c r="P149" s="738">
        <v>3</v>
      </c>
      <c r="Q149" s="740">
        <v>2</v>
      </c>
      <c r="R149" s="740">
        <v>7</v>
      </c>
      <c r="S149" s="738">
        <v>8</v>
      </c>
      <c r="T149" s="738">
        <v>3</v>
      </c>
      <c r="U149" s="738">
        <v>1</v>
      </c>
      <c r="V149" s="738">
        <v>1</v>
      </c>
      <c r="W149" s="738">
        <v>4</v>
      </c>
      <c r="X149" s="738">
        <v>5</v>
      </c>
      <c r="Y149" s="738">
        <v>4</v>
      </c>
      <c r="Z149" s="738">
        <f t="shared" si="8"/>
        <v>42</v>
      </c>
    </row>
    <row r="150" spans="1:26" ht="14.25">
      <c r="A150" s="2491" t="s">
        <v>777</v>
      </c>
      <c r="B150" s="736" t="s">
        <v>1238</v>
      </c>
      <c r="C150" s="748">
        <f t="shared" si="6"/>
        <v>410</v>
      </c>
      <c r="D150" s="738">
        <v>11</v>
      </c>
      <c r="E150" s="738">
        <v>26</v>
      </c>
      <c r="F150" s="738">
        <v>16</v>
      </c>
      <c r="G150" s="738">
        <v>11</v>
      </c>
      <c r="H150" s="738">
        <v>18</v>
      </c>
      <c r="I150" s="738">
        <v>19</v>
      </c>
      <c r="J150" s="738">
        <v>23</v>
      </c>
      <c r="K150" s="738">
        <v>9</v>
      </c>
      <c r="L150" s="738">
        <v>17</v>
      </c>
      <c r="M150" s="739">
        <f t="shared" si="7"/>
        <v>150</v>
      </c>
      <c r="N150" s="738">
        <v>18</v>
      </c>
      <c r="O150" s="738">
        <v>21</v>
      </c>
      <c r="P150" s="738">
        <v>21</v>
      </c>
      <c r="Q150" s="740">
        <v>18</v>
      </c>
      <c r="R150" s="740">
        <v>23</v>
      </c>
      <c r="S150" s="738">
        <v>31</v>
      </c>
      <c r="T150" s="738">
        <v>14</v>
      </c>
      <c r="U150" s="738">
        <v>20</v>
      </c>
      <c r="V150" s="738">
        <v>24</v>
      </c>
      <c r="W150" s="738">
        <v>20</v>
      </c>
      <c r="X150" s="738">
        <v>23</v>
      </c>
      <c r="Y150" s="738">
        <v>27</v>
      </c>
      <c r="Z150" s="738">
        <f t="shared" si="8"/>
        <v>260</v>
      </c>
    </row>
    <row r="151" spans="1:26" ht="14.25">
      <c r="A151" s="2492" t="s">
        <v>777</v>
      </c>
      <c r="B151" s="736" t="s">
        <v>1239</v>
      </c>
      <c r="C151" s="748">
        <f t="shared" si="6"/>
        <v>84</v>
      </c>
      <c r="D151" s="738">
        <v>5</v>
      </c>
      <c r="E151" s="738">
        <v>7</v>
      </c>
      <c r="F151" s="738">
        <v>1</v>
      </c>
      <c r="G151" s="738">
        <v>6</v>
      </c>
      <c r="H151" s="738">
        <v>2</v>
      </c>
      <c r="I151" s="738">
        <v>2</v>
      </c>
      <c r="J151" s="738">
        <v>3</v>
      </c>
      <c r="K151" s="738">
        <v>4</v>
      </c>
      <c r="L151" s="738">
        <v>3</v>
      </c>
      <c r="M151" s="739">
        <f t="shared" si="7"/>
        <v>33</v>
      </c>
      <c r="N151" s="738">
        <v>4</v>
      </c>
      <c r="O151" s="738">
        <v>7</v>
      </c>
      <c r="P151" s="738">
        <v>5</v>
      </c>
      <c r="Q151" s="740">
        <v>3</v>
      </c>
      <c r="R151" s="740">
        <v>2</v>
      </c>
      <c r="S151" s="738">
        <v>4</v>
      </c>
      <c r="T151" s="738">
        <v>3</v>
      </c>
      <c r="U151" s="738">
        <v>5</v>
      </c>
      <c r="V151" s="738">
        <v>5</v>
      </c>
      <c r="W151" s="738">
        <v>2</v>
      </c>
      <c r="X151" s="738">
        <v>3</v>
      </c>
      <c r="Y151" s="738">
        <v>8</v>
      </c>
      <c r="Z151" s="738">
        <f t="shared" si="8"/>
        <v>51</v>
      </c>
    </row>
    <row r="152" spans="1:26" ht="14.25">
      <c r="A152" s="2490" t="s">
        <v>34</v>
      </c>
      <c r="B152" s="736" t="s">
        <v>1234</v>
      </c>
      <c r="C152" s="748">
        <f t="shared" si="6"/>
        <v>242</v>
      </c>
      <c r="D152" s="738">
        <v>5</v>
      </c>
      <c r="E152" s="738">
        <v>16</v>
      </c>
      <c r="F152" s="738">
        <v>6</v>
      </c>
      <c r="G152" s="738">
        <v>1</v>
      </c>
      <c r="H152" s="738">
        <v>5</v>
      </c>
      <c r="I152" s="738">
        <v>13</v>
      </c>
      <c r="J152" s="738">
        <v>12</v>
      </c>
      <c r="K152" s="738">
        <v>9</v>
      </c>
      <c r="L152" s="738">
        <v>7</v>
      </c>
      <c r="M152" s="739">
        <f t="shared" si="7"/>
        <v>74</v>
      </c>
      <c r="N152" s="738">
        <v>18</v>
      </c>
      <c r="O152" s="738">
        <v>7</v>
      </c>
      <c r="P152" s="738">
        <v>9</v>
      </c>
      <c r="Q152" s="740">
        <v>16</v>
      </c>
      <c r="R152" s="740">
        <v>12</v>
      </c>
      <c r="S152" s="738">
        <v>15</v>
      </c>
      <c r="T152" s="738">
        <v>9</v>
      </c>
      <c r="U152" s="738">
        <v>18</v>
      </c>
      <c r="V152" s="738">
        <v>12</v>
      </c>
      <c r="W152" s="738">
        <v>16</v>
      </c>
      <c r="X152" s="738">
        <v>19</v>
      </c>
      <c r="Y152" s="738">
        <v>17</v>
      </c>
      <c r="Z152" s="738">
        <f t="shared" si="8"/>
        <v>168</v>
      </c>
    </row>
    <row r="153" spans="1:26" ht="14.25">
      <c r="A153" s="2491" t="s">
        <v>777</v>
      </c>
      <c r="B153" s="736" t="s">
        <v>1235</v>
      </c>
      <c r="C153" s="748">
        <f t="shared" si="6"/>
        <v>30</v>
      </c>
      <c r="D153" s="738">
        <v>1</v>
      </c>
      <c r="E153" s="738">
        <v>3</v>
      </c>
      <c r="F153" s="738">
        <v>5</v>
      </c>
      <c r="G153" s="738">
        <v>4</v>
      </c>
      <c r="H153" s="738">
        <v>0</v>
      </c>
      <c r="I153" s="738">
        <v>0</v>
      </c>
      <c r="J153" s="738">
        <v>2</v>
      </c>
      <c r="K153" s="738">
        <v>4</v>
      </c>
      <c r="L153" s="738">
        <v>0</v>
      </c>
      <c r="M153" s="739">
        <f t="shared" si="7"/>
        <v>19</v>
      </c>
      <c r="N153" s="738">
        <v>2</v>
      </c>
      <c r="O153" s="738">
        <v>0</v>
      </c>
      <c r="P153" s="738">
        <v>0</v>
      </c>
      <c r="Q153" s="740">
        <v>1</v>
      </c>
      <c r="R153" s="740">
        <v>1</v>
      </c>
      <c r="S153" s="738">
        <v>0</v>
      </c>
      <c r="T153" s="738">
        <v>0</v>
      </c>
      <c r="U153" s="738">
        <v>2</v>
      </c>
      <c r="V153" s="738">
        <v>1</v>
      </c>
      <c r="W153" s="738">
        <v>2</v>
      </c>
      <c r="X153" s="738">
        <v>1</v>
      </c>
      <c r="Y153" s="738">
        <v>1</v>
      </c>
      <c r="Z153" s="738">
        <f t="shared" si="8"/>
        <v>11</v>
      </c>
    </row>
    <row r="154" spans="1:26" ht="14.25">
      <c r="A154" s="2491" t="s">
        <v>777</v>
      </c>
      <c r="B154" s="736" t="s">
        <v>1236</v>
      </c>
      <c r="C154" s="748">
        <f t="shared" si="6"/>
        <v>118</v>
      </c>
      <c r="D154" s="738">
        <v>4</v>
      </c>
      <c r="E154" s="738">
        <v>3</v>
      </c>
      <c r="F154" s="738">
        <v>0</v>
      </c>
      <c r="G154" s="738">
        <v>9</v>
      </c>
      <c r="H154" s="738">
        <v>5</v>
      </c>
      <c r="I154" s="738">
        <v>3</v>
      </c>
      <c r="J154" s="738">
        <v>3</v>
      </c>
      <c r="K154" s="738">
        <v>4</v>
      </c>
      <c r="L154" s="738">
        <v>7</v>
      </c>
      <c r="M154" s="739">
        <f t="shared" si="7"/>
        <v>38</v>
      </c>
      <c r="N154" s="738">
        <v>8</v>
      </c>
      <c r="O154" s="738">
        <v>4</v>
      </c>
      <c r="P154" s="738">
        <v>12</v>
      </c>
      <c r="Q154" s="740">
        <v>4</v>
      </c>
      <c r="R154" s="740">
        <v>7</v>
      </c>
      <c r="S154" s="738">
        <v>1</v>
      </c>
      <c r="T154" s="738">
        <v>3</v>
      </c>
      <c r="U154" s="738">
        <v>11</v>
      </c>
      <c r="V154" s="738">
        <v>7</v>
      </c>
      <c r="W154" s="738">
        <v>8</v>
      </c>
      <c r="X154" s="738">
        <v>8</v>
      </c>
      <c r="Y154" s="738">
        <v>7</v>
      </c>
      <c r="Z154" s="738">
        <f t="shared" si="8"/>
        <v>80</v>
      </c>
    </row>
    <row r="155" spans="1:26" ht="14.25">
      <c r="A155" s="2491" t="s">
        <v>777</v>
      </c>
      <c r="B155" s="736" t="s">
        <v>1237</v>
      </c>
      <c r="C155" s="748">
        <f t="shared" si="6"/>
        <v>52</v>
      </c>
      <c r="D155" s="738">
        <v>0</v>
      </c>
      <c r="E155" s="738">
        <v>1</v>
      </c>
      <c r="F155" s="738">
        <v>0</v>
      </c>
      <c r="G155" s="738">
        <v>2</v>
      </c>
      <c r="H155" s="738">
        <v>2</v>
      </c>
      <c r="I155" s="738">
        <v>0</v>
      </c>
      <c r="J155" s="738">
        <v>3</v>
      </c>
      <c r="K155" s="738">
        <v>2</v>
      </c>
      <c r="L155" s="738">
        <v>4</v>
      </c>
      <c r="M155" s="739">
        <f t="shared" si="7"/>
        <v>14</v>
      </c>
      <c r="N155" s="738">
        <v>6</v>
      </c>
      <c r="O155" s="738">
        <v>3</v>
      </c>
      <c r="P155" s="738">
        <v>1</v>
      </c>
      <c r="Q155" s="740">
        <v>6</v>
      </c>
      <c r="R155" s="740">
        <v>3</v>
      </c>
      <c r="S155" s="738">
        <v>0</v>
      </c>
      <c r="T155" s="738">
        <v>4</v>
      </c>
      <c r="U155" s="738">
        <v>2</v>
      </c>
      <c r="V155" s="738">
        <v>5</v>
      </c>
      <c r="W155" s="738">
        <v>3</v>
      </c>
      <c r="X155" s="738">
        <v>4</v>
      </c>
      <c r="Y155" s="738">
        <v>1</v>
      </c>
      <c r="Z155" s="738">
        <f t="shared" si="8"/>
        <v>38</v>
      </c>
    </row>
    <row r="156" spans="1:26" ht="14.25">
      <c r="A156" s="2491" t="s">
        <v>777</v>
      </c>
      <c r="B156" s="736" t="s">
        <v>1238</v>
      </c>
      <c r="C156" s="748">
        <f t="shared" si="6"/>
        <v>525</v>
      </c>
      <c r="D156" s="738">
        <v>18</v>
      </c>
      <c r="E156" s="738">
        <v>18</v>
      </c>
      <c r="F156" s="738">
        <v>13</v>
      </c>
      <c r="G156" s="738">
        <v>18</v>
      </c>
      <c r="H156" s="738">
        <v>24</v>
      </c>
      <c r="I156" s="738">
        <v>29</v>
      </c>
      <c r="J156" s="738">
        <v>36</v>
      </c>
      <c r="K156" s="738">
        <v>30</v>
      </c>
      <c r="L156" s="738">
        <v>20</v>
      </c>
      <c r="M156" s="739">
        <f t="shared" si="7"/>
        <v>206</v>
      </c>
      <c r="N156" s="738">
        <v>31</v>
      </c>
      <c r="O156" s="738">
        <v>24</v>
      </c>
      <c r="P156" s="738">
        <v>28</v>
      </c>
      <c r="Q156" s="740">
        <v>27</v>
      </c>
      <c r="R156" s="740">
        <v>27</v>
      </c>
      <c r="S156" s="738">
        <v>21</v>
      </c>
      <c r="T156" s="738">
        <v>12</v>
      </c>
      <c r="U156" s="738">
        <v>21</v>
      </c>
      <c r="V156" s="738">
        <v>41</v>
      </c>
      <c r="W156" s="738">
        <v>38</v>
      </c>
      <c r="X156" s="738">
        <v>25</v>
      </c>
      <c r="Y156" s="738">
        <v>24</v>
      </c>
      <c r="Z156" s="738">
        <f t="shared" si="8"/>
        <v>319</v>
      </c>
    </row>
    <row r="157" spans="1:26" ht="14.25">
      <c r="A157" s="2492" t="s">
        <v>777</v>
      </c>
      <c r="B157" s="736" t="s">
        <v>1239</v>
      </c>
      <c r="C157" s="748">
        <f t="shared" si="6"/>
        <v>101</v>
      </c>
      <c r="D157" s="738">
        <v>4</v>
      </c>
      <c r="E157" s="738">
        <v>3</v>
      </c>
      <c r="F157" s="738">
        <v>2</v>
      </c>
      <c r="G157" s="738">
        <v>1</v>
      </c>
      <c r="H157" s="738">
        <v>5</v>
      </c>
      <c r="I157" s="738">
        <v>9</v>
      </c>
      <c r="J157" s="738">
        <v>2</v>
      </c>
      <c r="K157" s="738">
        <v>3</v>
      </c>
      <c r="L157" s="738">
        <v>4</v>
      </c>
      <c r="M157" s="739">
        <f t="shared" si="7"/>
        <v>33</v>
      </c>
      <c r="N157" s="738">
        <v>11</v>
      </c>
      <c r="O157" s="738">
        <v>5</v>
      </c>
      <c r="P157" s="738">
        <v>4</v>
      </c>
      <c r="Q157" s="740">
        <v>3</v>
      </c>
      <c r="R157" s="740">
        <v>5</v>
      </c>
      <c r="S157" s="738">
        <v>5</v>
      </c>
      <c r="T157" s="738">
        <v>6</v>
      </c>
      <c r="U157" s="738">
        <v>5</v>
      </c>
      <c r="V157" s="738">
        <v>4</v>
      </c>
      <c r="W157" s="738">
        <v>9</v>
      </c>
      <c r="X157" s="738">
        <v>6</v>
      </c>
      <c r="Y157" s="738">
        <v>5</v>
      </c>
      <c r="Z157" s="738">
        <f t="shared" si="8"/>
        <v>68</v>
      </c>
    </row>
    <row r="158" spans="1:26" ht="14.25">
      <c r="A158" s="2490" t="s">
        <v>20</v>
      </c>
      <c r="B158" s="736" t="s">
        <v>1234</v>
      </c>
      <c r="C158" s="748">
        <f t="shared" si="6"/>
        <v>1824</v>
      </c>
      <c r="D158" s="738">
        <v>79</v>
      </c>
      <c r="E158" s="738">
        <v>80</v>
      </c>
      <c r="F158" s="738">
        <v>77</v>
      </c>
      <c r="G158" s="738">
        <v>71</v>
      </c>
      <c r="H158" s="738">
        <v>107</v>
      </c>
      <c r="I158" s="738">
        <v>90</v>
      </c>
      <c r="J158" s="738">
        <v>92</v>
      </c>
      <c r="K158" s="738">
        <v>87</v>
      </c>
      <c r="L158" s="738">
        <v>78</v>
      </c>
      <c r="M158" s="739">
        <f t="shared" si="7"/>
        <v>761</v>
      </c>
      <c r="N158" s="738">
        <v>86</v>
      </c>
      <c r="O158" s="738">
        <v>63</v>
      </c>
      <c r="P158" s="738">
        <v>90</v>
      </c>
      <c r="Q158" s="740">
        <v>87</v>
      </c>
      <c r="R158" s="740">
        <v>75</v>
      </c>
      <c r="S158" s="738">
        <v>87</v>
      </c>
      <c r="T158" s="738">
        <v>80</v>
      </c>
      <c r="U158" s="738">
        <v>76</v>
      </c>
      <c r="V158" s="738">
        <v>122</v>
      </c>
      <c r="W158" s="738">
        <v>87</v>
      </c>
      <c r="X158" s="738">
        <v>103</v>
      </c>
      <c r="Y158" s="738">
        <v>107</v>
      </c>
      <c r="Z158" s="738">
        <f t="shared" si="8"/>
        <v>1063</v>
      </c>
    </row>
    <row r="159" spans="1:26" ht="14.25">
      <c r="A159" s="2491" t="s">
        <v>777</v>
      </c>
      <c r="B159" s="736" t="s">
        <v>1235</v>
      </c>
      <c r="C159" s="748">
        <f t="shared" si="6"/>
        <v>161</v>
      </c>
      <c r="D159" s="738">
        <v>3</v>
      </c>
      <c r="E159" s="738">
        <v>4</v>
      </c>
      <c r="F159" s="738">
        <v>9</v>
      </c>
      <c r="G159" s="738">
        <v>14</v>
      </c>
      <c r="H159" s="738">
        <v>7</v>
      </c>
      <c r="I159" s="738">
        <v>10</v>
      </c>
      <c r="J159" s="738">
        <v>12</v>
      </c>
      <c r="K159" s="738">
        <v>2</v>
      </c>
      <c r="L159" s="738">
        <v>3</v>
      </c>
      <c r="M159" s="739">
        <f t="shared" si="7"/>
        <v>64</v>
      </c>
      <c r="N159" s="738">
        <v>5</v>
      </c>
      <c r="O159" s="738">
        <v>3</v>
      </c>
      <c r="P159" s="738">
        <v>9</v>
      </c>
      <c r="Q159" s="740">
        <v>6</v>
      </c>
      <c r="R159" s="740">
        <v>6</v>
      </c>
      <c r="S159" s="738">
        <v>7</v>
      </c>
      <c r="T159" s="738">
        <v>15</v>
      </c>
      <c r="U159" s="738">
        <v>9</v>
      </c>
      <c r="V159" s="738">
        <v>7</v>
      </c>
      <c r="W159" s="738">
        <v>8</v>
      </c>
      <c r="X159" s="738">
        <v>3</v>
      </c>
      <c r="Y159" s="738">
        <v>19</v>
      </c>
      <c r="Z159" s="738">
        <f t="shared" si="8"/>
        <v>97</v>
      </c>
    </row>
    <row r="160" spans="1:26" ht="14.25">
      <c r="A160" s="2491" t="s">
        <v>777</v>
      </c>
      <c r="B160" s="736" t="s">
        <v>1236</v>
      </c>
      <c r="C160" s="748">
        <f t="shared" si="6"/>
        <v>762</v>
      </c>
      <c r="D160" s="738">
        <v>21</v>
      </c>
      <c r="E160" s="738">
        <v>18</v>
      </c>
      <c r="F160" s="738">
        <v>24</v>
      </c>
      <c r="G160" s="738">
        <v>41</v>
      </c>
      <c r="H160" s="738">
        <v>49</v>
      </c>
      <c r="I160" s="738">
        <v>49</v>
      </c>
      <c r="J160" s="738">
        <v>49</v>
      </c>
      <c r="K160" s="738">
        <v>46</v>
      </c>
      <c r="L160" s="738">
        <v>32</v>
      </c>
      <c r="M160" s="739">
        <f t="shared" si="7"/>
        <v>329</v>
      </c>
      <c r="N160" s="738">
        <v>21</v>
      </c>
      <c r="O160" s="738">
        <v>31</v>
      </c>
      <c r="P160" s="738">
        <v>35</v>
      </c>
      <c r="Q160" s="740">
        <v>26</v>
      </c>
      <c r="R160" s="740">
        <v>20</v>
      </c>
      <c r="S160" s="738">
        <v>22</v>
      </c>
      <c r="T160" s="738">
        <v>23</v>
      </c>
      <c r="U160" s="738">
        <v>43</v>
      </c>
      <c r="V160" s="738">
        <v>39</v>
      </c>
      <c r="W160" s="738">
        <v>39</v>
      </c>
      <c r="X160" s="738">
        <v>59</v>
      </c>
      <c r="Y160" s="738">
        <v>75</v>
      </c>
      <c r="Z160" s="738">
        <f t="shared" si="8"/>
        <v>433</v>
      </c>
    </row>
    <row r="161" spans="1:26" ht="14.25">
      <c r="A161" s="2491" t="s">
        <v>777</v>
      </c>
      <c r="B161" s="736" t="s">
        <v>1237</v>
      </c>
      <c r="C161" s="748">
        <f t="shared" si="6"/>
        <v>566</v>
      </c>
      <c r="D161" s="738">
        <v>21</v>
      </c>
      <c r="E161" s="738">
        <v>27</v>
      </c>
      <c r="F161" s="738">
        <v>34</v>
      </c>
      <c r="G161" s="738">
        <v>23</v>
      </c>
      <c r="H161" s="738">
        <v>25</v>
      </c>
      <c r="I161" s="738">
        <v>29</v>
      </c>
      <c r="J161" s="738">
        <v>33</v>
      </c>
      <c r="K161" s="738">
        <v>21</v>
      </c>
      <c r="L161" s="738">
        <v>23</v>
      </c>
      <c r="M161" s="739">
        <f t="shared" si="7"/>
        <v>236</v>
      </c>
      <c r="N161" s="738">
        <v>22</v>
      </c>
      <c r="O161" s="738">
        <v>30</v>
      </c>
      <c r="P161" s="738">
        <v>25</v>
      </c>
      <c r="Q161" s="740">
        <v>26</v>
      </c>
      <c r="R161" s="740">
        <v>35</v>
      </c>
      <c r="S161" s="738">
        <v>29</v>
      </c>
      <c r="T161" s="738">
        <v>27</v>
      </c>
      <c r="U161" s="738">
        <v>20</v>
      </c>
      <c r="V161" s="738">
        <v>30</v>
      </c>
      <c r="W161" s="738">
        <v>32</v>
      </c>
      <c r="X161" s="738">
        <v>24</v>
      </c>
      <c r="Y161" s="738">
        <v>30</v>
      </c>
      <c r="Z161" s="738">
        <f t="shared" si="8"/>
        <v>330</v>
      </c>
    </row>
    <row r="162" spans="1:26" ht="14.25">
      <c r="A162" s="2491" t="s">
        <v>777</v>
      </c>
      <c r="B162" s="736" t="s">
        <v>1238</v>
      </c>
      <c r="C162" s="748">
        <f t="shared" si="6"/>
        <v>1165</v>
      </c>
      <c r="D162" s="738">
        <v>47</v>
      </c>
      <c r="E162" s="738">
        <v>41</v>
      </c>
      <c r="F162" s="738">
        <v>44</v>
      </c>
      <c r="G162" s="738">
        <v>35</v>
      </c>
      <c r="H162" s="738">
        <v>69</v>
      </c>
      <c r="I162" s="738">
        <v>58</v>
      </c>
      <c r="J162" s="738">
        <v>38</v>
      </c>
      <c r="K162" s="738">
        <v>53</v>
      </c>
      <c r="L162" s="738">
        <v>23</v>
      </c>
      <c r="M162" s="739">
        <f t="shared" si="7"/>
        <v>408</v>
      </c>
      <c r="N162" s="738">
        <v>54</v>
      </c>
      <c r="O162" s="738">
        <v>52</v>
      </c>
      <c r="P162" s="738">
        <v>63</v>
      </c>
      <c r="Q162" s="740">
        <v>53</v>
      </c>
      <c r="R162" s="740">
        <v>73</v>
      </c>
      <c r="S162" s="738">
        <v>66</v>
      </c>
      <c r="T162" s="738">
        <v>60</v>
      </c>
      <c r="U162" s="738">
        <v>89</v>
      </c>
      <c r="V162" s="738">
        <v>79</v>
      </c>
      <c r="W162" s="738">
        <v>47</v>
      </c>
      <c r="X162" s="738">
        <v>57</v>
      </c>
      <c r="Y162" s="738">
        <v>64</v>
      </c>
      <c r="Z162" s="738">
        <f t="shared" si="8"/>
        <v>757</v>
      </c>
    </row>
    <row r="163" spans="1:26" ht="14.25">
      <c r="A163" s="2492" t="s">
        <v>777</v>
      </c>
      <c r="B163" s="736" t="s">
        <v>1239</v>
      </c>
      <c r="C163" s="748">
        <f t="shared" si="6"/>
        <v>329</v>
      </c>
      <c r="D163" s="738">
        <v>19</v>
      </c>
      <c r="E163" s="738">
        <v>16</v>
      </c>
      <c r="F163" s="738">
        <v>12</v>
      </c>
      <c r="G163" s="738">
        <v>14</v>
      </c>
      <c r="H163" s="738">
        <v>14</v>
      </c>
      <c r="I163" s="738">
        <v>12</v>
      </c>
      <c r="J163" s="738">
        <v>10</v>
      </c>
      <c r="K163" s="738">
        <v>8</v>
      </c>
      <c r="L163" s="738">
        <v>11</v>
      </c>
      <c r="M163" s="739">
        <f t="shared" si="7"/>
        <v>116</v>
      </c>
      <c r="N163" s="738">
        <v>24</v>
      </c>
      <c r="O163" s="738">
        <v>25</v>
      </c>
      <c r="P163" s="738">
        <v>17</v>
      </c>
      <c r="Q163" s="740">
        <v>12</v>
      </c>
      <c r="R163" s="740">
        <v>14</v>
      </c>
      <c r="S163" s="738">
        <v>9</v>
      </c>
      <c r="T163" s="738">
        <v>20</v>
      </c>
      <c r="U163" s="738">
        <v>15</v>
      </c>
      <c r="V163" s="738">
        <v>15</v>
      </c>
      <c r="W163" s="738">
        <v>16</v>
      </c>
      <c r="X163" s="738">
        <v>13</v>
      </c>
      <c r="Y163" s="738">
        <v>33</v>
      </c>
      <c r="Z163" s="738">
        <f t="shared" si="8"/>
        <v>213</v>
      </c>
    </row>
    <row r="164" spans="1:26" ht="14.25">
      <c r="A164" s="2490" t="s">
        <v>27</v>
      </c>
      <c r="B164" s="736" t="s">
        <v>1234</v>
      </c>
      <c r="C164" s="748">
        <f t="shared" si="6"/>
        <v>1159</v>
      </c>
      <c r="D164" s="738">
        <v>45</v>
      </c>
      <c r="E164" s="738">
        <v>50</v>
      </c>
      <c r="F164" s="738">
        <v>53</v>
      </c>
      <c r="G164" s="738">
        <v>46</v>
      </c>
      <c r="H164" s="738">
        <v>46</v>
      </c>
      <c r="I164" s="738">
        <v>48</v>
      </c>
      <c r="J164" s="738">
        <v>53</v>
      </c>
      <c r="K164" s="738">
        <v>76</v>
      </c>
      <c r="L164" s="738">
        <v>46</v>
      </c>
      <c r="M164" s="739">
        <f t="shared" si="7"/>
        <v>463</v>
      </c>
      <c r="N164" s="738">
        <v>56</v>
      </c>
      <c r="O164" s="738">
        <v>74</v>
      </c>
      <c r="P164" s="738">
        <v>61</v>
      </c>
      <c r="Q164" s="740">
        <v>76</v>
      </c>
      <c r="R164" s="740">
        <v>51</v>
      </c>
      <c r="S164" s="738">
        <v>50</v>
      </c>
      <c r="T164" s="738">
        <v>54</v>
      </c>
      <c r="U164" s="738">
        <v>57</v>
      </c>
      <c r="V164" s="738">
        <v>48</v>
      </c>
      <c r="W164" s="738">
        <v>62</v>
      </c>
      <c r="X164" s="738">
        <v>59</v>
      </c>
      <c r="Y164" s="738">
        <v>48</v>
      </c>
      <c r="Z164" s="738">
        <f t="shared" si="8"/>
        <v>696</v>
      </c>
    </row>
    <row r="165" spans="1:26" ht="14.25">
      <c r="A165" s="2491" t="s">
        <v>777</v>
      </c>
      <c r="B165" s="736" t="s">
        <v>1235</v>
      </c>
      <c r="C165" s="748">
        <f t="shared" si="6"/>
        <v>118</v>
      </c>
      <c r="D165" s="738">
        <v>4</v>
      </c>
      <c r="E165" s="738">
        <v>6</v>
      </c>
      <c r="F165" s="738">
        <v>4</v>
      </c>
      <c r="G165" s="738">
        <v>6</v>
      </c>
      <c r="H165" s="738">
        <v>2</v>
      </c>
      <c r="I165" s="738">
        <v>5</v>
      </c>
      <c r="J165" s="738">
        <v>4</v>
      </c>
      <c r="K165" s="738">
        <v>8</v>
      </c>
      <c r="L165" s="738">
        <v>5</v>
      </c>
      <c r="M165" s="739">
        <f t="shared" si="7"/>
        <v>44</v>
      </c>
      <c r="N165" s="738">
        <v>9</v>
      </c>
      <c r="O165" s="738">
        <v>10</v>
      </c>
      <c r="P165" s="738">
        <v>9</v>
      </c>
      <c r="Q165" s="740">
        <v>6</v>
      </c>
      <c r="R165" s="740">
        <v>5</v>
      </c>
      <c r="S165" s="738">
        <v>5</v>
      </c>
      <c r="T165" s="738">
        <v>4</v>
      </c>
      <c r="U165" s="738">
        <v>2</v>
      </c>
      <c r="V165" s="738">
        <v>6</v>
      </c>
      <c r="W165" s="738">
        <v>2</v>
      </c>
      <c r="X165" s="738">
        <v>5</v>
      </c>
      <c r="Y165" s="738">
        <v>11</v>
      </c>
      <c r="Z165" s="738">
        <f t="shared" si="8"/>
        <v>74</v>
      </c>
    </row>
    <row r="166" spans="1:26" ht="14.25">
      <c r="A166" s="2491" t="s">
        <v>777</v>
      </c>
      <c r="B166" s="736" t="s">
        <v>1236</v>
      </c>
      <c r="C166" s="748">
        <f t="shared" si="6"/>
        <v>134</v>
      </c>
      <c r="D166" s="738">
        <v>5</v>
      </c>
      <c r="E166" s="738">
        <v>2</v>
      </c>
      <c r="F166" s="738">
        <v>6</v>
      </c>
      <c r="G166" s="738">
        <v>12</v>
      </c>
      <c r="H166" s="738">
        <v>6</v>
      </c>
      <c r="I166" s="738">
        <v>7</v>
      </c>
      <c r="J166" s="738">
        <v>4</v>
      </c>
      <c r="K166" s="738">
        <v>9</v>
      </c>
      <c r="L166" s="738">
        <v>4</v>
      </c>
      <c r="M166" s="739">
        <f t="shared" si="7"/>
        <v>55</v>
      </c>
      <c r="N166" s="738">
        <v>2</v>
      </c>
      <c r="O166" s="738">
        <v>7</v>
      </c>
      <c r="P166" s="738">
        <v>10</v>
      </c>
      <c r="Q166" s="740">
        <v>6</v>
      </c>
      <c r="R166" s="740">
        <v>10</v>
      </c>
      <c r="S166" s="738">
        <v>9</v>
      </c>
      <c r="T166" s="738">
        <v>12</v>
      </c>
      <c r="U166" s="738">
        <v>5</v>
      </c>
      <c r="V166" s="738">
        <v>2</v>
      </c>
      <c r="W166" s="738">
        <v>6</v>
      </c>
      <c r="X166" s="738">
        <v>7</v>
      </c>
      <c r="Y166" s="738">
        <v>3</v>
      </c>
      <c r="Z166" s="738">
        <f t="shared" si="8"/>
        <v>79</v>
      </c>
    </row>
    <row r="167" spans="1:26" ht="14.25">
      <c r="A167" s="2491" t="s">
        <v>777</v>
      </c>
      <c r="B167" s="736" t="s">
        <v>1237</v>
      </c>
      <c r="C167" s="748">
        <f t="shared" si="6"/>
        <v>140</v>
      </c>
      <c r="D167" s="738">
        <v>8</v>
      </c>
      <c r="E167" s="738">
        <v>7</v>
      </c>
      <c r="F167" s="738">
        <v>13</v>
      </c>
      <c r="G167" s="738">
        <v>9</v>
      </c>
      <c r="H167" s="738">
        <v>1</v>
      </c>
      <c r="I167" s="738">
        <v>7</v>
      </c>
      <c r="J167" s="738">
        <v>3</v>
      </c>
      <c r="K167" s="738">
        <v>8</v>
      </c>
      <c r="L167" s="738">
        <v>8</v>
      </c>
      <c r="M167" s="739">
        <f t="shared" si="7"/>
        <v>64</v>
      </c>
      <c r="N167" s="738">
        <v>6</v>
      </c>
      <c r="O167" s="738">
        <v>8</v>
      </c>
      <c r="P167" s="738">
        <v>12</v>
      </c>
      <c r="Q167" s="740">
        <v>7</v>
      </c>
      <c r="R167" s="740">
        <v>3</v>
      </c>
      <c r="S167" s="738">
        <v>2</v>
      </c>
      <c r="T167" s="738">
        <v>8</v>
      </c>
      <c r="U167" s="738">
        <v>10</v>
      </c>
      <c r="V167" s="738">
        <v>3</v>
      </c>
      <c r="W167" s="738">
        <v>7</v>
      </c>
      <c r="X167" s="738">
        <v>4</v>
      </c>
      <c r="Y167" s="738">
        <v>6</v>
      </c>
      <c r="Z167" s="738">
        <f t="shared" si="8"/>
        <v>76</v>
      </c>
    </row>
    <row r="168" spans="1:26" ht="14.25">
      <c r="A168" s="2491" t="s">
        <v>777</v>
      </c>
      <c r="B168" s="736" t="s">
        <v>1238</v>
      </c>
      <c r="C168" s="748">
        <f t="shared" si="6"/>
        <v>1082</v>
      </c>
      <c r="D168" s="738">
        <v>42</v>
      </c>
      <c r="E168" s="738">
        <v>37</v>
      </c>
      <c r="F168" s="738">
        <v>58</v>
      </c>
      <c r="G168" s="738">
        <v>53</v>
      </c>
      <c r="H168" s="738">
        <v>68</v>
      </c>
      <c r="I168" s="738">
        <v>58</v>
      </c>
      <c r="J168" s="738">
        <v>57</v>
      </c>
      <c r="K168" s="738">
        <v>56</v>
      </c>
      <c r="L168" s="738">
        <v>55</v>
      </c>
      <c r="M168" s="739">
        <f t="shared" si="7"/>
        <v>484</v>
      </c>
      <c r="N168" s="738">
        <v>47</v>
      </c>
      <c r="O168" s="738">
        <v>46</v>
      </c>
      <c r="P168" s="738">
        <v>63</v>
      </c>
      <c r="Q168" s="740">
        <v>67</v>
      </c>
      <c r="R168" s="740">
        <v>60</v>
      </c>
      <c r="S168" s="738">
        <v>49</v>
      </c>
      <c r="T168" s="738">
        <v>47</v>
      </c>
      <c r="U168" s="738">
        <v>47</v>
      </c>
      <c r="V168" s="738">
        <v>50</v>
      </c>
      <c r="W168" s="738">
        <v>50</v>
      </c>
      <c r="X168" s="738">
        <v>34</v>
      </c>
      <c r="Y168" s="738">
        <v>38</v>
      </c>
      <c r="Z168" s="738">
        <f t="shared" si="8"/>
        <v>598</v>
      </c>
    </row>
    <row r="169" spans="1:26" ht="14.25">
      <c r="A169" s="2492" t="s">
        <v>777</v>
      </c>
      <c r="B169" s="736" t="s">
        <v>1239</v>
      </c>
      <c r="C169" s="748">
        <f t="shared" si="6"/>
        <v>160</v>
      </c>
      <c r="D169" s="738">
        <v>8</v>
      </c>
      <c r="E169" s="738">
        <v>4</v>
      </c>
      <c r="F169" s="738">
        <v>10</v>
      </c>
      <c r="G169" s="738">
        <v>8</v>
      </c>
      <c r="H169" s="738">
        <v>11</v>
      </c>
      <c r="I169" s="738">
        <v>11</v>
      </c>
      <c r="J169" s="738">
        <v>8</v>
      </c>
      <c r="K169" s="738">
        <v>16</v>
      </c>
      <c r="L169" s="738">
        <v>11</v>
      </c>
      <c r="M169" s="739">
        <f t="shared" si="7"/>
        <v>87</v>
      </c>
      <c r="N169" s="738">
        <v>7</v>
      </c>
      <c r="O169" s="738">
        <v>5</v>
      </c>
      <c r="P169" s="738">
        <v>3</v>
      </c>
      <c r="Q169" s="740">
        <v>4</v>
      </c>
      <c r="R169" s="740">
        <v>12</v>
      </c>
      <c r="S169" s="738">
        <v>2</v>
      </c>
      <c r="T169" s="738">
        <v>5</v>
      </c>
      <c r="U169" s="738">
        <v>3</v>
      </c>
      <c r="V169" s="738">
        <v>9</v>
      </c>
      <c r="W169" s="738">
        <v>7</v>
      </c>
      <c r="X169" s="738">
        <v>6</v>
      </c>
      <c r="Y169" s="738">
        <v>10</v>
      </c>
      <c r="Z169" s="738">
        <f t="shared" si="8"/>
        <v>73</v>
      </c>
    </row>
    <row r="170" spans="1:26">
      <c r="A170" s="192" t="s">
        <v>1444</v>
      </c>
    </row>
    <row r="171" spans="1:26">
      <c r="A171" s="192" t="s">
        <v>1445</v>
      </c>
    </row>
    <row r="172" spans="1:26">
      <c r="A172" s="735" t="s">
        <v>1442</v>
      </c>
    </row>
  </sheetData>
  <mergeCells count="47">
    <mergeCell ref="N7:Y7"/>
    <mergeCell ref="Z7:Z8"/>
    <mergeCell ref="A39:A44"/>
    <mergeCell ref="A7:A8"/>
    <mergeCell ref="B7:B8"/>
    <mergeCell ref="D7:L7"/>
    <mergeCell ref="M7:M8"/>
    <mergeCell ref="A9:A14"/>
    <mergeCell ref="A15:A20"/>
    <mergeCell ref="A21:A26"/>
    <mergeCell ref="A27:A32"/>
    <mergeCell ref="A33:A38"/>
    <mergeCell ref="A45:A50"/>
    <mergeCell ref="A51:A56"/>
    <mergeCell ref="A57:A62"/>
    <mergeCell ref="A158:A163"/>
    <mergeCell ref="A164:A169"/>
    <mergeCell ref="A140:A145"/>
    <mergeCell ref="A146:A151"/>
    <mergeCell ref="A152:A157"/>
    <mergeCell ref="A65:A66"/>
    <mergeCell ref="A3:Z3"/>
    <mergeCell ref="A5:Z5"/>
    <mergeCell ref="A122:A127"/>
    <mergeCell ref="A128:A133"/>
    <mergeCell ref="A134:A139"/>
    <mergeCell ref="M120:M121"/>
    <mergeCell ref="N120:Y120"/>
    <mergeCell ref="Z120:Z121"/>
    <mergeCell ref="A67:A72"/>
    <mergeCell ref="A73:A78"/>
    <mergeCell ref="A79:A84"/>
    <mergeCell ref="A4:Z4"/>
    <mergeCell ref="A109:A114"/>
    <mergeCell ref="Y115:Z115"/>
    <mergeCell ref="A120:A121"/>
    <mergeCell ref="B120:B121"/>
    <mergeCell ref="D120:L120"/>
    <mergeCell ref="A85:A90"/>
    <mergeCell ref="A91:A96"/>
    <mergeCell ref="A97:A102"/>
    <mergeCell ref="A103:A108"/>
    <mergeCell ref="B65:B66"/>
    <mergeCell ref="D65:L65"/>
    <mergeCell ref="M65:M66"/>
    <mergeCell ref="N65:Y65"/>
    <mergeCell ref="Z65:Z66"/>
  </mergeCells>
  <hyperlinks>
    <hyperlink ref="AB7" location="ÍNDICE!A305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56" fitToHeight="3" orientation="landscape" r:id="rId1"/>
  <headerFooter scaleWithDoc="0" alignWithMargins="0">
    <oddHeader>&amp;R&amp;"Arial,Negrita"&amp;10Compendio estadístico 2013 - Seguridad ciudadana</oddHeader>
  </headerFooter>
  <rowBreaks count="2" manualBreakCount="2">
    <brk id="62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176</vt:i4>
      </vt:variant>
      <vt:variant>
        <vt:lpstr>Rangos con nombre</vt:lpstr>
      </vt:variant>
      <vt:variant>
        <vt:i4>70</vt:i4>
      </vt:variant>
    </vt:vector>
  </HeadingPairs>
  <TitlesOfParts>
    <vt:vector size="246" baseType="lpstr">
      <vt:lpstr>ÍNDICE</vt:lpstr>
      <vt:lpstr>1.1.1 (2010-2011) </vt:lpstr>
      <vt:lpstr>1.1.1 (2012-2013)</vt:lpstr>
      <vt:lpstr>1.1.1 (2014-2015)</vt:lpstr>
      <vt:lpstr>1.1.1 (2016-2017)</vt:lpstr>
      <vt:lpstr>1.1.1 (2018-2019) </vt:lpstr>
      <vt:lpstr>1.1.1 (2020)</vt:lpstr>
      <vt:lpstr>1.1.2</vt:lpstr>
      <vt:lpstr>1.1.3</vt:lpstr>
      <vt:lpstr>1.1.4</vt:lpstr>
      <vt:lpstr>1.1.5 </vt:lpstr>
      <vt:lpstr>1.1.6</vt:lpstr>
      <vt:lpstr>1.1.7 </vt:lpstr>
      <vt:lpstr>1.2.1 </vt:lpstr>
      <vt:lpstr>1.2.2</vt:lpstr>
      <vt:lpstr>1.2.3</vt:lpstr>
      <vt:lpstr>1.3.1</vt:lpstr>
      <vt:lpstr>1.3.2</vt:lpstr>
      <vt:lpstr>1.3.3</vt:lpstr>
      <vt:lpstr>1.3.4</vt:lpstr>
      <vt:lpstr>1.3.5</vt:lpstr>
      <vt:lpstr>1.3.6</vt:lpstr>
      <vt:lpstr>1.3.7</vt:lpstr>
      <vt:lpstr>1.4.1</vt:lpstr>
      <vt:lpstr>1.4.2</vt:lpstr>
      <vt:lpstr>1.5.1 </vt:lpstr>
      <vt:lpstr>2.1.1 </vt:lpstr>
      <vt:lpstr>2.1.2 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2.1.12</vt:lpstr>
      <vt:lpstr>2.1.13</vt:lpstr>
      <vt:lpstr>2.1.14</vt:lpstr>
      <vt:lpstr>2.1.15</vt:lpstr>
      <vt:lpstr>2.2.1</vt:lpstr>
      <vt:lpstr>2.2.2</vt:lpstr>
      <vt:lpstr>2.2.3</vt:lpstr>
      <vt:lpstr>2.2.4</vt:lpstr>
      <vt:lpstr>2.2.5</vt:lpstr>
      <vt:lpstr>2.2.6</vt:lpstr>
      <vt:lpstr>2.3.1</vt:lpstr>
      <vt:lpstr>2.3.2</vt:lpstr>
      <vt:lpstr>2.3.3</vt:lpstr>
      <vt:lpstr>2.4.1</vt:lpstr>
      <vt:lpstr>2.4.2</vt:lpstr>
      <vt:lpstr>2.4.3 </vt:lpstr>
      <vt:lpstr>3.1.1</vt:lpstr>
      <vt:lpstr>3.1.2</vt:lpstr>
      <vt:lpstr>3.1.3</vt:lpstr>
      <vt:lpstr>3.1.4</vt:lpstr>
      <vt:lpstr>3.1.5</vt:lpstr>
      <vt:lpstr>3.1.6</vt:lpstr>
      <vt:lpstr>3.1.7</vt:lpstr>
      <vt:lpstr>3.2.1 </vt:lpstr>
      <vt:lpstr>3.2.2</vt:lpstr>
      <vt:lpstr>3.2.3</vt:lpstr>
      <vt:lpstr>3.2.4</vt:lpstr>
      <vt:lpstr>3.2.5</vt:lpstr>
      <vt:lpstr>3.2.6 </vt:lpstr>
      <vt:lpstr>3.2.7</vt:lpstr>
      <vt:lpstr>3.3.1</vt:lpstr>
      <vt:lpstr>3.3.2 </vt:lpstr>
      <vt:lpstr>3.3.3</vt:lpstr>
      <vt:lpstr>3.3.4</vt:lpstr>
      <vt:lpstr>3.3.5</vt:lpstr>
      <vt:lpstr>3.3.6</vt:lpstr>
      <vt:lpstr>3.3.7</vt:lpstr>
      <vt:lpstr>3.3.8</vt:lpstr>
      <vt:lpstr>3.3.9</vt:lpstr>
      <vt:lpstr>3.3.10</vt:lpstr>
      <vt:lpstr>3.3.11</vt:lpstr>
      <vt:lpstr>3.3.12</vt:lpstr>
      <vt:lpstr>3.3.13</vt:lpstr>
      <vt:lpstr>3.3.14</vt:lpstr>
      <vt:lpstr>3.3.15</vt:lpstr>
      <vt:lpstr>3.3.16</vt:lpstr>
      <vt:lpstr>3.4.1 </vt:lpstr>
      <vt:lpstr>3.4.2</vt:lpstr>
      <vt:lpstr>3.4.3</vt:lpstr>
      <vt:lpstr>3.4.4</vt:lpstr>
      <vt:lpstr>3.4.5</vt:lpstr>
      <vt:lpstr>3.4.6</vt:lpstr>
      <vt:lpstr>4.1.1</vt:lpstr>
      <vt:lpstr>4.1.2</vt:lpstr>
      <vt:lpstr>4.1.3 </vt:lpstr>
      <vt:lpstr>4.1.4</vt:lpstr>
      <vt:lpstr>4.1.5 </vt:lpstr>
      <vt:lpstr>4.2.1 </vt:lpstr>
      <vt:lpstr>4.2.2 </vt:lpstr>
      <vt:lpstr>4.3.1</vt:lpstr>
      <vt:lpstr>4.3.2 </vt:lpstr>
      <vt:lpstr>4.4.1</vt:lpstr>
      <vt:lpstr>4.5.1</vt:lpstr>
      <vt:lpstr>4.5.2</vt:lpstr>
      <vt:lpstr>4.5.3</vt:lpstr>
      <vt:lpstr>4.6.1</vt:lpstr>
      <vt:lpstr>4.6.2</vt:lpstr>
      <vt:lpstr>5.1.1</vt:lpstr>
      <vt:lpstr>5.1.2</vt:lpstr>
      <vt:lpstr>5.1.3</vt:lpstr>
      <vt:lpstr>5.2.1</vt:lpstr>
      <vt:lpstr>5.2.2</vt:lpstr>
      <vt:lpstr>5.2.3</vt:lpstr>
      <vt:lpstr>5.2.4</vt:lpstr>
      <vt:lpstr>5.2.5</vt:lpstr>
      <vt:lpstr>5.2.6</vt:lpstr>
      <vt:lpstr>5.2.7</vt:lpstr>
      <vt:lpstr>5.2.8</vt:lpstr>
      <vt:lpstr>5.3.1</vt:lpstr>
      <vt:lpstr>6.1.1</vt:lpstr>
      <vt:lpstr>6.2.1</vt:lpstr>
      <vt:lpstr>6.2.2</vt:lpstr>
      <vt:lpstr>6.2.3</vt:lpstr>
      <vt:lpstr>6.2.4</vt:lpstr>
      <vt:lpstr>6.3.1</vt:lpstr>
      <vt:lpstr>6.3.2</vt:lpstr>
      <vt:lpstr>6.4.1</vt:lpstr>
      <vt:lpstr>6.5.1</vt:lpstr>
      <vt:lpstr>7.1.1</vt:lpstr>
      <vt:lpstr>7.1.2</vt:lpstr>
      <vt:lpstr>7.1.3</vt:lpstr>
      <vt:lpstr>7.1.4</vt:lpstr>
      <vt:lpstr>7.2.1</vt:lpstr>
      <vt:lpstr>7.2.2</vt:lpstr>
      <vt:lpstr>7.2.3</vt:lpstr>
      <vt:lpstr>7.2.4</vt:lpstr>
      <vt:lpstr>7.2.5</vt:lpstr>
      <vt:lpstr>7.3.1</vt:lpstr>
      <vt:lpstr>7.3.2</vt:lpstr>
      <vt:lpstr>7.3.3</vt:lpstr>
      <vt:lpstr>7.4.1 </vt:lpstr>
      <vt:lpstr>7.4.2</vt:lpstr>
      <vt:lpstr>7.4.3</vt:lpstr>
      <vt:lpstr>7.5.1</vt:lpstr>
      <vt:lpstr>7.5.2</vt:lpstr>
      <vt:lpstr>7.5.3</vt:lpstr>
      <vt:lpstr>8.1.1</vt:lpstr>
      <vt:lpstr>8.1.2</vt:lpstr>
      <vt:lpstr>8.2.1</vt:lpstr>
      <vt:lpstr>8.2.2</vt:lpstr>
      <vt:lpstr>8.2.3</vt:lpstr>
      <vt:lpstr>8.3.1</vt:lpstr>
      <vt:lpstr>8.3.2</vt:lpstr>
      <vt:lpstr>8.3.3</vt:lpstr>
      <vt:lpstr>8.3.4</vt:lpstr>
      <vt:lpstr>8.3.5</vt:lpstr>
      <vt:lpstr>8.3.6</vt:lpstr>
      <vt:lpstr>8.3.7</vt:lpstr>
      <vt:lpstr>8.3.8</vt:lpstr>
      <vt:lpstr>8.3.9</vt:lpstr>
      <vt:lpstr>8.4.1</vt:lpstr>
      <vt:lpstr>8.4.2</vt:lpstr>
      <vt:lpstr>8.4.3</vt:lpstr>
      <vt:lpstr>8.4.4</vt:lpstr>
      <vt:lpstr>8.4.5</vt:lpstr>
      <vt:lpstr>8.4.6</vt:lpstr>
      <vt:lpstr>8.4.7</vt:lpstr>
      <vt:lpstr>8.5.1</vt:lpstr>
      <vt:lpstr>8.5.2</vt:lpstr>
      <vt:lpstr>8.5.3</vt:lpstr>
      <vt:lpstr>8.5.4</vt:lpstr>
      <vt:lpstr>8.5.5</vt:lpstr>
      <vt:lpstr>8.5.6</vt:lpstr>
      <vt:lpstr>8.5.7</vt:lpstr>
      <vt:lpstr>8.5.8</vt:lpstr>
      <vt:lpstr>8.5.9</vt:lpstr>
      <vt:lpstr>8.5.10</vt:lpstr>
      <vt:lpstr>8.6.1</vt:lpstr>
      <vt:lpstr>8.6.2</vt:lpstr>
      <vt:lpstr>'1.2.2'!Área_de_impresión</vt:lpstr>
      <vt:lpstr>'1.2.3'!Área_de_impresión</vt:lpstr>
      <vt:lpstr>'1.3.2'!Área_de_impresión</vt:lpstr>
      <vt:lpstr>'1.3.3'!Área_de_impresión</vt:lpstr>
      <vt:lpstr>'1.3.4'!Área_de_impresión</vt:lpstr>
      <vt:lpstr>'1.3.5'!Área_de_impresión</vt:lpstr>
      <vt:lpstr>'1.3.6'!Área_de_impresión</vt:lpstr>
      <vt:lpstr>'1.3.7'!Área_de_impresión</vt:lpstr>
      <vt:lpstr>'1.4.1'!Área_de_impresión</vt:lpstr>
      <vt:lpstr>'1.5.1 '!Área_de_impresión</vt:lpstr>
      <vt:lpstr>'2.1.1 '!Área_de_impresión</vt:lpstr>
      <vt:lpstr>'2.1.10'!Área_de_impresión</vt:lpstr>
      <vt:lpstr>'2.1.11'!Área_de_impresión</vt:lpstr>
      <vt:lpstr>'2.1.12'!Área_de_impresión</vt:lpstr>
      <vt:lpstr>'2.1.2 '!Área_de_impresión</vt:lpstr>
      <vt:lpstr>'2.1.3'!Área_de_impresión</vt:lpstr>
      <vt:lpstr>'3.1.1'!Área_de_impresión</vt:lpstr>
      <vt:lpstr>'3.1.2'!Área_de_impresión</vt:lpstr>
      <vt:lpstr>'3.1.3'!Área_de_impresión</vt:lpstr>
      <vt:lpstr>'3.1.4'!Área_de_impresión</vt:lpstr>
      <vt:lpstr>'3.1.5'!Área_de_impresión</vt:lpstr>
      <vt:lpstr>'3.1.6'!Área_de_impresión</vt:lpstr>
      <vt:lpstr>'3.1.7'!Área_de_impresión</vt:lpstr>
      <vt:lpstr>'3.2.3'!Área_de_impresión</vt:lpstr>
      <vt:lpstr>'3.2.4'!Área_de_impresión</vt:lpstr>
      <vt:lpstr>'3.2.5'!Área_de_impresión</vt:lpstr>
      <vt:lpstr>'3.2.6 '!Área_de_impresión</vt:lpstr>
      <vt:lpstr>'3.3.1'!Área_de_impresión</vt:lpstr>
      <vt:lpstr>'3.3.10'!Área_de_impresión</vt:lpstr>
      <vt:lpstr>'3.3.11'!Área_de_impresión</vt:lpstr>
      <vt:lpstr>'3.3.2 '!Área_de_impresión</vt:lpstr>
      <vt:lpstr>'3.3.3'!Área_de_impresión</vt:lpstr>
      <vt:lpstr>'3.3.4'!Área_de_impresión</vt:lpstr>
      <vt:lpstr>'3.3.6'!Área_de_impresión</vt:lpstr>
      <vt:lpstr>'3.3.8'!Área_de_impresión</vt:lpstr>
      <vt:lpstr>'3.3.9'!Área_de_impresión</vt:lpstr>
      <vt:lpstr>'4.1.1'!Área_de_impresión</vt:lpstr>
      <vt:lpstr>'4.1.5 '!Área_de_impresión</vt:lpstr>
      <vt:lpstr>'4.2.1 '!Área_de_impresión</vt:lpstr>
      <vt:lpstr>'4.2.2 '!Área_de_impresión</vt:lpstr>
      <vt:lpstr>'4.3.1'!Área_de_impresión</vt:lpstr>
      <vt:lpstr>'4.3.2 '!Área_de_impresión</vt:lpstr>
      <vt:lpstr>'4.4.1'!Área_de_impresión</vt:lpstr>
      <vt:lpstr>'4.5.1'!Área_de_impresión</vt:lpstr>
      <vt:lpstr>'4.5.2'!Área_de_impresión</vt:lpstr>
      <vt:lpstr>'4.5.3'!Área_de_impresión</vt:lpstr>
      <vt:lpstr>'4.6.1'!Área_de_impresión</vt:lpstr>
      <vt:lpstr>'4.6.2'!Área_de_impresión</vt:lpstr>
      <vt:lpstr>'5.1.1'!Área_de_impresión</vt:lpstr>
      <vt:lpstr>'5.1.3'!Área_de_impresión</vt:lpstr>
      <vt:lpstr>'5.3.1'!Área_de_impresión</vt:lpstr>
      <vt:lpstr>'6.1.1'!Área_de_impresión</vt:lpstr>
      <vt:lpstr>'6.2.1'!Área_de_impresión</vt:lpstr>
      <vt:lpstr>'6.2.2'!Área_de_impresión</vt:lpstr>
      <vt:lpstr>'6.2.3'!Área_de_impresión</vt:lpstr>
      <vt:lpstr>'6.2.4'!Área_de_impresión</vt:lpstr>
      <vt:lpstr>'6.3.1'!Área_de_impresión</vt:lpstr>
      <vt:lpstr>'6.3.2'!Área_de_impresión</vt:lpstr>
      <vt:lpstr>'6.4.1'!Área_de_impresión</vt:lpstr>
      <vt:lpstr>'6.5.1'!Área_de_impresión</vt:lpstr>
      <vt:lpstr>'8.2.1'!Área_de_impresión</vt:lpstr>
      <vt:lpstr>'8.4.1'!Área_de_impresión</vt:lpstr>
      <vt:lpstr>'8.4.2'!Área_de_impresión</vt:lpstr>
      <vt:lpstr>'8.4.3'!Área_de_impresión</vt:lpstr>
      <vt:lpstr>'8.4.4'!Área_de_impresión</vt:lpstr>
      <vt:lpstr>'8.4.5'!Área_de_impresión</vt:lpstr>
      <vt:lpstr>'8.4.6'!Área_de_impresión</vt:lpstr>
      <vt:lpstr>'8.4.7'!Área_de_impresión</vt:lpstr>
      <vt:lpstr>'8.6.1'!Área_de_impresión</vt:lpstr>
      <vt:lpstr>'1.4.1'!Títulos_a_imprimir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2015-11-13T16:43:59Z</dcterms:modified>
</cp:coreProperties>
</file>