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700" tabRatio="943" firstSheet="1" activeTab="1"/>
  </bookViews>
  <sheets>
    <sheet name="Hoja1" sheetId="1" state="hidden" r:id="rId1"/>
    <sheet name="Contenido" sheetId="2" r:id="rId2"/>
    <sheet name="Indicadores generales" sheetId="3" r:id="rId3"/>
    <sheet name="Indicadores por área" sheetId="4" r:id="rId4"/>
    <sheet name="Indicadores por región" sheetId="5" r:id="rId5"/>
    <sheet name="Indicadores por ciudades" sheetId="6" r:id="rId6"/>
    <sheet name="Indicadores por quintiles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<sst xmlns="http://schemas.openxmlformats.org/spreadsheetml/2006/main" count="4292" uniqueCount="196">
  <si>
    <t>Porcentaje</t>
  </si>
  <si>
    <t>Si</t>
  </si>
  <si>
    <t>No</t>
  </si>
  <si>
    <t>Total</t>
  </si>
  <si>
    <t>Muy frecuentemente</t>
  </si>
  <si>
    <t>Frecuentemente</t>
  </si>
  <si>
    <t>Alguna vez</t>
  </si>
  <si>
    <t>Nunca</t>
  </si>
  <si>
    <t>Productos reciclados</t>
  </si>
  <si>
    <t>Papel</t>
  </si>
  <si>
    <t>Plástico</t>
  </si>
  <si>
    <t>Desechos Orgánicos</t>
  </si>
  <si>
    <t>Clasificación, en el hogar, de papel, plástico, y desechos orgánicos</t>
  </si>
  <si>
    <t>Uso en el hogar de productos reciclados tales como: papel, plástico, cartón, etc.</t>
  </si>
  <si>
    <t>Frecuencia que se realiza en el hogar el mantenimiento o revisión del sistema de agua potable, para evitar fugas</t>
  </si>
  <si>
    <t>En el hogar conocen de buenas prácticas ambientales</t>
  </si>
  <si>
    <t>Problemas ambientales</t>
  </si>
  <si>
    <t>Reciclaje</t>
  </si>
  <si>
    <t>Botan a la basura</t>
  </si>
  <si>
    <t>Área</t>
  </si>
  <si>
    <t>Los separan</t>
  </si>
  <si>
    <t>Tratamiento de los desperdicios químicos</t>
  </si>
  <si>
    <t>Botan en basureros públicos</t>
  </si>
  <si>
    <t>Botan a la calle</t>
  </si>
  <si>
    <t>Tipo de tratamiento de la basura fuera del hogar</t>
  </si>
  <si>
    <t>Capacitación ambiental</t>
  </si>
  <si>
    <t>Abono orgánico</t>
  </si>
  <si>
    <t>Otros temas</t>
  </si>
  <si>
    <t>Tratamiento a las pilas viejas</t>
  </si>
  <si>
    <t>Botan en la basura</t>
  </si>
  <si>
    <t>Otros tratamientos</t>
  </si>
  <si>
    <t>Conocimiento en el hogar de buenas prácticas ambientales</t>
  </si>
  <si>
    <t>Capacitaciones respecto a: problemas ambientales, contaminación del suelo, reciclaje, elaboración y uso de abono, otros temas ambientales</t>
  </si>
  <si>
    <t>INDICADORES GENERALES</t>
  </si>
  <si>
    <t>Absolutos</t>
  </si>
  <si>
    <t>Rural</t>
  </si>
  <si>
    <t>Urbana</t>
  </si>
  <si>
    <t>Nacional</t>
  </si>
  <si>
    <t>Región</t>
  </si>
  <si>
    <t>Sierra</t>
  </si>
  <si>
    <t>Costa</t>
  </si>
  <si>
    <t>Amazonía</t>
  </si>
  <si>
    <t>Quintil 1</t>
  </si>
  <si>
    <t>Quintil 2</t>
  </si>
  <si>
    <t>Quintil 3</t>
  </si>
  <si>
    <t>Quintil 4</t>
  </si>
  <si>
    <t>Quintil 5</t>
  </si>
  <si>
    <t>Recipientes adecuados</t>
  </si>
  <si>
    <t>Contaminación del suelo</t>
  </si>
  <si>
    <t>Mantenimiento sistema de agua potable</t>
  </si>
  <si>
    <t>Disposición final que se da a las pilas usados en los hogares</t>
  </si>
  <si>
    <t>Disposición final que se dan a los desechos provenientes de productos químicos</t>
  </si>
  <si>
    <t>Disposición final que se da a la basura fuera del hogar</t>
  </si>
  <si>
    <t xml:space="preserve">Disposición final con el aceite de cocina usado </t>
  </si>
  <si>
    <t>Uso de focos ahorradores</t>
  </si>
  <si>
    <t>Tratamiento al aceite usado</t>
  </si>
  <si>
    <t>Botan en recipientes adecuados</t>
  </si>
  <si>
    <t>Almacenan</t>
  </si>
  <si>
    <t>Botan con el resto de la basura</t>
  </si>
  <si>
    <t>Otro tratamiento</t>
  </si>
  <si>
    <r>
      <t>Fuente: I</t>
    </r>
    <r>
      <rPr>
        <sz val="12"/>
        <color indexed="8"/>
        <rFont val="Calibri"/>
        <family val="2"/>
      </rPr>
      <t>NEC  -  Encuesta Nacional  de Empleo, Desempleo y Subempleo – ENEMDU – Módulo Buenas Prácticas Ambientales - Diciembre 2011</t>
    </r>
  </si>
  <si>
    <r>
      <t>Fuente: I</t>
    </r>
    <r>
      <rPr>
        <sz val="12"/>
        <color indexed="8"/>
        <rFont val="Calibri"/>
        <family val="2"/>
      </rPr>
      <t>NEC  -  Encuesta Nacional  de Empleo, Desempleo y Subempleo – ENEMDU – Módulo Buenas Prácticas Ambientales - Diciembre 2010</t>
    </r>
  </si>
  <si>
    <t>Cuenca</t>
  </si>
  <si>
    <t>Machala</t>
  </si>
  <si>
    <t>Guayaquil</t>
  </si>
  <si>
    <t>Quito</t>
  </si>
  <si>
    <t>Ambato</t>
  </si>
  <si>
    <t>Ciudad</t>
  </si>
  <si>
    <t>Disposición final de la pilas usadas</t>
  </si>
  <si>
    <t>Separan</t>
  </si>
  <si>
    <t>Cuántos focos ahorradores utilizan</t>
  </si>
  <si>
    <t>Media</t>
  </si>
  <si>
    <t>Máximo</t>
  </si>
  <si>
    <t>Disposición final de los frascos de medicamentos usados o caducados</t>
  </si>
  <si>
    <t>Botan al desagüe</t>
  </si>
  <si>
    <t>Botan al río o desagüe</t>
  </si>
  <si>
    <t>Entrega a la farmacia más cercana</t>
  </si>
  <si>
    <t>Los guarda</t>
  </si>
  <si>
    <t>Lleva en el auto una funda</t>
  </si>
  <si>
    <t>Frecuencia de uso de productos desechables (de un solo uso)</t>
  </si>
  <si>
    <t>Uso de Productos Químicos biodegradables (de fácil descomposición)</t>
  </si>
  <si>
    <t>Tipo de productos químicos</t>
  </si>
  <si>
    <t>Detergentes</t>
  </si>
  <si>
    <t>Desinfectantes</t>
  </si>
  <si>
    <t>Otro tipo</t>
  </si>
  <si>
    <t>En los últimos 12 meses se ha utilizado fertilizantes</t>
  </si>
  <si>
    <t>Uso de fertilizantes en los últimos 12 meses</t>
  </si>
  <si>
    <t>Fertilizantes Orgánicos</t>
  </si>
  <si>
    <t>Fertilizantes Inorgánicos</t>
  </si>
  <si>
    <t>Quién aplica los fertilizantes en su hogar</t>
  </si>
  <si>
    <t>Persona del hogar</t>
  </si>
  <si>
    <t xml:space="preserve">Persona encargada de una empresa de mantenimiento </t>
  </si>
  <si>
    <t>Otra persona</t>
  </si>
  <si>
    <t>Consumo de agua en m3 en la última planilla de agua recibida</t>
  </si>
  <si>
    <t xml:space="preserve">Mínimo </t>
  </si>
  <si>
    <t>Posee grifos (llave de agua) que goteen</t>
  </si>
  <si>
    <t>Práctica de Ahorro de Agua Potable</t>
  </si>
  <si>
    <t>Mantenimiento de tuberías</t>
  </si>
  <si>
    <t>Arreglo de grifos que gotean</t>
  </si>
  <si>
    <t>Otro</t>
  </si>
  <si>
    <t>En su hogar cuenta con un espacio verde</t>
  </si>
  <si>
    <t>Cuántas veces a la semana lo riega</t>
  </si>
  <si>
    <t>Tiene acceso a algún espacio verde cercano?</t>
  </si>
  <si>
    <t>Consumo de luz en Kw/h  la última planilla de luz recibida</t>
  </si>
  <si>
    <t>Práctica de ahorro de energía eléctrica.</t>
  </si>
  <si>
    <t>Práctica de Ahorro de Energía Eléctrica</t>
  </si>
  <si>
    <t>Usa focos ahorradores</t>
  </si>
  <si>
    <t>Enciende las luces necesarias</t>
  </si>
  <si>
    <t>Desconecta los aparatos eléctricos después de usarlos</t>
  </si>
  <si>
    <t>Otras</t>
  </si>
  <si>
    <t>Principal fuente de energía</t>
  </si>
  <si>
    <t>Electricidad</t>
  </si>
  <si>
    <t>Gas</t>
  </si>
  <si>
    <t>Energía Solar</t>
  </si>
  <si>
    <t>Número de tanques de gas que consume por mes</t>
  </si>
  <si>
    <t>Utilizan focos ahorradores</t>
  </si>
  <si>
    <t>¿Por qué utiliza focos ahorradores?</t>
  </si>
  <si>
    <t>Conciencia Ambiental</t>
  </si>
  <si>
    <t>Ahorro en el pago de energía eléctrica</t>
  </si>
  <si>
    <t>Le entregó el gobierno</t>
  </si>
  <si>
    <t>¿En su hogar tiene aire acondicionado?</t>
  </si>
  <si>
    <t>Un sistema central de aire</t>
  </si>
  <si>
    <t>Una unidad independiente</t>
  </si>
  <si>
    <t>¿En su hogar hay vehículos (automóvil, camionetas, furgonetas)?</t>
  </si>
  <si>
    <t>¿En su hogar hay vehículos?</t>
  </si>
  <si>
    <t>Cuántos vehículos</t>
  </si>
  <si>
    <t>¿Qué medio de transporte utiliza para movilizarse los días que no utiliza su vehículo.</t>
  </si>
  <si>
    <t>Vehículo particular de otra persona</t>
  </si>
  <si>
    <t>Transporte Público</t>
  </si>
  <si>
    <t>Bicicleta</t>
  </si>
  <si>
    <t>3 o más</t>
  </si>
  <si>
    <t>Uno</t>
  </si>
  <si>
    <t>Dos</t>
  </si>
  <si>
    <t>Tres</t>
  </si>
  <si>
    <t>Cuatro</t>
  </si>
  <si>
    <t>Cinco o más</t>
  </si>
  <si>
    <t>Una vez</t>
  </si>
  <si>
    <t>Dos veces</t>
  </si>
  <si>
    <t>Tres o más veces</t>
  </si>
  <si>
    <t>Uno a Tres</t>
  </si>
  <si>
    <t>Cuatro a Seis</t>
  </si>
  <si>
    <t>Siete a Nueve</t>
  </si>
  <si>
    <t xml:space="preserve">Trece o más </t>
  </si>
  <si>
    <t>¿Cuántos vehículos?</t>
  </si>
  <si>
    <t>Quintil</t>
  </si>
  <si>
    <t>Clasificación de los Desechos</t>
  </si>
  <si>
    <t>¿Tiene acceso a algún espacio verde cercano?</t>
  </si>
  <si>
    <t>Suma</t>
  </si>
  <si>
    <t>Nunca lo riega</t>
  </si>
  <si>
    <t>c</t>
  </si>
  <si>
    <t>INDICADORES POR AREA</t>
  </si>
  <si>
    <t>INDICADORES POR REGION</t>
  </si>
  <si>
    <t>INDICADORES POR CIUDADES</t>
  </si>
  <si>
    <t>INDICADORES POR QUINTILES</t>
  </si>
  <si>
    <t>Consumo de luz en kw/h en la última planilla de luz recibida</t>
  </si>
  <si>
    <t>Cuántos grifos gotean</t>
  </si>
  <si>
    <t>Diez a Doce</t>
  </si>
  <si>
    <t>Consumo de agua por personas</t>
  </si>
  <si>
    <t xml:space="preserve">CONTENIDO </t>
  </si>
  <si>
    <t>Generales</t>
  </si>
  <si>
    <t>x</t>
  </si>
  <si>
    <t>Por Area</t>
  </si>
  <si>
    <t>Por region</t>
  </si>
  <si>
    <t>Por cuidades</t>
  </si>
  <si>
    <t>Por Quintiles</t>
  </si>
  <si>
    <t>Medio de transporte utilizado para movilizarse en los días que no utiliza vehículo.</t>
  </si>
  <si>
    <t>Tipos de vehiculos en un hogar</t>
  </si>
  <si>
    <t>Aire acondicionado en hogares</t>
  </si>
  <si>
    <t>Focos ahorradores</t>
  </si>
  <si>
    <t xml:space="preserve">Consumo de tanques gas por mes </t>
  </si>
  <si>
    <t>Acceso a espacio verde cercano</t>
  </si>
  <si>
    <t>Espacio verde en un hogar</t>
  </si>
  <si>
    <t>Mantenimiento o revisión del sistema de agua potable (Frecuencias)</t>
  </si>
  <si>
    <t>Ultilizacion de fertilizantes en los 12 meses</t>
  </si>
  <si>
    <t xml:space="preserve">Uso en el hogar de productos reciclados </t>
  </si>
  <si>
    <t>Consumo de luz en kW/h por persona</t>
  </si>
  <si>
    <t>14 b</t>
  </si>
  <si>
    <t>14 a</t>
  </si>
  <si>
    <t>No tiene acceso al agua</t>
  </si>
  <si>
    <t>Si tiene acceso al agua</t>
  </si>
  <si>
    <t>Hogares con acceso al agua</t>
  </si>
  <si>
    <r>
      <t>Fuente: I</t>
    </r>
    <r>
      <rPr>
        <sz val="12"/>
        <color indexed="8"/>
        <rFont val="Calibri"/>
        <family val="2"/>
      </rPr>
      <t>NEC  -  Encuesta Nacional  de Empleo, Desempleo y Subempleo – ENEMDU – Módulo Buenas Prácticas Ambientales - Diciembre 2011</t>
    </r>
  </si>
  <si>
    <t>Hogares con acceso al agua potable</t>
  </si>
  <si>
    <t xml:space="preserve">Acceso al agua potable </t>
  </si>
  <si>
    <t>Consumo de agua en m3 en la última planilla de agua recibida por hogar</t>
  </si>
  <si>
    <t>Consumo de agua en m3 en la última planilla de agua recibida por persona</t>
  </si>
  <si>
    <t>Hogares con acceso a energía eléctrica</t>
  </si>
  <si>
    <t>Consumo de luz en kw/h en la última planilla de luz recibida por hogar</t>
  </si>
  <si>
    <t>Consumo de luz en  kW/h en la última planilla de luz recibida  por persona</t>
  </si>
  <si>
    <t xml:space="preserve">20a </t>
  </si>
  <si>
    <t>20b</t>
  </si>
  <si>
    <t>Hogares con acceso energía eléctrica</t>
  </si>
  <si>
    <t>Si tiene acceso energía eléctrica</t>
  </si>
  <si>
    <t>No tiene acceso energía eléctrica</t>
  </si>
  <si>
    <t>Consumo de luz en kw/h en la última planilla de luz recibida por persona</t>
  </si>
  <si>
    <t>Acceso luz eléctrica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</si>
</sst>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_(* #,##0.0000_);_(* \(#,##0.0000\);_(* &quot;-&quot;??_);_(@_)"/>
    <numFmt numFmtId="176" formatCode="0.0"/>
    <numFmt numFmtId="177" formatCode="#,##0.0"/>
    <numFmt numFmtId="178" formatCode="###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###.0%"/>
    <numFmt numFmtId="184" formatCode="0.000%"/>
    <numFmt numFmtId="185" formatCode="0.0000%"/>
    <numFmt numFmtId="186" formatCode="_(* #,##0.000_);_(* \(#,##0.000\);_(* &quot;-&quot;??_);_(@_)"/>
    <numFmt numFmtId="187" formatCode="####.0"/>
    <numFmt numFmtId="188" formatCode="[$-300A]dddd\,\ dd&quot; de &quot;mmmm&quot; de &quot;yyyy"/>
    <numFmt numFmtId="189" formatCode="####.00"/>
    <numFmt numFmtId="190" formatCode="_(* #,##0.00000_);_(* \(#,##0.00000\);_(* &quot;-&quot;??_);_(@_)"/>
    <numFmt numFmtId="191" formatCode="_(* #,##0.000000_);_(* \(#,##0.000000\);_(* &quot;-&quot;??_);_(@_)"/>
    <numFmt numFmtId="192" formatCode="0.E+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18"/>
      <name val="Calibri"/>
      <family val="2"/>
    </font>
    <font>
      <b/>
      <i/>
      <sz val="17"/>
      <color indexed="18"/>
      <name val="Calibri"/>
      <family val="2"/>
    </font>
    <font>
      <b/>
      <i/>
      <sz val="11"/>
      <color indexed="18"/>
      <name val="Arial"/>
      <family val="2"/>
    </font>
    <font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3" tint="-0.24997000396251678"/>
      <name val="Calibri"/>
      <family val="2"/>
    </font>
    <font>
      <b/>
      <i/>
      <sz val="17"/>
      <color theme="3" tint="-0.24997000396251678"/>
      <name val="Calibri"/>
      <family val="2"/>
    </font>
    <font>
      <b/>
      <i/>
      <sz val="11"/>
      <color theme="3" tint="-0.24997000396251678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12"/>
      <color rgb="FF000000"/>
      <name val="Calibri"/>
      <family val="2"/>
    </font>
    <font>
      <sz val="11"/>
      <color theme="1"/>
      <name val="Arial"/>
      <family val="2"/>
    </font>
    <font>
      <b/>
      <i/>
      <sz val="11"/>
      <color rgb="FFFFFFFF"/>
      <name val="Arial"/>
      <family val="2"/>
    </font>
    <font>
      <b/>
      <i/>
      <sz val="11"/>
      <color rgb="FF17375D"/>
      <name val="Arial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11"/>
      <color theme="4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0F25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/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33" borderId="0" xfId="45" applyFill="1" applyAlignment="1" applyProtection="1">
      <alignment/>
      <protection/>
    </xf>
    <xf numFmtId="0" fontId="49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/>
    </xf>
    <xf numFmtId="172" fontId="3" fillId="33" borderId="10" xfId="56" applyNumberFormat="1" applyFont="1" applyFill="1" applyBorder="1" applyAlignment="1">
      <alignment horizontal="right" vertical="top"/>
    </xf>
    <xf numFmtId="174" fontId="3" fillId="33" borderId="10" xfId="48" applyNumberFormat="1" applyFont="1" applyFill="1" applyBorder="1" applyAlignment="1">
      <alignment horizontal="right" vertical="top"/>
    </xf>
    <xf numFmtId="9" fontId="3" fillId="33" borderId="10" xfId="56" applyFont="1" applyFill="1" applyBorder="1" applyAlignment="1">
      <alignment horizontal="right" vertical="top"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9" fontId="3" fillId="33" borderId="10" xfId="56" applyNumberFormat="1" applyFont="1" applyFill="1" applyBorder="1" applyAlignment="1">
      <alignment horizontal="right" vertical="top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readingOrder="1"/>
    </xf>
    <xf numFmtId="0" fontId="53" fillId="33" borderId="0" xfId="0" applyFont="1" applyFill="1" applyAlignment="1">
      <alignment horizontal="left" readingOrder="1"/>
    </xf>
    <xf numFmtId="0" fontId="52" fillId="34" borderId="10" xfId="0" applyFont="1" applyFill="1" applyBorder="1" applyAlignment="1">
      <alignment horizontal="left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1" fontId="3" fillId="33" borderId="10" xfId="48" applyNumberFormat="1" applyFont="1" applyFill="1" applyBorder="1" applyAlignment="1">
      <alignment horizontal="right" vertical="top"/>
    </xf>
    <xf numFmtId="0" fontId="55" fillId="35" borderId="14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174" fontId="3" fillId="36" borderId="14" xfId="0" applyNumberFormat="1" applyFont="1" applyFill="1" applyBorder="1" applyAlignment="1">
      <alignment horizontal="right" vertical="top"/>
    </xf>
    <xf numFmtId="174" fontId="3" fillId="36" borderId="15" xfId="0" applyNumberFormat="1" applyFont="1" applyFill="1" applyBorder="1" applyAlignment="1">
      <alignment horizontal="right" vertical="top"/>
    </xf>
    <xf numFmtId="172" fontId="3" fillId="36" borderId="14" xfId="0" applyNumberFormat="1" applyFont="1" applyFill="1" applyBorder="1" applyAlignment="1">
      <alignment horizontal="right" vertical="top"/>
    </xf>
    <xf numFmtId="172" fontId="3" fillId="36" borderId="15" xfId="0" applyNumberFormat="1" applyFont="1" applyFill="1" applyBorder="1" applyAlignment="1">
      <alignment horizontal="right" vertical="top"/>
    </xf>
    <xf numFmtId="0" fontId="55" fillId="35" borderId="10" xfId="0" applyFont="1" applyFill="1" applyBorder="1" applyAlignment="1">
      <alignment horizontal="center" vertical="center" wrapText="1"/>
    </xf>
    <xf numFmtId="0" fontId="56" fillId="36" borderId="0" xfId="0" applyFont="1" applyFill="1" applyAlignment="1">
      <alignment/>
    </xf>
    <xf numFmtId="0" fontId="57" fillId="36" borderId="0" xfId="0" applyFont="1" applyFill="1" applyAlignment="1">
      <alignment/>
    </xf>
    <xf numFmtId="0" fontId="58" fillId="36" borderId="0" xfId="0" applyFont="1" applyFill="1" applyAlignment="1">
      <alignment/>
    </xf>
    <xf numFmtId="0" fontId="52" fillId="34" borderId="0" xfId="0" applyFont="1" applyFill="1" applyBorder="1" applyAlignment="1">
      <alignment vertical="center" wrapText="1"/>
    </xf>
    <xf numFmtId="174" fontId="3" fillId="33" borderId="14" xfId="48" applyNumberFormat="1" applyFont="1" applyFill="1" applyBorder="1" applyAlignment="1">
      <alignment horizontal="right" vertical="top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left" vertical="center" wrapText="1"/>
    </xf>
    <xf numFmtId="0" fontId="52" fillId="34" borderId="16" xfId="0" applyFont="1" applyFill="1" applyBorder="1" applyAlignment="1">
      <alignment vertical="center" wrapText="1"/>
    </xf>
    <xf numFmtId="1" fontId="3" fillId="33" borderId="14" xfId="48" applyNumberFormat="1" applyFont="1" applyFill="1" applyBorder="1" applyAlignment="1">
      <alignment horizontal="right" vertical="top"/>
    </xf>
    <xf numFmtId="1" fontId="3" fillId="33" borderId="15" xfId="48" applyNumberFormat="1" applyFont="1" applyFill="1" applyBorder="1" applyAlignment="1">
      <alignment horizontal="right" vertical="top"/>
    </xf>
    <xf numFmtId="0" fontId="55" fillId="35" borderId="10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left" vertical="center" wrapText="1"/>
    </xf>
    <xf numFmtId="9" fontId="3" fillId="36" borderId="15" xfId="0" applyNumberFormat="1" applyFont="1" applyFill="1" applyBorder="1" applyAlignment="1">
      <alignment horizontal="right" vertical="top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10" fontId="3" fillId="33" borderId="10" xfId="48" applyNumberFormat="1" applyFont="1" applyFill="1" applyBorder="1" applyAlignment="1">
      <alignment horizontal="right" vertical="top"/>
    </xf>
    <xf numFmtId="9" fontId="3" fillId="36" borderId="14" xfId="0" applyNumberFormat="1" applyFont="1" applyFill="1" applyBorder="1" applyAlignment="1">
      <alignment horizontal="right" vertical="top"/>
    </xf>
    <xf numFmtId="172" fontId="3" fillId="33" borderId="10" xfId="48" applyNumberFormat="1" applyFont="1" applyFill="1" applyBorder="1" applyAlignment="1">
      <alignment horizontal="right" vertical="top"/>
    </xf>
    <xf numFmtId="9" fontId="3" fillId="33" borderId="10" xfId="48" applyNumberFormat="1" applyFont="1" applyFill="1" applyBorder="1" applyAlignment="1">
      <alignment horizontal="right" vertical="top"/>
    </xf>
    <xf numFmtId="0" fontId="52" fillId="34" borderId="15" xfId="0" applyFont="1" applyFill="1" applyBorder="1" applyAlignment="1">
      <alignment horizontal="left" vertical="center" wrapText="1"/>
    </xf>
    <xf numFmtId="174" fontId="0" fillId="33" borderId="0" xfId="0" applyNumberFormat="1" applyFill="1" applyAlignment="1">
      <alignment/>
    </xf>
    <xf numFmtId="172" fontId="3" fillId="33" borderId="14" xfId="48" applyNumberFormat="1" applyFont="1" applyFill="1" applyBorder="1" applyAlignment="1">
      <alignment horizontal="right" vertical="top"/>
    </xf>
    <xf numFmtId="172" fontId="3" fillId="33" borderId="15" xfId="48" applyNumberFormat="1" applyFont="1" applyFill="1" applyBorder="1" applyAlignment="1">
      <alignment horizontal="right" vertical="top"/>
    </xf>
    <xf numFmtId="9" fontId="3" fillId="33" borderId="15" xfId="48" applyNumberFormat="1" applyFont="1" applyFill="1" applyBorder="1" applyAlignment="1">
      <alignment horizontal="right" vertical="top"/>
    </xf>
    <xf numFmtId="0" fontId="55" fillId="35" borderId="10" xfId="0" applyFont="1" applyFill="1" applyBorder="1" applyAlignment="1">
      <alignment horizontal="left" vertical="center" wrapText="1"/>
    </xf>
    <xf numFmtId="0" fontId="55" fillId="35" borderId="14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top"/>
    </xf>
    <xf numFmtId="0" fontId="52" fillId="34" borderId="10" xfId="0" applyFont="1" applyFill="1" applyBorder="1" applyAlignment="1">
      <alignment horizontal="center" vertical="center" wrapText="1"/>
    </xf>
    <xf numFmtId="174" fontId="3" fillId="33" borderId="20" xfId="48" applyNumberFormat="1" applyFont="1" applyFill="1" applyBorder="1" applyAlignment="1">
      <alignment horizontal="right" vertical="top"/>
    </xf>
    <xf numFmtId="172" fontId="3" fillId="33" borderId="20" xfId="56" applyNumberFormat="1" applyFont="1" applyFill="1" applyBorder="1" applyAlignment="1">
      <alignment horizontal="right" vertical="top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7" fillId="33" borderId="0" xfId="45" applyFill="1" applyAlignment="1" applyProtection="1">
      <alignment vertical="center"/>
      <protection/>
    </xf>
    <xf numFmtId="43" fontId="3" fillId="36" borderId="15" xfId="0" applyNumberFormat="1" applyFont="1" applyFill="1" applyBorder="1" applyAlignment="1">
      <alignment horizontal="right" vertical="top"/>
    </xf>
    <xf numFmtId="2" fontId="3" fillId="33" borderId="10" xfId="48" applyNumberFormat="1" applyFont="1" applyFill="1" applyBorder="1" applyAlignment="1">
      <alignment horizontal="right" vertical="top"/>
    </xf>
    <xf numFmtId="43" fontId="3" fillId="33" borderId="10" xfId="48" applyNumberFormat="1" applyFont="1" applyFill="1" applyBorder="1" applyAlignment="1">
      <alignment horizontal="right" vertical="top"/>
    </xf>
    <xf numFmtId="43" fontId="0" fillId="33" borderId="0" xfId="0" applyNumberFormat="1" applyFill="1" applyAlignment="1">
      <alignment/>
    </xf>
    <xf numFmtId="43" fontId="37" fillId="33" borderId="0" xfId="45" applyNumberFormat="1" applyFill="1" applyAlignment="1" applyProtection="1">
      <alignment/>
      <protection/>
    </xf>
    <xf numFmtId="0" fontId="52" fillId="34" borderId="20" xfId="0" applyFont="1" applyFill="1" applyBorder="1" applyAlignment="1">
      <alignment horizontal="left" vertical="center" wrapText="1"/>
    </xf>
    <xf numFmtId="2" fontId="0" fillId="33" borderId="0" xfId="0" applyNumberForma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3" fontId="3" fillId="36" borderId="15" xfId="48" applyFont="1" applyFill="1" applyBorder="1" applyAlignment="1">
      <alignment horizontal="right" vertical="top"/>
    </xf>
    <xf numFmtId="174" fontId="3" fillId="36" borderId="15" xfId="48" applyNumberFormat="1" applyFont="1" applyFill="1" applyBorder="1" applyAlignment="1">
      <alignment horizontal="right" vertical="top"/>
    </xf>
    <xf numFmtId="43" fontId="52" fillId="34" borderId="10" xfId="48" applyFont="1" applyFill="1" applyBorder="1" applyAlignment="1">
      <alignment horizontal="left" vertical="center" wrapText="1"/>
    </xf>
    <xf numFmtId="43" fontId="3" fillId="33" borderId="10" xfId="48" applyFont="1" applyFill="1" applyBorder="1" applyAlignment="1">
      <alignment horizontal="right" vertical="top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3" fontId="0" fillId="33" borderId="0" xfId="48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37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7" fillId="33" borderId="0" xfId="45" applyFill="1" applyAlignment="1" applyProtection="1">
      <alignment horizontal="center"/>
      <protection/>
    </xf>
    <xf numFmtId="0" fontId="33" fillId="0" borderId="22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59" fillId="37" borderId="0" xfId="0" applyFont="1" applyFill="1" applyBorder="1" applyAlignment="1">
      <alignment vertical="center" wrapText="1"/>
    </xf>
    <xf numFmtId="0" fontId="57" fillId="36" borderId="0" xfId="0" applyFont="1" applyFill="1" applyAlignment="1">
      <alignment vertical="center"/>
    </xf>
    <xf numFmtId="0" fontId="49" fillId="33" borderId="0" xfId="0" applyFont="1" applyFill="1" applyAlignment="1">
      <alignment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43" fontId="3" fillId="36" borderId="0" xfId="48" applyFont="1" applyFill="1" applyBorder="1" applyAlignment="1">
      <alignment horizontal="right" vertical="top"/>
    </xf>
    <xf numFmtId="174" fontId="3" fillId="36" borderId="0" xfId="48" applyNumberFormat="1" applyFont="1" applyFill="1" applyBorder="1" applyAlignment="1">
      <alignment horizontal="right" vertical="top"/>
    </xf>
    <xf numFmtId="43" fontId="52" fillId="0" borderId="0" xfId="48" applyFont="1" applyFill="1" applyBorder="1" applyAlignment="1">
      <alignment horizontal="left" vertical="center" wrapText="1"/>
    </xf>
    <xf numFmtId="43" fontId="3" fillId="36" borderId="0" xfId="0" applyNumberFormat="1" applyFont="1" applyFill="1" applyBorder="1" applyAlignment="1">
      <alignment horizontal="right" vertical="top"/>
    </xf>
    <xf numFmtId="0" fontId="55" fillId="0" borderId="0" xfId="0" applyFont="1" applyFill="1" applyBorder="1" applyAlignment="1">
      <alignment horizontal="left" vertical="center" wrapText="1"/>
    </xf>
    <xf numFmtId="43" fontId="0" fillId="33" borderId="0" xfId="48" applyFont="1" applyFill="1" applyAlignment="1">
      <alignment/>
    </xf>
    <xf numFmtId="43" fontId="37" fillId="33" borderId="0" xfId="48" applyFont="1" applyFill="1" applyAlignment="1" applyProtection="1">
      <alignment/>
      <protection/>
    </xf>
    <xf numFmtId="0" fontId="0" fillId="33" borderId="0" xfId="0" applyFill="1" applyAlignment="1">
      <alignment horizontal="right"/>
    </xf>
    <xf numFmtId="0" fontId="50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vertical="center"/>
    </xf>
    <xf numFmtId="0" fontId="56" fillId="36" borderId="0" xfId="0" applyFont="1" applyFill="1" applyAlignment="1">
      <alignment horizontal="right"/>
    </xf>
    <xf numFmtId="0" fontId="55" fillId="35" borderId="23" xfId="0" applyFont="1" applyFill="1" applyBorder="1" applyAlignment="1">
      <alignment horizontal="center" vertical="center" wrapText="1"/>
    </xf>
    <xf numFmtId="0" fontId="55" fillId="35" borderId="24" xfId="0" applyFont="1" applyFill="1" applyBorder="1" applyAlignment="1">
      <alignment horizontal="center" vertical="center" wrapText="1"/>
    </xf>
    <xf numFmtId="0" fontId="55" fillId="35" borderId="25" xfId="0" applyFont="1" applyFill="1" applyBorder="1" applyAlignment="1">
      <alignment horizontal="center" vertical="center" wrapText="1"/>
    </xf>
    <xf numFmtId="174" fontId="3" fillId="36" borderId="20" xfId="0" applyNumberFormat="1" applyFont="1" applyFill="1" applyBorder="1" applyAlignment="1">
      <alignment horizontal="right" vertical="top"/>
    </xf>
    <xf numFmtId="0" fontId="53" fillId="36" borderId="0" xfId="0" applyFont="1" applyFill="1" applyAlignment="1">
      <alignment horizontal="left" readingOrder="1"/>
    </xf>
    <xf numFmtId="0" fontId="56" fillId="36" borderId="0" xfId="0" applyFont="1" applyFill="1" applyAlignment="1">
      <alignment vertical="center"/>
    </xf>
    <xf numFmtId="0" fontId="55" fillId="35" borderId="15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10" fontId="0" fillId="33" borderId="0" xfId="56" applyNumberFormat="1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0" fillId="33" borderId="0" xfId="0" applyFont="1" applyFill="1" applyAlignment="1">
      <alignment horizontal="left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55" fillId="35" borderId="30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horizontal="center" vertical="center" wrapText="1"/>
    </xf>
    <xf numFmtId="0" fontId="55" fillId="35" borderId="31" xfId="0" applyFont="1" applyFill="1" applyBorder="1" applyAlignment="1">
      <alignment horizontal="center" vertical="center" wrapText="1"/>
    </xf>
    <xf numFmtId="0" fontId="55" fillId="35" borderId="32" xfId="0" applyFont="1" applyFill="1" applyBorder="1" applyAlignment="1">
      <alignment horizontal="center" vertical="center" wrapText="1"/>
    </xf>
    <xf numFmtId="0" fontId="55" fillId="35" borderId="27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/>
    </xf>
    <xf numFmtId="0" fontId="52" fillId="34" borderId="19" xfId="0" applyFont="1" applyFill="1" applyBorder="1" applyAlignment="1">
      <alignment horizontal="center" vertical="center" wrapText="1"/>
    </xf>
    <xf numFmtId="0" fontId="52" fillId="34" borderId="30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34" borderId="35" xfId="0" applyFont="1" applyFill="1" applyBorder="1" applyAlignment="1">
      <alignment horizontal="center" vertical="center" wrapText="1"/>
    </xf>
    <xf numFmtId="0" fontId="52" fillId="34" borderId="36" xfId="0" applyFont="1" applyFill="1" applyBorder="1" applyAlignment="1">
      <alignment horizontal="center" vertical="center" wrapText="1"/>
    </xf>
    <xf numFmtId="0" fontId="52" fillId="34" borderId="37" xfId="0" applyFont="1" applyFill="1" applyBorder="1" applyAlignment="1">
      <alignment horizontal="center" vertical="center" wrapText="1"/>
    </xf>
    <xf numFmtId="0" fontId="52" fillId="34" borderId="38" xfId="0" applyFont="1" applyFill="1" applyBorder="1" applyAlignment="1">
      <alignment horizontal="center" vertical="center" wrapText="1"/>
    </xf>
    <xf numFmtId="0" fontId="52" fillId="34" borderId="39" xfId="0" applyFont="1" applyFill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 vertical="center" wrapText="1"/>
    </xf>
    <xf numFmtId="0" fontId="55" fillId="35" borderId="40" xfId="0" applyFont="1" applyFill="1" applyBorder="1" applyAlignment="1">
      <alignment horizontal="center" vertical="center" wrapText="1"/>
    </xf>
    <xf numFmtId="0" fontId="55" fillId="35" borderId="41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55" fillId="35" borderId="42" xfId="0" applyFont="1" applyFill="1" applyBorder="1" applyAlignment="1">
      <alignment horizontal="center" vertical="center" wrapText="1"/>
    </xf>
    <xf numFmtId="0" fontId="55" fillId="35" borderId="43" xfId="0" applyFont="1" applyFill="1" applyBorder="1" applyAlignment="1">
      <alignment horizontal="center" vertical="center" wrapText="1"/>
    </xf>
    <xf numFmtId="0" fontId="55" fillId="35" borderId="44" xfId="0" applyFont="1" applyFill="1" applyBorder="1" applyAlignment="1">
      <alignment horizontal="center" vertical="center" wrapText="1"/>
    </xf>
    <xf numFmtId="0" fontId="55" fillId="35" borderId="45" xfId="0" applyFont="1" applyFill="1" applyBorder="1" applyAlignment="1">
      <alignment horizontal="center" vertical="center" wrapText="1"/>
    </xf>
    <xf numFmtId="0" fontId="55" fillId="35" borderId="46" xfId="0" applyFont="1" applyFill="1" applyBorder="1" applyAlignment="1">
      <alignment horizontal="center" vertical="center" wrapText="1"/>
    </xf>
    <xf numFmtId="0" fontId="55" fillId="35" borderId="47" xfId="0" applyFont="1" applyFill="1" applyBorder="1" applyAlignment="1">
      <alignment horizontal="center" vertical="center" wrapText="1"/>
    </xf>
    <xf numFmtId="0" fontId="55" fillId="35" borderId="28" xfId="0" applyFont="1" applyFill="1" applyBorder="1" applyAlignment="1">
      <alignment horizontal="center" vertical="center" wrapText="1"/>
    </xf>
    <xf numFmtId="0" fontId="55" fillId="35" borderId="29" xfId="0" applyFont="1" applyFill="1" applyBorder="1" applyAlignment="1">
      <alignment horizontal="center" vertical="center" wrapText="1"/>
    </xf>
    <xf numFmtId="0" fontId="55" fillId="35" borderId="48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ra\AppData\Local\Microsoft\Windows\Temporary%20Internet%20Files\Content.Outlook\W3WQMTKD\2011_respal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1_respal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0">
        <row r="1598">
          <cell r="E1598">
            <v>178152.31033876239</v>
          </cell>
          <cell r="G1598">
            <v>1121779.7982223658</v>
          </cell>
          <cell r="I1598">
            <v>534654.6693192341</v>
          </cell>
        </row>
        <row r="1599">
          <cell r="E1599">
            <v>463080.76556624443</v>
          </cell>
          <cell r="G1599">
            <v>794378.2336380547</v>
          </cell>
          <cell r="I1599">
            <v>615258.0273733357</v>
          </cell>
        </row>
        <row r="1600">
          <cell r="E1600">
            <v>54126.926165523466</v>
          </cell>
          <cell r="G1600">
            <v>99883.40270684607</v>
          </cell>
          <cell r="I1600">
            <v>12968.885959541964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4">
          <cell r="E4">
            <v>11095.994484882</v>
          </cell>
          <cell r="J4">
            <v>2555415.80097688</v>
          </cell>
        </row>
        <row r="5">
          <cell r="E5">
            <v>66882.56681207802</v>
          </cell>
          <cell r="J5">
            <v>1240888.6570161185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a3" displayName="Tabla3" ref="C3:H34" totalsRowShown="0">
  <autoFilter ref="C3:H34"/>
  <tableColumns count="6">
    <tableColumn id="1" name="CONTENIDO "/>
    <tableColumn id="2" name="Generales"/>
    <tableColumn id="3" name="Por Area"/>
    <tableColumn id="4" name="Por region"/>
    <tableColumn id="5" name="Por cuidades"/>
    <tableColumn id="6" name="Por Quintil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9"/>
  <sheetViews>
    <sheetView showGridLines="0" tabSelected="1" zoomScale="70" zoomScaleNormal="70" zoomScalePageLayoutView="0" workbookViewId="0" topLeftCell="A1">
      <selection activeCell="C5" sqref="C5"/>
    </sheetView>
  </sheetViews>
  <sheetFormatPr defaultColWidth="11.421875" defaultRowHeight="15"/>
  <cols>
    <col min="1" max="1" width="11.421875" style="78" customWidth="1"/>
    <col min="3" max="3" width="135.28125" style="0" customWidth="1"/>
    <col min="4" max="4" width="15.8515625" style="89" customWidth="1"/>
    <col min="5" max="5" width="15.7109375" style="89" bestFit="1" customWidth="1"/>
    <col min="6" max="6" width="17.140625" style="89" bestFit="1" customWidth="1"/>
    <col min="7" max="7" width="18.421875" style="89" customWidth="1"/>
    <col min="8" max="8" width="18.00390625" style="89" customWidth="1"/>
  </cols>
  <sheetData>
    <row r="2" spans="4:8" s="87" customFormat="1" ht="15">
      <c r="D2" s="89"/>
      <c r="E2" s="89"/>
      <c r="F2" s="89"/>
      <c r="G2" s="89"/>
      <c r="H2" s="89"/>
    </row>
    <row r="3" spans="3:8" s="90" customFormat="1" ht="15">
      <c r="C3" s="96" t="s">
        <v>158</v>
      </c>
      <c r="D3" s="96" t="s">
        <v>159</v>
      </c>
      <c r="E3" s="96" t="s">
        <v>161</v>
      </c>
      <c r="F3" s="96" t="s">
        <v>162</v>
      </c>
      <c r="G3" s="96" t="s">
        <v>163</v>
      </c>
      <c r="H3" s="96" t="s">
        <v>164</v>
      </c>
    </row>
    <row r="4" spans="3:8" s="90" customFormat="1" ht="15">
      <c r="C4" s="97" t="s">
        <v>31</v>
      </c>
      <c r="D4" s="91" t="s">
        <v>160</v>
      </c>
      <c r="E4" s="91" t="s">
        <v>160</v>
      </c>
      <c r="F4" s="91" t="s">
        <v>160</v>
      </c>
      <c r="G4" s="91" t="s">
        <v>160</v>
      </c>
      <c r="H4" s="91" t="s">
        <v>160</v>
      </c>
    </row>
    <row r="5" spans="3:8" s="90" customFormat="1" ht="15">
      <c r="C5" s="98" t="s">
        <v>32</v>
      </c>
      <c r="D5" s="92" t="s">
        <v>160</v>
      </c>
      <c r="E5" s="92" t="s">
        <v>160</v>
      </c>
      <c r="F5" s="92" t="s">
        <v>160</v>
      </c>
      <c r="G5" s="92" t="s">
        <v>160</v>
      </c>
      <c r="H5" s="92" t="s">
        <v>160</v>
      </c>
    </row>
    <row r="6" spans="3:8" s="90" customFormat="1" ht="15">
      <c r="C6" s="97" t="s">
        <v>50</v>
      </c>
      <c r="D6" s="91" t="s">
        <v>160</v>
      </c>
      <c r="E6" s="91" t="s">
        <v>160</v>
      </c>
      <c r="F6" s="91" t="s">
        <v>160</v>
      </c>
      <c r="G6" s="91" t="s">
        <v>160</v>
      </c>
      <c r="H6" s="91" t="s">
        <v>160</v>
      </c>
    </row>
    <row r="7" spans="3:8" s="90" customFormat="1" ht="15">
      <c r="C7" s="98" t="s">
        <v>51</v>
      </c>
      <c r="D7" s="92" t="s">
        <v>160</v>
      </c>
      <c r="E7" s="92" t="s">
        <v>160</v>
      </c>
      <c r="F7" s="92" t="s">
        <v>160</v>
      </c>
      <c r="G7" s="92" t="s">
        <v>160</v>
      </c>
      <c r="H7" s="92" t="s">
        <v>160</v>
      </c>
    </row>
    <row r="8" spans="3:8" s="90" customFormat="1" ht="15">
      <c r="C8" s="97" t="s">
        <v>53</v>
      </c>
      <c r="D8" s="91" t="s">
        <v>160</v>
      </c>
      <c r="E8" s="91" t="s">
        <v>160</v>
      </c>
      <c r="F8" s="91" t="s">
        <v>160</v>
      </c>
      <c r="G8" s="91" t="s">
        <v>160</v>
      </c>
      <c r="H8" s="91" t="s">
        <v>160</v>
      </c>
    </row>
    <row r="9" spans="3:8" s="90" customFormat="1" ht="15">
      <c r="C9" s="98" t="s">
        <v>73</v>
      </c>
      <c r="D9" s="92" t="s">
        <v>160</v>
      </c>
      <c r="E9" s="92" t="s">
        <v>160</v>
      </c>
      <c r="F9" s="92" t="s">
        <v>160</v>
      </c>
      <c r="G9" s="92" t="s">
        <v>160</v>
      </c>
      <c r="H9" s="92" t="s">
        <v>160</v>
      </c>
    </row>
    <row r="10" spans="2:13" s="68" customFormat="1" ht="15" customHeight="1">
      <c r="B10" s="90"/>
      <c r="C10" s="97" t="s">
        <v>52</v>
      </c>
      <c r="D10" s="91" t="s">
        <v>160</v>
      </c>
      <c r="E10" s="91" t="s">
        <v>160</v>
      </c>
      <c r="F10" s="91" t="s">
        <v>160</v>
      </c>
      <c r="G10" s="91" t="s">
        <v>160</v>
      </c>
      <c r="H10" s="91" t="s">
        <v>160</v>
      </c>
      <c r="I10" s="100"/>
      <c r="J10" s="100"/>
      <c r="K10" s="100"/>
      <c r="L10" s="100"/>
      <c r="M10" s="100"/>
    </row>
    <row r="11" spans="2:13" s="68" customFormat="1" ht="15" customHeight="1">
      <c r="B11" s="90"/>
      <c r="C11" s="98" t="s">
        <v>12</v>
      </c>
      <c r="D11" s="92" t="s">
        <v>160</v>
      </c>
      <c r="E11" s="92" t="s">
        <v>160</v>
      </c>
      <c r="F11" s="92" t="s">
        <v>160</v>
      </c>
      <c r="G11" s="92" t="s">
        <v>160</v>
      </c>
      <c r="H11" s="92" t="s">
        <v>160</v>
      </c>
      <c r="I11" s="100"/>
      <c r="J11" s="100"/>
      <c r="K11" s="100"/>
      <c r="L11" s="100"/>
      <c r="M11" s="100"/>
    </row>
    <row r="12" spans="2:8" s="68" customFormat="1" ht="15">
      <c r="B12" s="90"/>
      <c r="C12" s="97" t="s">
        <v>79</v>
      </c>
      <c r="D12" s="91" t="s">
        <v>160</v>
      </c>
      <c r="E12" s="91" t="s">
        <v>160</v>
      </c>
      <c r="F12" s="91" t="s">
        <v>160</v>
      </c>
      <c r="G12" s="91" t="s">
        <v>160</v>
      </c>
      <c r="H12" s="91" t="s">
        <v>160</v>
      </c>
    </row>
    <row r="13" spans="2:8" s="68" customFormat="1" ht="15">
      <c r="B13" s="90"/>
      <c r="C13" s="98" t="s">
        <v>80</v>
      </c>
      <c r="D13" s="92" t="s">
        <v>160</v>
      </c>
      <c r="E13" s="92" t="s">
        <v>160</v>
      </c>
      <c r="F13" s="92" t="s">
        <v>160</v>
      </c>
      <c r="G13" s="92" t="s">
        <v>160</v>
      </c>
      <c r="H13" s="92" t="s">
        <v>160</v>
      </c>
    </row>
    <row r="14" spans="2:8" s="68" customFormat="1" ht="15">
      <c r="B14" s="90"/>
      <c r="C14" s="97" t="s">
        <v>174</v>
      </c>
      <c r="D14" s="91" t="s">
        <v>160</v>
      </c>
      <c r="E14" s="91" t="s">
        <v>160</v>
      </c>
      <c r="F14" s="91" t="s">
        <v>160</v>
      </c>
      <c r="G14" s="91" t="s">
        <v>160</v>
      </c>
      <c r="H14" s="91" t="s">
        <v>160</v>
      </c>
    </row>
    <row r="15" spans="2:8" s="68" customFormat="1" ht="15">
      <c r="B15" s="90"/>
      <c r="C15" s="98" t="s">
        <v>173</v>
      </c>
      <c r="D15" s="92" t="s">
        <v>160</v>
      </c>
      <c r="E15" s="92" t="s">
        <v>160</v>
      </c>
      <c r="F15" s="92" t="s">
        <v>160</v>
      </c>
      <c r="G15" s="92" t="s">
        <v>160</v>
      </c>
      <c r="H15" s="92" t="s">
        <v>160</v>
      </c>
    </row>
    <row r="16" spans="2:8" s="68" customFormat="1" ht="15">
      <c r="B16" s="90"/>
      <c r="C16" s="97" t="s">
        <v>89</v>
      </c>
      <c r="D16" s="91" t="s">
        <v>160</v>
      </c>
      <c r="E16" s="91" t="s">
        <v>160</v>
      </c>
      <c r="F16" s="91" t="s">
        <v>160</v>
      </c>
      <c r="G16" s="91" t="s">
        <v>160</v>
      </c>
      <c r="H16" s="91" t="s">
        <v>160</v>
      </c>
    </row>
    <row r="17" spans="2:8" s="68" customFormat="1" ht="15">
      <c r="B17" s="90"/>
      <c r="C17" s="98" t="s">
        <v>180</v>
      </c>
      <c r="D17" s="92" t="s">
        <v>160</v>
      </c>
      <c r="E17" s="92" t="s">
        <v>160</v>
      </c>
      <c r="F17" s="92" t="s">
        <v>160</v>
      </c>
      <c r="G17" s="92" t="s">
        <v>160</v>
      </c>
      <c r="H17" s="92" t="s">
        <v>160</v>
      </c>
    </row>
    <row r="18" spans="2:8" s="68" customFormat="1" ht="15">
      <c r="B18" s="90"/>
      <c r="C18" s="97" t="s">
        <v>93</v>
      </c>
      <c r="D18" s="91" t="s">
        <v>160</v>
      </c>
      <c r="E18" s="91" t="s">
        <v>160</v>
      </c>
      <c r="F18" s="91" t="s">
        <v>160</v>
      </c>
      <c r="G18" s="91" t="s">
        <v>160</v>
      </c>
      <c r="H18" s="91" t="s">
        <v>160</v>
      </c>
    </row>
    <row r="19" spans="2:8" s="68" customFormat="1" ht="15">
      <c r="B19" s="90"/>
      <c r="C19" s="98" t="s">
        <v>157</v>
      </c>
      <c r="D19" s="92" t="s">
        <v>160</v>
      </c>
      <c r="E19" s="92" t="s">
        <v>160</v>
      </c>
      <c r="F19" s="92" t="s">
        <v>160</v>
      </c>
      <c r="G19" s="92" t="s">
        <v>160</v>
      </c>
      <c r="H19" s="92" t="s">
        <v>160</v>
      </c>
    </row>
    <row r="20" spans="2:8" s="68" customFormat="1" ht="15">
      <c r="B20" s="90"/>
      <c r="C20" s="97" t="s">
        <v>95</v>
      </c>
      <c r="D20" s="91" t="s">
        <v>160</v>
      </c>
      <c r="E20" s="91" t="s">
        <v>160</v>
      </c>
      <c r="F20" s="91" t="s">
        <v>160</v>
      </c>
      <c r="G20" s="91" t="s">
        <v>160</v>
      </c>
      <c r="H20" s="91" t="s">
        <v>160</v>
      </c>
    </row>
    <row r="21" spans="2:8" s="68" customFormat="1" ht="15">
      <c r="B21" s="90"/>
      <c r="C21" s="98" t="s">
        <v>96</v>
      </c>
      <c r="D21" s="92" t="s">
        <v>160</v>
      </c>
      <c r="E21" s="92" t="s">
        <v>160</v>
      </c>
      <c r="F21" s="92" t="s">
        <v>160</v>
      </c>
      <c r="G21" s="92" t="s">
        <v>160</v>
      </c>
      <c r="H21" s="92" t="s">
        <v>160</v>
      </c>
    </row>
    <row r="22" spans="2:8" s="68" customFormat="1" ht="15">
      <c r="B22" s="90"/>
      <c r="C22" s="97" t="s">
        <v>172</v>
      </c>
      <c r="D22" s="91" t="s">
        <v>160</v>
      </c>
      <c r="E22" s="91" t="s">
        <v>160</v>
      </c>
      <c r="F22" s="91" t="s">
        <v>160</v>
      </c>
      <c r="G22" s="91" t="s">
        <v>160</v>
      </c>
      <c r="H22" s="91" t="s">
        <v>160</v>
      </c>
    </row>
    <row r="23" spans="2:8" s="68" customFormat="1" ht="15">
      <c r="B23" s="90"/>
      <c r="C23" s="98" t="s">
        <v>171</v>
      </c>
      <c r="D23" s="92" t="s">
        <v>160</v>
      </c>
      <c r="E23" s="92" t="s">
        <v>160</v>
      </c>
      <c r="F23" s="92" t="s">
        <v>160</v>
      </c>
      <c r="G23" s="92" t="s">
        <v>160</v>
      </c>
      <c r="H23" s="92" t="s">
        <v>160</v>
      </c>
    </row>
    <row r="24" spans="2:8" s="68" customFormat="1" ht="15">
      <c r="B24" s="90"/>
      <c r="C24" s="97" t="s">
        <v>170</v>
      </c>
      <c r="D24" s="91" t="s">
        <v>160</v>
      </c>
      <c r="E24" s="91" t="s">
        <v>160</v>
      </c>
      <c r="F24" s="91" t="s">
        <v>160</v>
      </c>
      <c r="G24" s="91" t="s">
        <v>160</v>
      </c>
      <c r="H24" s="91" t="s">
        <v>160</v>
      </c>
    </row>
    <row r="25" spans="2:8" s="68" customFormat="1" ht="15">
      <c r="B25" s="90"/>
      <c r="C25" s="98" t="s">
        <v>186</v>
      </c>
      <c r="D25" s="92"/>
      <c r="E25" s="92"/>
      <c r="F25" s="92"/>
      <c r="G25" s="92"/>
      <c r="H25" s="92"/>
    </row>
    <row r="26" spans="2:8" s="68" customFormat="1" ht="15">
      <c r="B26" s="90"/>
      <c r="C26" s="97" t="s">
        <v>103</v>
      </c>
      <c r="D26" s="91" t="s">
        <v>160</v>
      </c>
      <c r="E26" s="91" t="s">
        <v>160</v>
      </c>
      <c r="F26" s="91" t="s">
        <v>160</v>
      </c>
      <c r="G26" s="91" t="s">
        <v>160</v>
      </c>
      <c r="H26" s="91" t="s">
        <v>160</v>
      </c>
    </row>
    <row r="27" spans="2:8" s="68" customFormat="1" ht="15">
      <c r="B27" s="90"/>
      <c r="C27" s="98" t="s">
        <v>104</v>
      </c>
      <c r="D27" s="92" t="s">
        <v>160</v>
      </c>
      <c r="E27" s="92" t="s">
        <v>160</v>
      </c>
      <c r="F27" s="92" t="s">
        <v>160</v>
      </c>
      <c r="G27" s="92" t="s">
        <v>160</v>
      </c>
      <c r="H27" s="92" t="s">
        <v>160</v>
      </c>
    </row>
    <row r="28" spans="2:8" s="68" customFormat="1" ht="15">
      <c r="B28" s="90"/>
      <c r="C28" s="97" t="s">
        <v>110</v>
      </c>
      <c r="D28" s="91" t="s">
        <v>160</v>
      </c>
      <c r="E28" s="91" t="s">
        <v>160</v>
      </c>
      <c r="F28" s="91" t="s">
        <v>160</v>
      </c>
      <c r="G28" s="91" t="s">
        <v>160</v>
      </c>
      <c r="H28" s="91" t="s">
        <v>160</v>
      </c>
    </row>
    <row r="29" spans="2:8" s="68" customFormat="1" ht="15">
      <c r="B29" s="90"/>
      <c r="C29" s="98" t="s">
        <v>169</v>
      </c>
      <c r="D29" s="92" t="s">
        <v>160</v>
      </c>
      <c r="E29" s="92" t="s">
        <v>160</v>
      </c>
      <c r="F29" s="92" t="s">
        <v>160</v>
      </c>
      <c r="G29" s="92" t="s">
        <v>160</v>
      </c>
      <c r="H29" s="92" t="s">
        <v>160</v>
      </c>
    </row>
    <row r="30" spans="2:8" s="68" customFormat="1" ht="15">
      <c r="B30" s="90"/>
      <c r="C30" s="97" t="s">
        <v>54</v>
      </c>
      <c r="D30" s="91" t="s">
        <v>160</v>
      </c>
      <c r="E30" s="91" t="s">
        <v>160</v>
      </c>
      <c r="F30" s="91" t="s">
        <v>160</v>
      </c>
      <c r="G30" s="91" t="s">
        <v>160</v>
      </c>
      <c r="H30" s="91" t="s">
        <v>160</v>
      </c>
    </row>
    <row r="31" spans="2:8" s="68" customFormat="1" ht="15">
      <c r="B31" s="90"/>
      <c r="C31" s="98" t="s">
        <v>168</v>
      </c>
      <c r="D31" s="92" t="s">
        <v>160</v>
      </c>
      <c r="E31" s="92" t="s">
        <v>160</v>
      </c>
      <c r="F31" s="92" t="s">
        <v>160</v>
      </c>
      <c r="G31" s="92" t="s">
        <v>160</v>
      </c>
      <c r="H31" s="92" t="s">
        <v>160</v>
      </c>
    </row>
    <row r="32" spans="2:17" s="68" customFormat="1" ht="15">
      <c r="B32" s="90"/>
      <c r="C32" s="97" t="s">
        <v>167</v>
      </c>
      <c r="D32" s="91" t="s">
        <v>160</v>
      </c>
      <c r="E32" s="91" t="s">
        <v>160</v>
      </c>
      <c r="F32" s="91" t="s">
        <v>160</v>
      </c>
      <c r="G32" s="91" t="s">
        <v>160</v>
      </c>
      <c r="H32" s="91" t="s">
        <v>160</v>
      </c>
      <c r="I32" s="99"/>
      <c r="J32" s="99"/>
      <c r="K32" s="99"/>
      <c r="L32" s="99"/>
      <c r="M32" s="99"/>
      <c r="N32" s="99"/>
      <c r="O32" s="99"/>
      <c r="P32" s="99"/>
      <c r="Q32" s="99"/>
    </row>
    <row r="33" spans="2:8" s="68" customFormat="1" ht="15">
      <c r="B33" s="90"/>
      <c r="C33" s="98" t="s">
        <v>166</v>
      </c>
      <c r="D33" s="92" t="s">
        <v>160</v>
      </c>
      <c r="E33" s="92" t="s">
        <v>160</v>
      </c>
      <c r="F33" s="92" t="s">
        <v>160</v>
      </c>
      <c r="G33" s="92" t="s">
        <v>160</v>
      </c>
      <c r="H33" s="92" t="s">
        <v>160</v>
      </c>
    </row>
    <row r="34" spans="2:8" s="68" customFormat="1" ht="15">
      <c r="B34" s="90"/>
      <c r="C34" s="97" t="s">
        <v>165</v>
      </c>
      <c r="D34" s="91" t="s">
        <v>160</v>
      </c>
      <c r="E34" s="91" t="s">
        <v>160</v>
      </c>
      <c r="F34" s="91" t="s">
        <v>160</v>
      </c>
      <c r="G34" s="91" t="s">
        <v>160</v>
      </c>
      <c r="H34" s="91" t="s">
        <v>160</v>
      </c>
    </row>
    <row r="35" spans="4:8" s="2" customFormat="1" ht="15">
      <c r="D35" s="93"/>
      <c r="E35" s="93"/>
      <c r="F35" s="93"/>
      <c r="G35" s="94"/>
      <c r="H35" s="94"/>
    </row>
    <row r="36" spans="4:8" s="2" customFormat="1" ht="15">
      <c r="D36" s="94"/>
      <c r="E36" s="94"/>
      <c r="F36" s="94"/>
      <c r="G36" s="94"/>
      <c r="H36" s="94"/>
    </row>
    <row r="37" spans="4:8" s="2" customFormat="1" ht="15">
      <c r="D37" s="94"/>
      <c r="E37" s="94"/>
      <c r="F37" s="94"/>
      <c r="G37" s="95"/>
      <c r="H37" s="94"/>
    </row>
    <row r="38" spans="4:8" s="2" customFormat="1" ht="15">
      <c r="D38" s="94"/>
      <c r="E38" s="94"/>
      <c r="F38" s="94"/>
      <c r="G38" s="95"/>
      <c r="H38" s="94"/>
    </row>
    <row r="39" spans="4:8" s="2" customFormat="1" ht="15">
      <c r="D39" s="94"/>
      <c r="E39" s="94"/>
      <c r="F39" s="94"/>
      <c r="G39" s="94"/>
      <c r="H39" s="94"/>
    </row>
    <row r="40" spans="1:14" s="2" customFormat="1" ht="15" customHeight="1">
      <c r="A40" s="111">
        <v>1</v>
      </c>
      <c r="B40" s="5" t="s">
        <v>31</v>
      </c>
      <c r="C40" s="5"/>
      <c r="D40" s="5"/>
      <c r="G40" s="3"/>
      <c r="H40" s="4"/>
      <c r="I40" s="4"/>
      <c r="J40" s="4"/>
      <c r="K40" s="4"/>
      <c r="L40" s="4"/>
      <c r="M40" s="4"/>
      <c r="N40" s="4"/>
    </row>
    <row r="41" spans="1:14" s="2" customFormat="1" ht="15" customHeight="1">
      <c r="A41" s="111">
        <v>2</v>
      </c>
      <c r="B41" s="5" t="s">
        <v>32</v>
      </c>
      <c r="G41" s="4"/>
      <c r="H41" s="4"/>
      <c r="I41" s="4"/>
      <c r="J41" s="4"/>
      <c r="K41" s="4"/>
      <c r="L41" s="4"/>
      <c r="M41" s="4"/>
      <c r="N41" s="4"/>
    </row>
    <row r="42" spans="1:7" s="2" customFormat="1" ht="15">
      <c r="A42" s="111">
        <v>3</v>
      </c>
      <c r="B42" s="5" t="s">
        <v>50</v>
      </c>
      <c r="G42" s="3"/>
    </row>
    <row r="43" spans="1:7" s="2" customFormat="1" ht="15">
      <c r="A43" s="111">
        <v>4</v>
      </c>
      <c r="B43" s="5" t="s">
        <v>51</v>
      </c>
      <c r="G43" s="3"/>
    </row>
    <row r="44" spans="1:2" s="2" customFormat="1" ht="15">
      <c r="A44" s="111">
        <v>5</v>
      </c>
      <c r="B44" s="5" t="s">
        <v>53</v>
      </c>
    </row>
    <row r="45" spans="1:2" s="2" customFormat="1" ht="15">
      <c r="A45" s="111">
        <v>6</v>
      </c>
      <c r="B45" s="5" t="s">
        <v>73</v>
      </c>
    </row>
    <row r="46" spans="1:5" s="2" customFormat="1" ht="15">
      <c r="A46" s="111">
        <v>7</v>
      </c>
      <c r="B46" s="136" t="s">
        <v>52</v>
      </c>
      <c r="C46" s="136"/>
      <c r="D46" s="136"/>
      <c r="E46" s="136"/>
    </row>
    <row r="47" spans="1:8" s="2" customFormat="1" ht="15">
      <c r="A47" s="111">
        <v>8</v>
      </c>
      <c r="B47" s="5" t="s">
        <v>12</v>
      </c>
      <c r="H47" s="3"/>
    </row>
    <row r="48" spans="1:8" s="2" customFormat="1" ht="15">
      <c r="A48" s="111">
        <v>9</v>
      </c>
      <c r="B48" s="5" t="s">
        <v>79</v>
      </c>
      <c r="H48" s="3"/>
    </row>
    <row r="49" spans="1:8" s="2" customFormat="1" ht="15">
      <c r="A49" s="111">
        <v>10</v>
      </c>
      <c r="B49" s="5" t="s">
        <v>80</v>
      </c>
      <c r="H49" s="3"/>
    </row>
    <row r="50" spans="1:2" s="2" customFormat="1" ht="15">
      <c r="A50" s="111">
        <v>11</v>
      </c>
      <c r="B50" s="5" t="s">
        <v>13</v>
      </c>
    </row>
    <row r="51" spans="1:8" s="2" customFormat="1" ht="15">
      <c r="A51" s="111">
        <v>12</v>
      </c>
      <c r="B51" s="5" t="s">
        <v>85</v>
      </c>
      <c r="H51" s="3"/>
    </row>
    <row r="52" spans="1:8" s="2" customFormat="1" ht="15">
      <c r="A52" s="111">
        <v>13</v>
      </c>
      <c r="B52" s="5" t="s">
        <v>89</v>
      </c>
      <c r="H52" s="3"/>
    </row>
    <row r="53" spans="1:7" s="2" customFormat="1" ht="15.75">
      <c r="A53" s="113" t="s">
        <v>177</v>
      </c>
      <c r="B53" s="29" t="s">
        <v>183</v>
      </c>
      <c r="C53" s="118"/>
      <c r="G53" s="3"/>
    </row>
    <row r="54" spans="1:8" s="2" customFormat="1" ht="15">
      <c r="A54" s="111" t="s">
        <v>176</v>
      </c>
      <c r="B54" s="5" t="s">
        <v>93</v>
      </c>
      <c r="H54" s="3"/>
    </row>
    <row r="55" spans="1:2" s="2" customFormat="1" ht="15">
      <c r="A55" s="111">
        <v>15</v>
      </c>
      <c r="B55" s="5" t="s">
        <v>95</v>
      </c>
    </row>
    <row r="56" spans="1:8" s="2" customFormat="1" ht="15">
      <c r="A56" s="111">
        <v>16</v>
      </c>
      <c r="B56" s="5" t="s">
        <v>96</v>
      </c>
      <c r="H56" s="3"/>
    </row>
    <row r="57" spans="1:2" s="2" customFormat="1" ht="15">
      <c r="A57" s="111">
        <v>17</v>
      </c>
      <c r="B57" s="5" t="s">
        <v>14</v>
      </c>
    </row>
    <row r="58" spans="1:2" s="2" customFormat="1" ht="15">
      <c r="A58" s="111">
        <v>18</v>
      </c>
      <c r="B58" s="5" t="s">
        <v>100</v>
      </c>
    </row>
    <row r="59" spans="1:2" s="2" customFormat="1" ht="15">
      <c r="A59" s="111">
        <v>19</v>
      </c>
      <c r="B59" s="5" t="s">
        <v>146</v>
      </c>
    </row>
    <row r="60" spans="1:18" s="2" customFormat="1" ht="15">
      <c r="A60" s="113">
        <v>20</v>
      </c>
      <c r="B60" s="29" t="s">
        <v>103</v>
      </c>
      <c r="C60" s="29"/>
      <c r="D60" s="29"/>
      <c r="E60" s="30"/>
      <c r="F60" s="30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7" s="2" customFormat="1" ht="15.75">
      <c r="A61" s="111"/>
      <c r="B61" s="5" t="s">
        <v>175</v>
      </c>
      <c r="C61" s="15"/>
      <c r="G61" s="3"/>
    </row>
    <row r="62" spans="1:8" s="2" customFormat="1" ht="15">
      <c r="A62" s="111">
        <v>21</v>
      </c>
      <c r="B62" s="5" t="s">
        <v>104</v>
      </c>
      <c r="H62" s="3"/>
    </row>
    <row r="63" spans="1:7" s="2" customFormat="1" ht="15">
      <c r="A63" s="111">
        <v>22</v>
      </c>
      <c r="B63" s="5" t="s">
        <v>110</v>
      </c>
      <c r="C63" s="18"/>
      <c r="D63" s="18"/>
      <c r="E63" s="18"/>
      <c r="F63" s="18"/>
      <c r="G63" s="18"/>
    </row>
    <row r="64" spans="1:7" s="2" customFormat="1" ht="15">
      <c r="A64" s="111">
        <v>23</v>
      </c>
      <c r="B64" s="5" t="s">
        <v>114</v>
      </c>
      <c r="C64" s="18"/>
      <c r="D64" s="18"/>
      <c r="E64" s="18"/>
      <c r="F64" s="18"/>
      <c r="G64" s="18"/>
    </row>
    <row r="65" spans="1:2" s="2" customFormat="1" ht="15">
      <c r="A65" s="111">
        <v>24</v>
      </c>
      <c r="B65" s="5" t="s">
        <v>54</v>
      </c>
    </row>
    <row r="66" spans="1:8" s="2" customFormat="1" ht="15">
      <c r="A66" s="111">
        <v>25</v>
      </c>
      <c r="B66" s="5" t="s">
        <v>116</v>
      </c>
      <c r="H66" s="3"/>
    </row>
    <row r="67" spans="1:8" s="2" customFormat="1" ht="15">
      <c r="A67" s="111">
        <v>26</v>
      </c>
      <c r="B67" s="5" t="s">
        <v>120</v>
      </c>
      <c r="H67" s="3"/>
    </row>
    <row r="68" spans="1:2" s="2" customFormat="1" ht="15">
      <c r="A68" s="111">
        <v>27</v>
      </c>
      <c r="B68" s="5" t="s">
        <v>123</v>
      </c>
    </row>
    <row r="69" spans="1:8" s="2" customFormat="1" ht="15">
      <c r="A69" s="111">
        <v>28</v>
      </c>
      <c r="B69" s="5" t="s">
        <v>126</v>
      </c>
      <c r="H69" s="3"/>
    </row>
  </sheetData>
  <sheetProtection/>
  <mergeCells count="1">
    <mergeCell ref="B46:E46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R317"/>
  <sheetViews>
    <sheetView showGridLines="0" zoomScale="80" zoomScaleNormal="80" zoomScalePageLayoutView="0" workbookViewId="0" topLeftCell="A1">
      <selection activeCell="J230" sqref="J230"/>
    </sheetView>
  </sheetViews>
  <sheetFormatPr defaultColWidth="11.421875" defaultRowHeight="15"/>
  <cols>
    <col min="1" max="1" width="11.421875" style="110" customWidth="1"/>
    <col min="2" max="2" width="21.28125" style="2" customWidth="1"/>
    <col min="3" max="3" width="20.140625" style="2" bestFit="1" customWidth="1"/>
    <col min="4" max="4" width="20.28125" style="2" customWidth="1"/>
    <col min="5" max="5" width="22.8515625" style="2" customWidth="1"/>
    <col min="6" max="6" width="21.57421875" style="2" customWidth="1"/>
    <col min="7" max="7" width="17.8515625" style="2" customWidth="1"/>
    <col min="8" max="8" width="20.140625" style="2" bestFit="1" customWidth="1"/>
    <col min="9" max="9" width="16.28125" style="2" bestFit="1" customWidth="1"/>
    <col min="10" max="10" width="14.421875" style="2" bestFit="1" customWidth="1"/>
    <col min="11" max="11" width="15.8515625" style="2" customWidth="1"/>
    <col min="12" max="12" width="13.00390625" style="2" bestFit="1" customWidth="1"/>
    <col min="13" max="17" width="14.421875" style="2" bestFit="1" customWidth="1"/>
    <col min="18" max="19" width="13.28125" style="2" customWidth="1"/>
    <col min="20" max="16384" width="11.421875" style="2" customWidth="1"/>
  </cols>
  <sheetData>
    <row r="2" spans="2:8" ht="15">
      <c r="B2" s="160" t="s">
        <v>33</v>
      </c>
      <c r="C2" s="160"/>
      <c r="D2" s="160"/>
      <c r="E2" s="160"/>
      <c r="F2" s="160"/>
      <c r="G2" s="160"/>
      <c r="H2" s="160"/>
    </row>
    <row r="3" spans="7:14" ht="15" customHeight="1">
      <c r="G3" s="10"/>
      <c r="H3" s="10"/>
      <c r="I3" s="10"/>
      <c r="J3" s="10"/>
      <c r="K3" s="10"/>
      <c r="L3" s="10"/>
      <c r="M3" s="10"/>
      <c r="N3" s="9"/>
    </row>
    <row r="4" spans="1:14" ht="15" customHeight="1">
      <c r="A4" s="111">
        <v>1</v>
      </c>
      <c r="B4" s="5" t="s">
        <v>31</v>
      </c>
      <c r="C4" s="5"/>
      <c r="D4" s="5"/>
      <c r="G4" s="3"/>
      <c r="H4" s="4"/>
      <c r="I4" s="4"/>
      <c r="J4" s="4"/>
      <c r="K4" s="4"/>
      <c r="L4" s="4"/>
      <c r="M4" s="4"/>
      <c r="N4" s="4"/>
    </row>
    <row r="5" spans="1:14" ht="23.25" customHeight="1">
      <c r="A5" s="111"/>
      <c r="B5" s="5"/>
      <c r="C5" s="67">
        <v>2011</v>
      </c>
      <c r="D5" s="5"/>
      <c r="G5" s="3"/>
      <c r="H5" s="4"/>
      <c r="I5" s="4"/>
      <c r="J5" s="4"/>
      <c r="K5" s="4"/>
      <c r="L5" s="4"/>
      <c r="M5" s="4"/>
      <c r="N5" s="4"/>
    </row>
    <row r="6" spans="1:14" ht="15" customHeight="1">
      <c r="A6" s="111"/>
      <c r="B6" s="5"/>
      <c r="C6" s="151" t="s">
        <v>37</v>
      </c>
      <c r="D6" s="137" t="s">
        <v>15</v>
      </c>
      <c r="E6" s="137"/>
      <c r="F6" s="137"/>
      <c r="G6" s="3"/>
      <c r="H6" s="4"/>
      <c r="I6" s="4"/>
      <c r="J6" s="4"/>
      <c r="K6" s="4"/>
      <c r="L6" s="4"/>
      <c r="M6" s="4"/>
      <c r="N6" s="4"/>
    </row>
    <row r="7" spans="1:14" ht="15" customHeight="1">
      <c r="A7" s="111"/>
      <c r="B7" s="5"/>
      <c r="C7" s="152"/>
      <c r="D7" s="137"/>
      <c r="E7" s="137"/>
      <c r="F7" s="137"/>
      <c r="G7" s="3"/>
      <c r="H7" s="4"/>
      <c r="I7" s="4"/>
      <c r="J7" s="4"/>
      <c r="K7" s="4"/>
      <c r="L7" s="4"/>
      <c r="M7" s="4"/>
      <c r="N7" s="4"/>
    </row>
    <row r="8" spans="1:14" ht="15" customHeight="1" thickBot="1">
      <c r="A8" s="111"/>
      <c r="B8" s="5"/>
      <c r="C8" s="152"/>
      <c r="D8" s="12" t="s">
        <v>1</v>
      </c>
      <c r="E8" s="12" t="s">
        <v>2</v>
      </c>
      <c r="F8" s="13" t="s">
        <v>3</v>
      </c>
      <c r="G8" s="3"/>
      <c r="H8" s="4"/>
      <c r="I8" s="4"/>
      <c r="J8" s="4"/>
      <c r="K8" s="4"/>
      <c r="L8" s="4"/>
      <c r="M8" s="4"/>
      <c r="N8" s="4"/>
    </row>
    <row r="9" spans="1:14" ht="15" customHeight="1">
      <c r="A9" s="111"/>
      <c r="B9" s="5"/>
      <c r="C9" s="58" t="s">
        <v>34</v>
      </c>
      <c r="D9" s="7">
        <v>1367398.36639408</v>
      </c>
      <c r="E9" s="7">
        <v>2506884.65289584</v>
      </c>
      <c r="F9" s="7">
        <v>3874283.0192899</v>
      </c>
      <c r="G9" s="3"/>
      <c r="H9" s="4"/>
      <c r="I9" s="4"/>
      <c r="J9" s="4"/>
      <c r="K9" s="4"/>
      <c r="L9" s="4"/>
      <c r="M9" s="4"/>
      <c r="N9" s="4"/>
    </row>
    <row r="10" spans="1:14" ht="15" customHeight="1">
      <c r="A10" s="111"/>
      <c r="C10" s="58" t="s">
        <v>0</v>
      </c>
      <c r="D10" s="6">
        <f>D9/F9</f>
        <v>0.35294230173321317</v>
      </c>
      <c r="E10" s="6">
        <f>E9/F9</f>
        <v>0.6470576982667919</v>
      </c>
      <c r="F10" s="8">
        <f>D10+E10</f>
        <v>1.000000000000005</v>
      </c>
      <c r="G10" s="4"/>
      <c r="H10" s="4"/>
      <c r="I10" s="4"/>
      <c r="J10" s="4"/>
      <c r="K10" s="4"/>
      <c r="L10" s="4"/>
      <c r="M10" s="4"/>
      <c r="N10" s="4"/>
    </row>
    <row r="11" spans="1:14" ht="15" customHeight="1">
      <c r="A11" s="111"/>
      <c r="C11" s="15" t="s">
        <v>60</v>
      </c>
      <c r="G11" s="4"/>
      <c r="H11" s="4"/>
      <c r="I11" s="4"/>
      <c r="J11" s="4"/>
      <c r="K11" s="4"/>
      <c r="L11" s="4"/>
      <c r="M11" s="4"/>
      <c r="N11" s="4"/>
    </row>
    <row r="12" spans="1:14" ht="15" customHeight="1">
      <c r="A12" s="111"/>
      <c r="C12" s="14"/>
      <c r="G12" s="4"/>
      <c r="H12" s="4"/>
      <c r="I12" s="4"/>
      <c r="J12" s="4"/>
      <c r="K12" s="4"/>
      <c r="L12" s="4"/>
      <c r="M12" s="4"/>
      <c r="N12" s="4"/>
    </row>
    <row r="13" spans="1:14" ht="15" customHeight="1">
      <c r="A13" s="111">
        <v>2</v>
      </c>
      <c r="B13" s="5" t="s">
        <v>32</v>
      </c>
      <c r="G13" s="4"/>
      <c r="H13" s="4"/>
      <c r="I13" s="4"/>
      <c r="J13" s="4"/>
      <c r="K13" s="4"/>
      <c r="L13" s="4"/>
      <c r="M13" s="4"/>
      <c r="N13" s="4"/>
    </row>
    <row r="14" spans="1:14" ht="23.25" customHeight="1">
      <c r="A14" s="111"/>
      <c r="B14" s="5"/>
      <c r="C14" s="67">
        <v>2011</v>
      </c>
      <c r="G14" s="4"/>
      <c r="H14" s="4"/>
      <c r="I14" s="4"/>
      <c r="J14" s="4"/>
      <c r="K14" s="4"/>
      <c r="L14" s="4"/>
      <c r="M14" s="4"/>
      <c r="N14" s="4"/>
    </row>
    <row r="15" spans="1:18" ht="15" customHeight="1">
      <c r="A15" s="111"/>
      <c r="B15" s="5"/>
      <c r="C15" s="137" t="s">
        <v>37</v>
      </c>
      <c r="D15" s="138" t="s">
        <v>25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40"/>
    </row>
    <row r="16" spans="1:18" ht="15" customHeight="1">
      <c r="A16" s="111"/>
      <c r="B16" s="5"/>
      <c r="C16" s="137"/>
      <c r="D16" s="154" t="s">
        <v>16</v>
      </c>
      <c r="E16" s="154"/>
      <c r="F16" s="155"/>
      <c r="G16" s="153" t="s">
        <v>48</v>
      </c>
      <c r="H16" s="154"/>
      <c r="I16" s="155"/>
      <c r="J16" s="153" t="s">
        <v>17</v>
      </c>
      <c r="K16" s="154"/>
      <c r="L16" s="155"/>
      <c r="M16" s="153" t="s">
        <v>26</v>
      </c>
      <c r="N16" s="154"/>
      <c r="O16" s="155"/>
      <c r="P16" s="153" t="s">
        <v>27</v>
      </c>
      <c r="Q16" s="154"/>
      <c r="R16" s="155"/>
    </row>
    <row r="17" spans="1:18" ht="15" customHeight="1" thickBot="1">
      <c r="A17" s="111"/>
      <c r="B17" s="5"/>
      <c r="C17" s="137"/>
      <c r="D17" s="42" t="s">
        <v>1</v>
      </c>
      <c r="E17" s="12" t="s">
        <v>2</v>
      </c>
      <c r="F17" s="13" t="s">
        <v>3</v>
      </c>
      <c r="G17" s="12" t="s">
        <v>1</v>
      </c>
      <c r="H17" s="12" t="s">
        <v>2</v>
      </c>
      <c r="I17" s="13" t="s">
        <v>3</v>
      </c>
      <c r="J17" s="12" t="s">
        <v>1</v>
      </c>
      <c r="K17" s="12" t="s">
        <v>2</v>
      </c>
      <c r="L17" s="13" t="s">
        <v>3</v>
      </c>
      <c r="M17" s="12" t="s">
        <v>1</v>
      </c>
      <c r="N17" s="12" t="s">
        <v>2</v>
      </c>
      <c r="O17" s="13" t="s">
        <v>3</v>
      </c>
      <c r="P17" s="12" t="s">
        <v>1</v>
      </c>
      <c r="Q17" s="12" t="s">
        <v>2</v>
      </c>
      <c r="R17" s="13" t="s">
        <v>3</v>
      </c>
    </row>
    <row r="18" spans="1:18" ht="15" customHeight="1">
      <c r="A18" s="111"/>
      <c r="B18" s="5"/>
      <c r="C18" s="58" t="s">
        <v>34</v>
      </c>
      <c r="D18" s="65">
        <v>818671.97</v>
      </c>
      <c r="E18" s="7">
        <v>3055611.04</v>
      </c>
      <c r="F18" s="7">
        <f>D18+E18</f>
        <v>3874283.01</v>
      </c>
      <c r="G18" s="7">
        <v>895528.45</v>
      </c>
      <c r="H18" s="7">
        <v>2978754.57</v>
      </c>
      <c r="I18" s="7">
        <f>G18+H18</f>
        <v>3874283.0199999996</v>
      </c>
      <c r="J18" s="7">
        <v>1035758.98</v>
      </c>
      <c r="K18" s="7">
        <v>2838524.04</v>
      </c>
      <c r="L18" s="7">
        <f>J18+K18</f>
        <v>3874283.02</v>
      </c>
      <c r="M18" s="7">
        <v>455207.22</v>
      </c>
      <c r="N18" s="7">
        <v>3419075.8</v>
      </c>
      <c r="O18" s="7">
        <f>M18+N18</f>
        <v>3874283.0199999996</v>
      </c>
      <c r="P18" s="7">
        <v>53713.51</v>
      </c>
      <c r="Q18" s="7">
        <v>3820569.51</v>
      </c>
      <c r="R18" s="7">
        <f>P18+Q18</f>
        <v>3874283.0199999996</v>
      </c>
    </row>
    <row r="19" spans="1:18" ht="15" customHeight="1">
      <c r="A19" s="111"/>
      <c r="B19" s="5"/>
      <c r="C19" s="58" t="s">
        <v>0</v>
      </c>
      <c r="D19" s="66">
        <f>D18/F18</f>
        <v>0.21130928429516047</v>
      </c>
      <c r="E19" s="6">
        <f>E18/F18</f>
        <v>0.7886907157048396</v>
      </c>
      <c r="F19" s="8">
        <f>D19+E19</f>
        <v>1</v>
      </c>
      <c r="G19" s="6">
        <f>G18/I18</f>
        <v>0.23114688456601193</v>
      </c>
      <c r="H19" s="6">
        <f>H18/I18</f>
        <v>0.7688531154339882</v>
      </c>
      <c r="I19" s="8">
        <f>G19+H19</f>
        <v>1</v>
      </c>
      <c r="J19" s="6">
        <f>J18/L18</f>
        <v>0.26734210553363236</v>
      </c>
      <c r="K19" s="6">
        <f>K18/L18</f>
        <v>0.7326578944663676</v>
      </c>
      <c r="L19" s="8">
        <f>J19+K19</f>
        <v>1</v>
      </c>
      <c r="M19" s="6">
        <f>M18/O18</f>
        <v>0.11749457064703549</v>
      </c>
      <c r="N19" s="6">
        <f>N18/O18</f>
        <v>0.8825054293529646</v>
      </c>
      <c r="O19" s="8">
        <f>M19+N19</f>
        <v>1</v>
      </c>
      <c r="P19" s="6">
        <f>P18/R18</f>
        <v>0.013864116204912673</v>
      </c>
      <c r="Q19" s="6">
        <f>Q18/R18</f>
        <v>0.9861358837950874</v>
      </c>
      <c r="R19" s="8">
        <f>P19+Q19</f>
        <v>1</v>
      </c>
    </row>
    <row r="20" spans="1:7" ht="15.75">
      <c r="A20" s="111"/>
      <c r="C20" s="15" t="s">
        <v>60</v>
      </c>
      <c r="G20" s="3"/>
    </row>
    <row r="21" spans="1:7" ht="15">
      <c r="A21" s="111"/>
      <c r="G21" s="3"/>
    </row>
    <row r="22" spans="1:7" ht="15">
      <c r="A22" s="111">
        <v>3</v>
      </c>
      <c r="B22" s="5" t="s">
        <v>50</v>
      </c>
      <c r="G22" s="3"/>
    </row>
    <row r="23" spans="1:7" ht="23.25" customHeight="1">
      <c r="A23" s="111"/>
      <c r="B23" s="5"/>
      <c r="C23" s="67">
        <v>2011</v>
      </c>
      <c r="G23" s="3"/>
    </row>
    <row r="24" spans="1:12" ht="15" customHeight="1">
      <c r="A24" s="111"/>
      <c r="B24" s="5"/>
      <c r="C24" s="137" t="s">
        <v>37</v>
      </c>
      <c r="D24" s="139" t="s">
        <v>68</v>
      </c>
      <c r="E24" s="139"/>
      <c r="F24" s="139"/>
      <c r="G24" s="139"/>
      <c r="H24" s="139"/>
      <c r="I24" s="139"/>
      <c r="J24" s="139"/>
      <c r="K24" s="139"/>
      <c r="L24" s="140"/>
    </row>
    <row r="25" spans="1:12" ht="15" customHeight="1">
      <c r="A25" s="111"/>
      <c r="B25" s="5"/>
      <c r="C25" s="137"/>
      <c r="D25" s="154" t="s">
        <v>29</v>
      </c>
      <c r="E25" s="154"/>
      <c r="F25" s="155"/>
      <c r="G25" s="159" t="s">
        <v>56</v>
      </c>
      <c r="H25" s="159"/>
      <c r="I25" s="159"/>
      <c r="J25" s="153" t="s">
        <v>30</v>
      </c>
      <c r="K25" s="154"/>
      <c r="L25" s="155"/>
    </row>
    <row r="26" spans="1:12" ht="15.75" thickBot="1">
      <c r="A26" s="111"/>
      <c r="B26" s="5"/>
      <c r="C26" s="137"/>
      <c r="D26" s="42" t="s">
        <v>1</v>
      </c>
      <c r="E26" s="12" t="s">
        <v>2</v>
      </c>
      <c r="F26" s="13" t="s">
        <v>3</v>
      </c>
      <c r="G26" s="12" t="s">
        <v>1</v>
      </c>
      <c r="H26" s="12" t="s">
        <v>2</v>
      </c>
      <c r="I26" s="13" t="s">
        <v>3</v>
      </c>
      <c r="J26" s="12" t="s">
        <v>1</v>
      </c>
      <c r="K26" s="12" t="s">
        <v>2</v>
      </c>
      <c r="L26" s="13" t="s">
        <v>3</v>
      </c>
    </row>
    <row r="27" spans="1:12" ht="15">
      <c r="A27" s="111"/>
      <c r="B27" s="5"/>
      <c r="C27" s="58" t="s">
        <v>34</v>
      </c>
      <c r="D27" s="65">
        <v>2962496.95</v>
      </c>
      <c r="E27" s="7">
        <v>911786.07</v>
      </c>
      <c r="F27" s="7">
        <f>D27+E27</f>
        <v>3874283.02</v>
      </c>
      <c r="G27" s="7">
        <v>657853.29</v>
      </c>
      <c r="H27" s="7">
        <v>3216429.73</v>
      </c>
      <c r="I27" s="7">
        <f>G27+H27</f>
        <v>3874283.02</v>
      </c>
      <c r="J27" s="7">
        <v>136160.57</v>
      </c>
      <c r="K27" s="7">
        <v>3738122.45</v>
      </c>
      <c r="L27" s="7">
        <f>J27+K27</f>
        <v>3874283.02</v>
      </c>
    </row>
    <row r="28" spans="1:12" ht="15">
      <c r="A28" s="111"/>
      <c r="B28" s="5"/>
      <c r="C28" s="19" t="s">
        <v>0</v>
      </c>
      <c r="D28" s="6">
        <f>D27/F27</f>
        <v>0.7646568241676882</v>
      </c>
      <c r="E28" s="6">
        <f>E27/F27</f>
        <v>0.2353431758323118</v>
      </c>
      <c r="F28" s="8">
        <f>D28+E28</f>
        <v>1</v>
      </c>
      <c r="G28" s="6">
        <f>G27/I27</f>
        <v>0.16980000857035996</v>
      </c>
      <c r="H28" s="6">
        <f>H27/I27</f>
        <v>0.8301999914296401</v>
      </c>
      <c r="I28" s="8">
        <f>G28+H28</f>
        <v>1</v>
      </c>
      <c r="J28" s="6">
        <f>J27/L27</f>
        <v>0.035144714337364026</v>
      </c>
      <c r="K28" s="6">
        <f>K27/L27</f>
        <v>0.964855285662636</v>
      </c>
      <c r="L28" s="8">
        <f>J28+K28</f>
        <v>1</v>
      </c>
    </row>
    <row r="29" spans="1:7" ht="15.75">
      <c r="A29" s="111"/>
      <c r="B29" s="5"/>
      <c r="C29" s="15" t="s">
        <v>60</v>
      </c>
      <c r="G29" s="3"/>
    </row>
    <row r="30" ht="15">
      <c r="A30" s="111"/>
    </row>
    <row r="31" spans="1:7" ht="15">
      <c r="A31" s="111">
        <v>4</v>
      </c>
      <c r="B31" s="5" t="s">
        <v>51</v>
      </c>
      <c r="G31" s="3"/>
    </row>
    <row r="32" spans="1:7" ht="23.25" customHeight="1">
      <c r="A32" s="111"/>
      <c r="B32" s="5"/>
      <c r="C32" s="67">
        <v>2011</v>
      </c>
      <c r="G32" s="3"/>
    </row>
    <row r="33" spans="1:12" ht="15" customHeight="1">
      <c r="A33" s="111"/>
      <c r="B33" s="5"/>
      <c r="C33" s="137" t="s">
        <v>37</v>
      </c>
      <c r="D33" s="139" t="s">
        <v>21</v>
      </c>
      <c r="E33" s="139"/>
      <c r="F33" s="139"/>
      <c r="G33" s="139"/>
      <c r="H33" s="139"/>
      <c r="I33" s="139"/>
      <c r="J33" s="139"/>
      <c r="K33" s="139"/>
      <c r="L33" s="140"/>
    </row>
    <row r="34" spans="1:12" ht="15">
      <c r="A34" s="111"/>
      <c r="B34" s="5"/>
      <c r="C34" s="137"/>
      <c r="D34" s="154" t="s">
        <v>75</v>
      </c>
      <c r="E34" s="154"/>
      <c r="F34" s="155"/>
      <c r="G34" s="153" t="s">
        <v>18</v>
      </c>
      <c r="H34" s="154"/>
      <c r="I34" s="155"/>
      <c r="J34" s="153" t="s">
        <v>69</v>
      </c>
      <c r="K34" s="154"/>
      <c r="L34" s="155"/>
    </row>
    <row r="35" spans="1:12" ht="15.75" thickBot="1">
      <c r="A35" s="111"/>
      <c r="B35" s="5"/>
      <c r="C35" s="137"/>
      <c r="D35" s="42" t="s">
        <v>1</v>
      </c>
      <c r="E35" s="12" t="s">
        <v>2</v>
      </c>
      <c r="F35" s="13" t="s">
        <v>3</v>
      </c>
      <c r="G35" s="12" t="s">
        <v>1</v>
      </c>
      <c r="H35" s="12" t="s">
        <v>2</v>
      </c>
      <c r="I35" s="13" t="s">
        <v>3</v>
      </c>
      <c r="J35" s="12" t="s">
        <v>1</v>
      </c>
      <c r="K35" s="12" t="s">
        <v>2</v>
      </c>
      <c r="L35" s="13" t="s">
        <v>3</v>
      </c>
    </row>
    <row r="36" spans="1:12" ht="15">
      <c r="A36" s="111"/>
      <c r="B36" s="5"/>
      <c r="C36" s="20" t="s">
        <v>34</v>
      </c>
      <c r="D36" s="7">
        <v>340059.42</v>
      </c>
      <c r="E36" s="7">
        <v>3534223.6</v>
      </c>
      <c r="F36" s="7">
        <f>D36+E36</f>
        <v>3874283.02</v>
      </c>
      <c r="G36" s="7">
        <v>2796081.48</v>
      </c>
      <c r="H36" s="7">
        <v>1078201.54</v>
      </c>
      <c r="I36" s="7">
        <f>G36+H36</f>
        <v>3874283.02</v>
      </c>
      <c r="J36" s="7">
        <v>379960.35</v>
      </c>
      <c r="K36" s="7">
        <v>3494322.67</v>
      </c>
      <c r="L36" s="7">
        <f>J36+K36</f>
        <v>3874283.02</v>
      </c>
    </row>
    <row r="37" spans="1:12" ht="15">
      <c r="A37" s="111"/>
      <c r="B37" s="5"/>
      <c r="C37" s="19" t="s">
        <v>0</v>
      </c>
      <c r="D37" s="6">
        <f>D36/F36</f>
        <v>0.08777351015517704</v>
      </c>
      <c r="E37" s="6">
        <f>E36/F36</f>
        <v>0.912226489844823</v>
      </c>
      <c r="F37" s="8">
        <f>D37+E37</f>
        <v>1</v>
      </c>
      <c r="G37" s="6">
        <f>G36/I36</f>
        <v>0.7217029487948973</v>
      </c>
      <c r="H37" s="6">
        <f>H36/I36</f>
        <v>0.27829705120510273</v>
      </c>
      <c r="I37" s="8">
        <f>G37+H37</f>
        <v>1</v>
      </c>
      <c r="J37" s="6">
        <f>J36/L36</f>
        <v>0.0980724299279509</v>
      </c>
      <c r="K37" s="6">
        <f>K36/L36</f>
        <v>0.901927570072049</v>
      </c>
      <c r="L37" s="8">
        <f>J37+K37</f>
        <v>1</v>
      </c>
    </row>
    <row r="38" spans="1:7" ht="15.75">
      <c r="A38" s="111"/>
      <c r="B38" s="5"/>
      <c r="C38" s="15" t="s">
        <v>60</v>
      </c>
      <c r="G38" s="3"/>
    </row>
    <row r="39" spans="1:7" ht="15.75">
      <c r="A39" s="111"/>
      <c r="B39" s="5"/>
      <c r="C39" s="15"/>
      <c r="G39" s="3"/>
    </row>
    <row r="40" spans="1:2" ht="15">
      <c r="A40" s="111">
        <v>5</v>
      </c>
      <c r="B40" s="5" t="s">
        <v>53</v>
      </c>
    </row>
    <row r="41" spans="1:3" ht="23.25" customHeight="1">
      <c r="A41" s="111"/>
      <c r="B41" s="5"/>
      <c r="C41" s="67">
        <v>2011</v>
      </c>
    </row>
    <row r="42" spans="1:18" ht="15" customHeight="1">
      <c r="A42" s="111"/>
      <c r="B42" s="5"/>
      <c r="C42" s="137" t="s">
        <v>37</v>
      </c>
      <c r="D42" s="139" t="s">
        <v>55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40"/>
    </row>
    <row r="43" spans="1:18" ht="15">
      <c r="A43" s="111"/>
      <c r="B43" s="5"/>
      <c r="C43" s="137"/>
      <c r="D43" s="154" t="s">
        <v>74</v>
      </c>
      <c r="E43" s="154"/>
      <c r="F43" s="155"/>
      <c r="G43" s="153" t="s">
        <v>56</v>
      </c>
      <c r="H43" s="154"/>
      <c r="I43" s="155"/>
      <c r="J43" s="153" t="s">
        <v>57</v>
      </c>
      <c r="K43" s="154"/>
      <c r="L43" s="155"/>
      <c r="M43" s="153" t="s">
        <v>58</v>
      </c>
      <c r="N43" s="154"/>
      <c r="O43" s="155"/>
      <c r="P43" s="153" t="s">
        <v>59</v>
      </c>
      <c r="Q43" s="154"/>
      <c r="R43" s="155"/>
    </row>
    <row r="44" spans="1:18" ht="15.75" thickBot="1">
      <c r="A44" s="111"/>
      <c r="B44" s="5"/>
      <c r="C44" s="137"/>
      <c r="D44" s="42" t="s">
        <v>1</v>
      </c>
      <c r="E44" s="12" t="s">
        <v>2</v>
      </c>
      <c r="F44" s="13" t="s">
        <v>3</v>
      </c>
      <c r="G44" s="12" t="s">
        <v>1</v>
      </c>
      <c r="H44" s="12" t="s">
        <v>2</v>
      </c>
      <c r="I44" s="13" t="s">
        <v>3</v>
      </c>
      <c r="J44" s="12" t="s">
        <v>1</v>
      </c>
      <c r="K44" s="12" t="s">
        <v>2</v>
      </c>
      <c r="L44" s="13" t="s">
        <v>3</v>
      </c>
      <c r="M44" s="12" t="s">
        <v>1</v>
      </c>
      <c r="N44" s="12" t="s">
        <v>2</v>
      </c>
      <c r="O44" s="13" t="s">
        <v>3</v>
      </c>
      <c r="P44" s="12" t="s">
        <v>1</v>
      </c>
      <c r="Q44" s="12" t="s">
        <v>2</v>
      </c>
      <c r="R44" s="13" t="s">
        <v>3</v>
      </c>
    </row>
    <row r="45" spans="1:18" ht="15">
      <c r="A45" s="111"/>
      <c r="B45" s="5"/>
      <c r="C45" s="20" t="s">
        <v>34</v>
      </c>
      <c r="D45" s="7">
        <v>1216442.36</v>
      </c>
      <c r="E45" s="7">
        <v>2657840.66</v>
      </c>
      <c r="F45" s="7">
        <f>D45+E45</f>
        <v>3874283.0200000005</v>
      </c>
      <c r="G45" s="7">
        <v>466241.27</v>
      </c>
      <c r="H45" s="7">
        <v>3408041.75</v>
      </c>
      <c r="I45" s="7">
        <f>G45+H45</f>
        <v>3874283.02</v>
      </c>
      <c r="J45" s="7">
        <v>230373.24</v>
      </c>
      <c r="K45" s="7">
        <v>3643909.78</v>
      </c>
      <c r="L45" s="7">
        <f>J45+K45</f>
        <v>3874283.0199999996</v>
      </c>
      <c r="M45" s="7">
        <v>1936178.81</v>
      </c>
      <c r="N45" s="7">
        <v>1938104.21</v>
      </c>
      <c r="O45" s="7">
        <f>M45+N45</f>
        <v>3874283.02</v>
      </c>
      <c r="P45" s="7">
        <v>408352.17</v>
      </c>
      <c r="Q45" s="7">
        <v>3465930.85</v>
      </c>
      <c r="R45" s="7">
        <f>P45+Q45</f>
        <v>3874283.02</v>
      </c>
    </row>
    <row r="46" spans="1:18" ht="15">
      <c r="A46" s="111"/>
      <c r="B46" s="5"/>
      <c r="C46" s="19" t="s">
        <v>0</v>
      </c>
      <c r="D46" s="6">
        <f>D45/F45</f>
        <v>0.3139787036002341</v>
      </c>
      <c r="E46" s="6">
        <f>E45/F45</f>
        <v>0.6860212963997658</v>
      </c>
      <c r="F46" s="8">
        <f>D46+E46</f>
        <v>1</v>
      </c>
      <c r="G46" s="6">
        <f>G45/I45</f>
        <v>0.1203425943827924</v>
      </c>
      <c r="H46" s="6">
        <f>H45/I45</f>
        <v>0.8796574056172076</v>
      </c>
      <c r="I46" s="8">
        <f>G46+H46</f>
        <v>1</v>
      </c>
      <c r="J46" s="6">
        <f>J45/L45</f>
        <v>0.05946216082066199</v>
      </c>
      <c r="K46" s="6">
        <f>K45/L45</f>
        <v>0.9405378391793381</v>
      </c>
      <c r="L46" s="8">
        <f>J46+K46</f>
        <v>1</v>
      </c>
      <c r="M46" s="6">
        <f>M45/O45</f>
        <v>0.49975151531392253</v>
      </c>
      <c r="N46" s="6">
        <f>N45/O45</f>
        <v>0.5002484846860774</v>
      </c>
      <c r="O46" s="8">
        <f>M46+N46</f>
        <v>1</v>
      </c>
      <c r="P46" s="6">
        <f>P45/R45</f>
        <v>0.10540070714813188</v>
      </c>
      <c r="Q46" s="6">
        <f>Q45/R45</f>
        <v>0.8945992928518681</v>
      </c>
      <c r="R46" s="8">
        <f>P46+Q46</f>
        <v>1</v>
      </c>
    </row>
    <row r="47" spans="1:7" ht="15.75">
      <c r="A47" s="111"/>
      <c r="B47" s="5"/>
      <c r="C47" s="15" t="s">
        <v>60</v>
      </c>
      <c r="G47" s="3"/>
    </row>
    <row r="48" spans="1:7" ht="15.75">
      <c r="A48" s="111"/>
      <c r="B48" s="5"/>
      <c r="C48" s="15"/>
      <c r="G48" s="3"/>
    </row>
    <row r="49" spans="1:2" ht="15">
      <c r="A49" s="111">
        <v>6</v>
      </c>
      <c r="B49" s="5" t="s">
        <v>73</v>
      </c>
    </row>
    <row r="50" spans="1:3" ht="24" customHeight="1">
      <c r="A50" s="111"/>
      <c r="B50" s="5"/>
      <c r="C50" s="67">
        <v>2011</v>
      </c>
    </row>
    <row r="51" spans="1:12" ht="15" customHeight="1">
      <c r="A51" s="111"/>
      <c r="B51" s="5"/>
      <c r="C51" s="137" t="s">
        <v>37</v>
      </c>
      <c r="D51" s="139" t="s">
        <v>73</v>
      </c>
      <c r="E51" s="139"/>
      <c r="F51" s="139"/>
      <c r="G51" s="139"/>
      <c r="H51" s="139"/>
      <c r="I51" s="139"/>
      <c r="J51" s="139"/>
      <c r="K51" s="139"/>
      <c r="L51" s="140"/>
    </row>
    <row r="52" spans="1:12" ht="15">
      <c r="A52" s="111"/>
      <c r="B52" s="5"/>
      <c r="C52" s="137"/>
      <c r="D52" s="154" t="s">
        <v>58</v>
      </c>
      <c r="E52" s="154"/>
      <c r="F52" s="155"/>
      <c r="G52" s="153" t="s">
        <v>76</v>
      </c>
      <c r="H52" s="154"/>
      <c r="I52" s="155"/>
      <c r="J52" s="153" t="s">
        <v>77</v>
      </c>
      <c r="K52" s="154"/>
      <c r="L52" s="155"/>
    </row>
    <row r="53" spans="1:12" ht="15.75" thickBot="1">
      <c r="A53" s="111"/>
      <c r="B53" s="5"/>
      <c r="C53" s="137"/>
      <c r="D53" s="42" t="s">
        <v>1</v>
      </c>
      <c r="E53" s="12" t="s">
        <v>2</v>
      </c>
      <c r="F53" s="13" t="s">
        <v>3</v>
      </c>
      <c r="G53" s="12" t="s">
        <v>1</v>
      </c>
      <c r="H53" s="12" t="s">
        <v>2</v>
      </c>
      <c r="I53" s="13" t="s">
        <v>3</v>
      </c>
      <c r="J53" s="12" t="s">
        <v>1</v>
      </c>
      <c r="K53" s="12" t="s">
        <v>2</v>
      </c>
      <c r="L53" s="13" t="s">
        <v>3</v>
      </c>
    </row>
    <row r="54" spans="1:12" ht="15">
      <c r="A54" s="111"/>
      <c r="B54" s="5"/>
      <c r="C54" s="20" t="s">
        <v>34</v>
      </c>
      <c r="D54" s="7">
        <v>3444441.84</v>
      </c>
      <c r="E54" s="7">
        <v>429841.18</v>
      </c>
      <c r="F54" s="7">
        <f>D54+E54</f>
        <v>3874283.02</v>
      </c>
      <c r="G54" s="7">
        <v>139550.42</v>
      </c>
      <c r="H54" s="7">
        <v>3734732.6</v>
      </c>
      <c r="I54" s="7">
        <f>G54+H54</f>
        <v>3874283.02</v>
      </c>
      <c r="J54" s="7">
        <v>184532.45</v>
      </c>
      <c r="K54" s="7">
        <v>3689750.57</v>
      </c>
      <c r="L54" s="7">
        <f>J54+K54</f>
        <v>3874283.02</v>
      </c>
    </row>
    <row r="55" spans="1:12" ht="15">
      <c r="A55" s="111"/>
      <c r="B55" s="5"/>
      <c r="C55" s="19" t="s">
        <v>0</v>
      </c>
      <c r="D55" s="6">
        <f>D54/F54</f>
        <v>0.8890527156170434</v>
      </c>
      <c r="E55" s="6">
        <f>E54/F54</f>
        <v>0.11094728438295662</v>
      </c>
      <c r="F55" s="8">
        <f>D55+E55</f>
        <v>1</v>
      </c>
      <c r="G55" s="6">
        <f>G54/I54</f>
        <v>0.036019676229022635</v>
      </c>
      <c r="H55" s="6">
        <f>H54/I54</f>
        <v>0.9639803237709774</v>
      </c>
      <c r="I55" s="8">
        <f>G55+H55</f>
        <v>1</v>
      </c>
      <c r="J55" s="6">
        <f>J54/L54</f>
        <v>0.047630090276677826</v>
      </c>
      <c r="K55" s="6">
        <f>K54/L54</f>
        <v>0.9523699097233221</v>
      </c>
      <c r="L55" s="8">
        <f>J55+K55</f>
        <v>1</v>
      </c>
    </row>
    <row r="56" spans="1:7" ht="15.75">
      <c r="A56" s="111"/>
      <c r="B56" s="5"/>
      <c r="C56" s="15" t="s">
        <v>60</v>
      </c>
      <c r="G56" s="3"/>
    </row>
    <row r="57" spans="1:2" ht="15">
      <c r="A57" s="111"/>
      <c r="B57" s="1"/>
    </row>
    <row r="58" spans="1:5" ht="15">
      <c r="A58" s="111">
        <v>7</v>
      </c>
      <c r="B58" s="136" t="s">
        <v>52</v>
      </c>
      <c r="C58" s="136"/>
      <c r="D58" s="136"/>
      <c r="E58" s="136"/>
    </row>
    <row r="59" spans="1:3" ht="23.25" customHeight="1">
      <c r="A59" s="111"/>
      <c r="B59" s="5"/>
      <c r="C59" s="67">
        <v>2011</v>
      </c>
    </row>
    <row r="60" spans="1:15" ht="15" customHeight="1">
      <c r="A60" s="111"/>
      <c r="B60" s="5"/>
      <c r="C60" s="137" t="s">
        <v>37</v>
      </c>
      <c r="D60" s="139" t="s">
        <v>24</v>
      </c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40"/>
    </row>
    <row r="61" spans="1:15" ht="15" customHeight="1">
      <c r="A61" s="111"/>
      <c r="B61" s="5"/>
      <c r="C61" s="137"/>
      <c r="D61" s="154" t="s">
        <v>23</v>
      </c>
      <c r="E61" s="154"/>
      <c r="F61" s="155"/>
      <c r="G61" s="153" t="s">
        <v>22</v>
      </c>
      <c r="H61" s="154"/>
      <c r="I61" s="155"/>
      <c r="J61" s="153" t="s">
        <v>78</v>
      </c>
      <c r="K61" s="154"/>
      <c r="L61" s="155"/>
      <c r="M61" s="153" t="s">
        <v>59</v>
      </c>
      <c r="N61" s="154"/>
      <c r="O61" s="155"/>
    </row>
    <row r="62" spans="1:15" ht="15.75" thickBot="1">
      <c r="A62" s="111"/>
      <c r="B62" s="5"/>
      <c r="C62" s="137"/>
      <c r="D62" s="42" t="s">
        <v>1</v>
      </c>
      <c r="E62" s="12" t="s">
        <v>2</v>
      </c>
      <c r="F62" s="13" t="s">
        <v>3</v>
      </c>
      <c r="G62" s="12" t="s">
        <v>1</v>
      </c>
      <c r="H62" s="12" t="s">
        <v>2</v>
      </c>
      <c r="I62" s="13" t="s">
        <v>3</v>
      </c>
      <c r="J62" s="12" t="s">
        <v>1</v>
      </c>
      <c r="K62" s="12" t="s">
        <v>2</v>
      </c>
      <c r="L62" s="13" t="s">
        <v>3</v>
      </c>
      <c r="M62" s="12" t="s">
        <v>1</v>
      </c>
      <c r="N62" s="12" t="s">
        <v>2</v>
      </c>
      <c r="O62" s="13" t="s">
        <v>3</v>
      </c>
    </row>
    <row r="63" spans="1:15" ht="15">
      <c r="A63" s="111"/>
      <c r="B63" s="5"/>
      <c r="C63" s="20" t="s">
        <v>34</v>
      </c>
      <c r="D63" s="7">
        <v>511737.04</v>
      </c>
      <c r="E63" s="7">
        <v>3362545.98</v>
      </c>
      <c r="F63" s="7">
        <f>D63+E63</f>
        <v>3874283.02</v>
      </c>
      <c r="G63" s="7">
        <v>3418982.54</v>
      </c>
      <c r="H63" s="7">
        <v>455300.48</v>
      </c>
      <c r="I63" s="7">
        <f>G63+H63</f>
        <v>3874283.02</v>
      </c>
      <c r="J63" s="7">
        <v>489799.13</v>
      </c>
      <c r="K63" s="7">
        <v>3384483.89</v>
      </c>
      <c r="L63" s="7">
        <f>J63+K63</f>
        <v>3874283.02</v>
      </c>
      <c r="M63" s="7">
        <v>58864.84</v>
      </c>
      <c r="N63" s="7">
        <v>3815418.17708454</v>
      </c>
      <c r="O63" s="7">
        <f>M63+N63</f>
        <v>3874283.01708454</v>
      </c>
    </row>
    <row r="64" spans="1:15" ht="15">
      <c r="A64" s="111"/>
      <c r="B64" s="5"/>
      <c r="C64" s="19" t="s">
        <v>0</v>
      </c>
      <c r="D64" s="6">
        <f>D63/F63</f>
        <v>0.13208561103003774</v>
      </c>
      <c r="E64" s="6">
        <f>E63/F63</f>
        <v>0.8679143889699622</v>
      </c>
      <c r="F64" s="8">
        <f>D64+E64</f>
        <v>1</v>
      </c>
      <c r="G64" s="6">
        <f>G63/I63</f>
        <v>0.8824813578023012</v>
      </c>
      <c r="H64" s="6">
        <f>H63/I63</f>
        <v>0.11751864219769881</v>
      </c>
      <c r="I64" s="8">
        <f>G64+H64</f>
        <v>1</v>
      </c>
      <c r="J64" s="6">
        <f>J63/L63</f>
        <v>0.12642316719546215</v>
      </c>
      <c r="K64" s="6">
        <f>K63/L63</f>
        <v>0.8735768328045379</v>
      </c>
      <c r="L64" s="8">
        <f>J64+K64</f>
        <v>1</v>
      </c>
      <c r="M64" s="6">
        <f>M63/O63</f>
        <v>0.015193737716223099</v>
      </c>
      <c r="N64" s="6">
        <f>N63/O63</f>
        <v>0.984806262283777</v>
      </c>
      <c r="O64" s="8">
        <f>M64+N64</f>
        <v>1</v>
      </c>
    </row>
    <row r="65" spans="1:7" ht="15.75">
      <c r="A65" s="111"/>
      <c r="B65" s="5"/>
      <c r="C65" s="15" t="s">
        <v>60</v>
      </c>
      <c r="G65" s="3"/>
    </row>
    <row r="66" spans="1:7" ht="15.75">
      <c r="A66" s="111"/>
      <c r="B66" s="5"/>
      <c r="C66" s="15"/>
      <c r="G66" s="3"/>
    </row>
    <row r="67" spans="1:8" ht="15">
      <c r="A67" s="111">
        <v>8</v>
      </c>
      <c r="B67" s="5" t="s">
        <v>12</v>
      </c>
      <c r="H67" s="3"/>
    </row>
    <row r="68" spans="1:8" ht="23.25" customHeight="1">
      <c r="A68" s="111"/>
      <c r="B68" s="5"/>
      <c r="C68" s="67">
        <v>2011</v>
      </c>
      <c r="H68" s="3"/>
    </row>
    <row r="69" spans="1:12" ht="15" customHeight="1">
      <c r="A69" s="111"/>
      <c r="B69" s="5"/>
      <c r="C69" s="152" t="s">
        <v>37</v>
      </c>
      <c r="D69" s="138" t="s">
        <v>145</v>
      </c>
      <c r="E69" s="139"/>
      <c r="F69" s="139"/>
      <c r="G69" s="139"/>
      <c r="H69" s="139"/>
      <c r="I69" s="139"/>
      <c r="J69" s="139"/>
      <c r="K69" s="139"/>
      <c r="L69" s="140"/>
    </row>
    <row r="70" spans="1:12" ht="15">
      <c r="A70" s="111"/>
      <c r="B70" s="5"/>
      <c r="C70" s="152"/>
      <c r="D70" s="137" t="s">
        <v>9</v>
      </c>
      <c r="E70" s="137"/>
      <c r="F70" s="137"/>
      <c r="G70" s="154" t="s">
        <v>10</v>
      </c>
      <c r="H70" s="154"/>
      <c r="I70" s="155"/>
      <c r="J70" s="153" t="s">
        <v>11</v>
      </c>
      <c r="K70" s="154"/>
      <c r="L70" s="155"/>
    </row>
    <row r="71" spans="1:12" ht="15.75" thickBot="1">
      <c r="A71" s="111"/>
      <c r="B71" s="5"/>
      <c r="C71" s="152"/>
      <c r="D71" s="12" t="s">
        <v>1</v>
      </c>
      <c r="E71" s="12" t="s">
        <v>2</v>
      </c>
      <c r="F71" s="13" t="s">
        <v>3</v>
      </c>
      <c r="G71" s="12" t="s">
        <v>1</v>
      </c>
      <c r="H71" s="12" t="s">
        <v>2</v>
      </c>
      <c r="I71" s="13" t="s">
        <v>3</v>
      </c>
      <c r="J71" s="12" t="s">
        <v>1</v>
      </c>
      <c r="K71" s="12" t="s">
        <v>2</v>
      </c>
      <c r="L71" s="13" t="s">
        <v>3</v>
      </c>
    </row>
    <row r="72" spans="1:12" ht="15">
      <c r="A72" s="111"/>
      <c r="B72" s="5"/>
      <c r="C72" s="58" t="s">
        <v>34</v>
      </c>
      <c r="D72" s="7">
        <v>865272.15</v>
      </c>
      <c r="E72" s="7">
        <v>3009010.87</v>
      </c>
      <c r="F72" s="7">
        <f>D72+E72</f>
        <v>3874283.02</v>
      </c>
      <c r="G72" s="7">
        <v>900115.56</v>
      </c>
      <c r="H72" s="7">
        <v>2974167.46</v>
      </c>
      <c r="I72" s="7">
        <f>G72+H72</f>
        <v>3874283.02</v>
      </c>
      <c r="J72" s="7">
        <v>551664.54</v>
      </c>
      <c r="K72" s="7">
        <v>3322618.48</v>
      </c>
      <c r="L72" s="7">
        <f>J72+K72</f>
        <v>3874283.02</v>
      </c>
    </row>
    <row r="73" spans="1:12" ht="15">
      <c r="A73" s="111"/>
      <c r="B73" s="5"/>
      <c r="C73" s="19" t="s">
        <v>0</v>
      </c>
      <c r="D73" s="6">
        <f>D72/F72</f>
        <v>0.22333736217340158</v>
      </c>
      <c r="E73" s="6">
        <f>E72/F72</f>
        <v>0.7766626378265985</v>
      </c>
      <c r="F73" s="8">
        <f>D73+E73</f>
        <v>1</v>
      </c>
      <c r="G73" s="6">
        <f>G72/I72</f>
        <v>0.23233087395871252</v>
      </c>
      <c r="H73" s="6">
        <f>H72/I72</f>
        <v>0.7676691260412875</v>
      </c>
      <c r="I73" s="8">
        <f>G73+H73</f>
        <v>1</v>
      </c>
      <c r="J73" s="6">
        <f>J72/L72</f>
        <v>0.14239138884592897</v>
      </c>
      <c r="K73" s="6">
        <f>K72/L72</f>
        <v>0.857608611154071</v>
      </c>
      <c r="L73" s="8">
        <f>J73+K73</f>
        <v>1</v>
      </c>
    </row>
    <row r="74" spans="1:7" ht="15.75">
      <c r="A74" s="111"/>
      <c r="B74" s="5"/>
      <c r="C74" s="15" t="s">
        <v>60</v>
      </c>
      <c r="G74" s="3"/>
    </row>
    <row r="75" spans="1:7" ht="15.75">
      <c r="A75" s="111"/>
      <c r="B75" s="5"/>
      <c r="C75" s="15"/>
      <c r="G75" s="3"/>
    </row>
    <row r="76" spans="1:8" ht="15">
      <c r="A76" s="111">
        <v>9</v>
      </c>
      <c r="B76" s="5" t="s">
        <v>79</v>
      </c>
      <c r="H76" s="3"/>
    </row>
    <row r="77" spans="1:8" ht="23.25" customHeight="1">
      <c r="A77" s="111"/>
      <c r="B77" s="5"/>
      <c r="C77" s="67">
        <v>2011</v>
      </c>
      <c r="H77" s="3"/>
    </row>
    <row r="78" spans="1:8" ht="20.25" customHeight="1">
      <c r="A78" s="111"/>
      <c r="B78" s="5"/>
      <c r="C78" s="137" t="s">
        <v>37</v>
      </c>
      <c r="D78" s="138" t="s">
        <v>79</v>
      </c>
      <c r="E78" s="139"/>
      <c r="F78" s="139"/>
      <c r="G78" s="139"/>
      <c r="H78" s="140"/>
    </row>
    <row r="79" spans="1:8" ht="28.5">
      <c r="A79" s="111"/>
      <c r="B79" s="5"/>
      <c r="C79" s="137"/>
      <c r="D79" s="22" t="s">
        <v>4</v>
      </c>
      <c r="E79" s="23" t="s">
        <v>5</v>
      </c>
      <c r="F79" s="23" t="s">
        <v>6</v>
      </c>
      <c r="G79" s="23" t="s">
        <v>7</v>
      </c>
      <c r="H79" s="28" t="s">
        <v>3</v>
      </c>
    </row>
    <row r="80" spans="1:8" ht="15">
      <c r="A80" s="111"/>
      <c r="B80" s="5"/>
      <c r="C80" s="20" t="s">
        <v>34</v>
      </c>
      <c r="D80" s="25">
        <v>126640</v>
      </c>
      <c r="E80" s="25">
        <v>926354.73</v>
      </c>
      <c r="F80" s="25">
        <v>2188162.64</v>
      </c>
      <c r="G80" s="25">
        <v>633125.66</v>
      </c>
      <c r="H80" s="25">
        <f>SUM(D80:G80)</f>
        <v>3874283.0300000003</v>
      </c>
    </row>
    <row r="81" spans="1:8" ht="15">
      <c r="A81" s="111"/>
      <c r="B81" s="5"/>
      <c r="C81" s="19" t="s">
        <v>0</v>
      </c>
      <c r="D81" s="26">
        <f>D80/H80</f>
        <v>0.032687338281529726</v>
      </c>
      <c r="E81" s="26">
        <f>E80/H80</f>
        <v>0.23910352517534061</v>
      </c>
      <c r="F81" s="26">
        <f>F80/H80</f>
        <v>0.5647916332018728</v>
      </c>
      <c r="G81" s="26">
        <f>G80/H80</f>
        <v>0.16341750334125693</v>
      </c>
      <c r="H81" s="44">
        <f>SUM(D81:G81)</f>
        <v>1</v>
      </c>
    </row>
    <row r="82" spans="1:7" ht="15.75">
      <c r="A82" s="111"/>
      <c r="B82" s="5"/>
      <c r="C82" s="15" t="s">
        <v>60</v>
      </c>
      <c r="G82" s="3"/>
    </row>
    <row r="83" spans="1:2" ht="15">
      <c r="A83" s="111"/>
      <c r="B83" s="5"/>
    </row>
    <row r="84" spans="1:8" ht="15">
      <c r="A84" s="111">
        <v>10</v>
      </c>
      <c r="B84" s="5" t="s">
        <v>80</v>
      </c>
      <c r="H84" s="3"/>
    </row>
    <row r="85" spans="1:7" ht="23.25" customHeight="1">
      <c r="A85" s="111"/>
      <c r="B85" s="5"/>
      <c r="C85" s="67">
        <v>2011</v>
      </c>
      <c r="G85" s="3"/>
    </row>
    <row r="86" spans="1:6" ht="35.25" customHeight="1">
      <c r="A86" s="111"/>
      <c r="B86" s="5"/>
      <c r="C86" s="137" t="s">
        <v>37</v>
      </c>
      <c r="D86" s="137" t="s">
        <v>80</v>
      </c>
      <c r="E86" s="137"/>
      <c r="F86" s="137"/>
    </row>
    <row r="87" spans="1:6" ht="15.75" thickBot="1">
      <c r="A87" s="111"/>
      <c r="B87" s="5"/>
      <c r="C87" s="137"/>
      <c r="D87" s="12" t="s">
        <v>1</v>
      </c>
      <c r="E87" s="12" t="s">
        <v>2</v>
      </c>
      <c r="F87" s="13" t="s">
        <v>3</v>
      </c>
    </row>
    <row r="88" spans="1:6" ht="15">
      <c r="A88" s="111"/>
      <c r="B88" s="5"/>
      <c r="C88" s="59" t="s">
        <v>34</v>
      </c>
      <c r="D88" s="25">
        <v>2593954.02</v>
      </c>
      <c r="E88" s="25">
        <v>1280329</v>
      </c>
      <c r="F88" s="25">
        <f>D88+E88</f>
        <v>3874283.02</v>
      </c>
    </row>
    <row r="89" spans="1:6" ht="15">
      <c r="A89" s="111"/>
      <c r="B89" s="5"/>
      <c r="C89" s="58" t="s">
        <v>0</v>
      </c>
      <c r="D89" s="6">
        <f>D88/F88</f>
        <v>0.6695313704779369</v>
      </c>
      <c r="E89" s="6">
        <f>E88/F88</f>
        <v>0.33046862952206313</v>
      </c>
      <c r="F89" s="8">
        <f>D89+E89</f>
        <v>1</v>
      </c>
    </row>
    <row r="90" spans="1:7" ht="15.75">
      <c r="A90" s="111"/>
      <c r="C90" s="15" t="s">
        <v>60</v>
      </c>
      <c r="G90" s="3"/>
    </row>
    <row r="91" spans="1:7" ht="23.25" customHeight="1">
      <c r="A91" s="111"/>
      <c r="B91" s="5"/>
      <c r="C91" s="67">
        <v>2011</v>
      </c>
      <c r="G91" s="3"/>
    </row>
    <row r="92" spans="1:7" ht="35.25" customHeight="1">
      <c r="A92" s="111"/>
      <c r="B92" s="5"/>
      <c r="C92" s="137" t="s">
        <v>37</v>
      </c>
      <c r="D92" s="138" t="s">
        <v>81</v>
      </c>
      <c r="E92" s="139"/>
      <c r="F92" s="139"/>
      <c r="G92" s="140"/>
    </row>
    <row r="93" spans="1:7" ht="15.75" thickBot="1">
      <c r="A93" s="111"/>
      <c r="B93" s="5"/>
      <c r="C93" s="137"/>
      <c r="D93" s="23" t="s">
        <v>82</v>
      </c>
      <c r="E93" s="41" t="s">
        <v>83</v>
      </c>
      <c r="F93" s="41" t="s">
        <v>84</v>
      </c>
      <c r="G93" s="13" t="s">
        <v>3</v>
      </c>
    </row>
    <row r="94" spans="1:7" ht="15">
      <c r="A94" s="111"/>
      <c r="B94" s="5"/>
      <c r="C94" s="20" t="s">
        <v>34</v>
      </c>
      <c r="D94" s="25">
        <v>2447330.2</v>
      </c>
      <c r="E94" s="25">
        <v>134358.696306958</v>
      </c>
      <c r="F94" s="25">
        <v>12265.1260080456</v>
      </c>
      <c r="G94" s="25">
        <f>SUM(D94:F94)</f>
        <v>2593954.0223150034</v>
      </c>
    </row>
    <row r="95" spans="1:7" ht="15">
      <c r="A95" s="111"/>
      <c r="B95" s="5"/>
      <c r="C95" s="19" t="s">
        <v>0</v>
      </c>
      <c r="D95" s="27">
        <f>D94/G94</f>
        <v>0.9434747797942281</v>
      </c>
      <c r="E95" s="27">
        <f>E94/G94</f>
        <v>0.051796868853923664</v>
      </c>
      <c r="F95" s="27">
        <f>F94/G94</f>
        <v>0.004728351351848345</v>
      </c>
      <c r="G95" s="44">
        <f>SUM(D95:F95)</f>
        <v>1</v>
      </c>
    </row>
    <row r="96" spans="1:7" ht="15.75">
      <c r="A96" s="111"/>
      <c r="C96" s="15" t="s">
        <v>60</v>
      </c>
      <c r="G96" s="3"/>
    </row>
    <row r="97" spans="1:7" ht="15.75">
      <c r="A97" s="111"/>
      <c r="B97" s="5"/>
      <c r="C97" s="15"/>
      <c r="G97" s="3"/>
    </row>
    <row r="98" spans="1:2" ht="15">
      <c r="A98" s="111">
        <v>11</v>
      </c>
      <c r="B98" s="5" t="s">
        <v>13</v>
      </c>
    </row>
    <row r="99" spans="1:3" ht="23.25" customHeight="1">
      <c r="A99" s="111"/>
      <c r="B99" s="5"/>
      <c r="C99" s="67">
        <v>2011</v>
      </c>
    </row>
    <row r="100" spans="1:6" ht="15" customHeight="1">
      <c r="A100" s="111"/>
      <c r="B100" s="5"/>
      <c r="C100" s="137" t="s">
        <v>37</v>
      </c>
      <c r="D100" s="138" t="s">
        <v>8</v>
      </c>
      <c r="E100" s="139"/>
      <c r="F100" s="140"/>
    </row>
    <row r="101" spans="1:6" ht="15">
      <c r="A101" s="111"/>
      <c r="B101" s="5"/>
      <c r="C101" s="137"/>
      <c r="D101" s="20" t="s">
        <v>1</v>
      </c>
      <c r="E101" s="59" t="s">
        <v>2</v>
      </c>
      <c r="F101" s="20" t="s">
        <v>3</v>
      </c>
    </row>
    <row r="102" spans="1:6" ht="15">
      <c r="A102" s="111"/>
      <c r="B102" s="5"/>
      <c r="C102" s="58" t="s">
        <v>34</v>
      </c>
      <c r="D102" s="25">
        <v>1022180.98004116</v>
      </c>
      <c r="E102" s="25">
        <v>2852102.03924877</v>
      </c>
      <c r="F102" s="25">
        <f>D102+E102</f>
        <v>3874283.0192899304</v>
      </c>
    </row>
    <row r="103" spans="1:6" ht="15">
      <c r="A103" s="111"/>
      <c r="B103" s="5"/>
      <c r="C103" s="58" t="s">
        <v>0</v>
      </c>
      <c r="D103" s="6">
        <f>D102/F102</f>
        <v>0.263837457137683</v>
      </c>
      <c r="E103" s="6">
        <f>E102/F102</f>
        <v>0.736162542862317</v>
      </c>
      <c r="F103" s="8">
        <f>D103+E103</f>
        <v>1</v>
      </c>
    </row>
    <row r="104" spans="1:3" ht="15.75">
      <c r="A104" s="111"/>
      <c r="B104" s="5"/>
      <c r="C104" s="15" t="s">
        <v>60</v>
      </c>
    </row>
    <row r="105" spans="1:3" ht="15.75">
      <c r="A105" s="111"/>
      <c r="B105" s="5"/>
      <c r="C105" s="15"/>
    </row>
    <row r="106" spans="1:8" ht="15">
      <c r="A106" s="111">
        <v>12</v>
      </c>
      <c r="B106" s="5" t="s">
        <v>85</v>
      </c>
      <c r="H106" s="3"/>
    </row>
    <row r="107" spans="1:7" ht="23.25" customHeight="1">
      <c r="A107" s="111"/>
      <c r="B107" s="5"/>
      <c r="C107" s="67">
        <v>2011</v>
      </c>
      <c r="G107" s="3"/>
    </row>
    <row r="108" spans="1:6" ht="28.5" customHeight="1">
      <c r="A108" s="111"/>
      <c r="B108" s="5"/>
      <c r="C108" s="137" t="s">
        <v>37</v>
      </c>
      <c r="D108" s="137" t="s">
        <v>86</v>
      </c>
      <c r="E108" s="137"/>
      <c r="F108" s="137"/>
    </row>
    <row r="109" spans="1:6" ht="15.75" thickBot="1">
      <c r="A109" s="111"/>
      <c r="B109" s="5"/>
      <c r="C109" s="137"/>
      <c r="D109" s="12" t="s">
        <v>1</v>
      </c>
      <c r="E109" s="12" t="s">
        <v>2</v>
      </c>
      <c r="F109" s="13" t="s">
        <v>3</v>
      </c>
    </row>
    <row r="110" spans="1:6" ht="15">
      <c r="A110" s="111"/>
      <c r="B110" s="5"/>
      <c r="C110" s="20" t="s">
        <v>34</v>
      </c>
      <c r="D110" s="25">
        <v>513788.691726741</v>
      </c>
      <c r="E110" s="25">
        <v>3360494.32756318</v>
      </c>
      <c r="F110" s="25">
        <f>D110+E110</f>
        <v>3874283.019289921</v>
      </c>
    </row>
    <row r="111" spans="1:6" ht="15">
      <c r="A111" s="111"/>
      <c r="B111" s="5"/>
      <c r="C111" s="19" t="s">
        <v>0</v>
      </c>
      <c r="D111" s="6">
        <f>D110/F110</f>
        <v>0.13261516754677055</v>
      </c>
      <c r="E111" s="6">
        <f>E110/F110</f>
        <v>0.8673848324532295</v>
      </c>
      <c r="F111" s="8">
        <f>D111+E111</f>
        <v>1</v>
      </c>
    </row>
    <row r="112" spans="1:7" ht="15.75">
      <c r="A112" s="111"/>
      <c r="C112" s="15" t="s">
        <v>60</v>
      </c>
      <c r="G112" s="3"/>
    </row>
    <row r="113" spans="1:7" ht="23.25" customHeight="1">
      <c r="A113" s="111"/>
      <c r="B113" s="5"/>
      <c r="C113" s="67">
        <v>2011</v>
      </c>
      <c r="G113" s="3"/>
    </row>
    <row r="114" spans="1:9" ht="28.5" customHeight="1">
      <c r="A114" s="111"/>
      <c r="B114" s="5"/>
      <c r="C114" s="137" t="s">
        <v>37</v>
      </c>
      <c r="D114" s="138" t="s">
        <v>87</v>
      </c>
      <c r="E114" s="139"/>
      <c r="F114" s="140"/>
      <c r="G114" s="137" t="s">
        <v>88</v>
      </c>
      <c r="H114" s="137"/>
      <c r="I114" s="137"/>
    </row>
    <row r="115" spans="1:9" ht="15.75" thickBot="1">
      <c r="A115" s="111"/>
      <c r="B115" s="5"/>
      <c r="C115" s="137"/>
      <c r="D115" s="22" t="s">
        <v>1</v>
      </c>
      <c r="E115" s="23" t="s">
        <v>2</v>
      </c>
      <c r="F115" s="23" t="s">
        <v>3</v>
      </c>
      <c r="G115" s="22" t="s">
        <v>1</v>
      </c>
      <c r="H115" s="12" t="s">
        <v>2</v>
      </c>
      <c r="I115" s="23" t="s">
        <v>3</v>
      </c>
    </row>
    <row r="116" spans="1:9" ht="15">
      <c r="A116" s="111"/>
      <c r="B116" s="5"/>
      <c r="C116" s="59" t="s">
        <v>34</v>
      </c>
      <c r="D116" s="25">
        <v>369897.470519465</v>
      </c>
      <c r="E116" s="25">
        <v>143891.221207278</v>
      </c>
      <c r="F116" s="25">
        <f>D116+E116</f>
        <v>513788.691726743</v>
      </c>
      <c r="G116" s="25">
        <v>276667.586619248</v>
      </c>
      <c r="H116" s="25">
        <v>237121.105107497</v>
      </c>
      <c r="I116" s="25">
        <f>G116+H116</f>
        <v>513788.691726745</v>
      </c>
    </row>
    <row r="117" spans="1:9" ht="15">
      <c r="A117" s="111"/>
      <c r="B117" s="5"/>
      <c r="C117" s="58" t="s">
        <v>0</v>
      </c>
      <c r="D117" s="6">
        <f>D116/F116</f>
        <v>0.7199408559894772</v>
      </c>
      <c r="E117" s="6">
        <f>E116/F116</f>
        <v>0.28005914401052273</v>
      </c>
      <c r="F117" s="8">
        <f>D117+E117</f>
        <v>1</v>
      </c>
      <c r="G117" s="6">
        <f>G116/I116</f>
        <v>0.5384851614569823</v>
      </c>
      <c r="H117" s="6">
        <f>H116/I116</f>
        <v>0.46151483854301767</v>
      </c>
      <c r="I117" s="8">
        <f>G117+H117</f>
        <v>1</v>
      </c>
    </row>
    <row r="118" spans="1:7" ht="15.75">
      <c r="A118" s="111"/>
      <c r="C118" s="15" t="s">
        <v>60</v>
      </c>
      <c r="G118" s="3"/>
    </row>
    <row r="119" spans="1:7" ht="15.75">
      <c r="A119" s="111"/>
      <c r="C119" s="15"/>
      <c r="G119" s="3"/>
    </row>
    <row r="120" spans="1:8" ht="15">
      <c r="A120" s="111">
        <v>13</v>
      </c>
      <c r="B120" s="5" t="s">
        <v>89</v>
      </c>
      <c r="H120" s="3"/>
    </row>
    <row r="121" spans="1:7" ht="23.25" customHeight="1">
      <c r="A121" s="111"/>
      <c r="B121" s="5"/>
      <c r="C121" s="67">
        <v>2011</v>
      </c>
      <c r="G121" s="3"/>
    </row>
    <row r="122" spans="1:12" ht="28.5" customHeight="1">
      <c r="A122" s="111"/>
      <c r="B122" s="5"/>
      <c r="C122" s="158" t="s">
        <v>37</v>
      </c>
      <c r="D122" s="138" t="s">
        <v>90</v>
      </c>
      <c r="E122" s="139"/>
      <c r="F122" s="140"/>
      <c r="G122" s="138" t="s">
        <v>91</v>
      </c>
      <c r="H122" s="139"/>
      <c r="I122" s="140"/>
      <c r="J122" s="137" t="s">
        <v>92</v>
      </c>
      <c r="K122" s="137"/>
      <c r="L122" s="137"/>
    </row>
    <row r="123" spans="1:12" ht="15.75" thickBot="1">
      <c r="A123" s="111"/>
      <c r="B123" s="5"/>
      <c r="C123" s="159"/>
      <c r="D123" s="12" t="s">
        <v>1</v>
      </c>
      <c r="E123" s="12" t="s">
        <v>2</v>
      </c>
      <c r="F123" s="13" t="s">
        <v>3</v>
      </c>
      <c r="G123" s="22" t="s">
        <v>1</v>
      </c>
      <c r="H123" s="12" t="s">
        <v>2</v>
      </c>
      <c r="I123" s="23" t="s">
        <v>3</v>
      </c>
      <c r="J123" s="22" t="s">
        <v>1</v>
      </c>
      <c r="K123" s="12" t="s">
        <v>2</v>
      </c>
      <c r="L123" s="23" t="s">
        <v>3</v>
      </c>
    </row>
    <row r="124" spans="1:12" ht="15">
      <c r="A124" s="111"/>
      <c r="B124" s="5"/>
      <c r="C124" s="102" t="s">
        <v>34</v>
      </c>
      <c r="D124" s="25">
        <v>467047</v>
      </c>
      <c r="E124" s="25">
        <v>46741</v>
      </c>
      <c r="F124" s="25">
        <f>D124+E124</f>
        <v>513788</v>
      </c>
      <c r="G124" s="25">
        <v>20914.2309650841</v>
      </c>
      <c r="H124" s="25">
        <v>492874.460761658</v>
      </c>
      <c r="I124" s="25">
        <f>G124+H124</f>
        <v>513788.6917267421</v>
      </c>
      <c r="J124" s="25">
        <v>31304.0899617089</v>
      </c>
      <c r="K124" s="25">
        <v>482484.601765033</v>
      </c>
      <c r="L124" s="25">
        <f>J124+K124</f>
        <v>513788.69172674185</v>
      </c>
    </row>
    <row r="125" spans="1:12" ht="15">
      <c r="A125" s="111"/>
      <c r="B125" s="5"/>
      <c r="C125" s="19" t="s">
        <v>0</v>
      </c>
      <c r="D125" s="6">
        <f>D124/F124</f>
        <v>0.909026680265012</v>
      </c>
      <c r="E125" s="6">
        <f>E124/F124</f>
        <v>0.09097331973498797</v>
      </c>
      <c r="F125" s="8">
        <f>D125+E125</f>
        <v>1</v>
      </c>
      <c r="G125" s="6">
        <f>G124/I124</f>
        <v>0.040705899724642655</v>
      </c>
      <c r="H125" s="6">
        <f>H124/I124</f>
        <v>0.9592941002753573</v>
      </c>
      <c r="I125" s="8">
        <f>G125+H125</f>
        <v>1</v>
      </c>
      <c r="J125" s="6">
        <f>J124/L124</f>
        <v>0.060927946577613586</v>
      </c>
      <c r="K125" s="6">
        <f>K124/L124</f>
        <v>0.9390720534223864</v>
      </c>
      <c r="L125" s="8">
        <f>J125+K125</f>
        <v>1</v>
      </c>
    </row>
    <row r="126" spans="1:7" ht="15.75">
      <c r="A126" s="111"/>
      <c r="B126" s="5"/>
      <c r="C126" s="15" t="s">
        <v>60</v>
      </c>
      <c r="G126" s="3"/>
    </row>
    <row r="127" spans="1:7" ht="15.75">
      <c r="A127" s="111"/>
      <c r="B127" s="5"/>
      <c r="C127" s="15"/>
      <c r="G127" s="3"/>
    </row>
    <row r="128" spans="1:7" ht="15.75">
      <c r="A128" s="113" t="s">
        <v>177</v>
      </c>
      <c r="B128" s="29" t="s">
        <v>183</v>
      </c>
      <c r="C128" s="118"/>
      <c r="G128" s="3"/>
    </row>
    <row r="129" spans="1:7" ht="15">
      <c r="A129" s="111"/>
      <c r="B129" s="5"/>
      <c r="C129" s="67">
        <v>2011</v>
      </c>
      <c r="G129" s="3"/>
    </row>
    <row r="130" spans="1:7" ht="15" customHeight="1">
      <c r="A130" s="111"/>
      <c r="B130" s="5"/>
      <c r="C130" s="143" t="s">
        <v>37</v>
      </c>
      <c r="D130" s="141" t="s">
        <v>182</v>
      </c>
      <c r="E130" s="142"/>
      <c r="F130" s="143"/>
      <c r="G130" s="3"/>
    </row>
    <row r="131" spans="1:7" ht="15">
      <c r="A131" s="111"/>
      <c r="B131" s="5"/>
      <c r="C131" s="150"/>
      <c r="D131" s="144"/>
      <c r="E131" s="145"/>
      <c r="F131" s="146"/>
      <c r="G131" s="3"/>
    </row>
    <row r="132" spans="1:7" ht="29.25" thickBot="1">
      <c r="A132" s="111"/>
      <c r="B132" s="5"/>
      <c r="C132" s="146"/>
      <c r="D132" s="114" t="s">
        <v>179</v>
      </c>
      <c r="E132" s="115" t="s">
        <v>178</v>
      </c>
      <c r="F132" s="116" t="s">
        <v>3</v>
      </c>
      <c r="G132" s="3"/>
    </row>
    <row r="133" spans="1:7" ht="15">
      <c r="A133" s="111"/>
      <c r="B133" s="5"/>
      <c r="C133" s="41" t="s">
        <v>34</v>
      </c>
      <c r="D133" s="117">
        <v>3178923</v>
      </c>
      <c r="E133" s="117">
        <v>695360</v>
      </c>
      <c r="F133" s="117">
        <v>3874283</v>
      </c>
      <c r="G133" s="3"/>
    </row>
    <row r="134" spans="1:7" ht="15" customHeight="1">
      <c r="A134" s="111"/>
      <c r="B134" s="5"/>
      <c r="C134" s="22" t="s">
        <v>0</v>
      </c>
      <c r="D134" s="27">
        <v>0.821</v>
      </c>
      <c r="E134" s="27">
        <v>0.179</v>
      </c>
      <c r="F134" s="44">
        <v>1</v>
      </c>
      <c r="G134" s="3"/>
    </row>
    <row r="135" spans="1:7" ht="15.75">
      <c r="A135" s="111"/>
      <c r="B135" s="5"/>
      <c r="C135" s="15" t="s">
        <v>60</v>
      </c>
      <c r="G135" s="3"/>
    </row>
    <row r="136" spans="1:7" ht="15.75">
      <c r="A136" s="111"/>
      <c r="B136" s="5"/>
      <c r="C136" s="15"/>
      <c r="G136" s="3"/>
    </row>
    <row r="137" spans="1:8" ht="15">
      <c r="A137" s="111" t="s">
        <v>176</v>
      </c>
      <c r="B137" s="5" t="s">
        <v>93</v>
      </c>
      <c r="H137" s="3"/>
    </row>
    <row r="138" spans="1:7" ht="23.25" customHeight="1">
      <c r="A138" s="111"/>
      <c r="B138" s="5"/>
      <c r="C138" s="67">
        <v>2011</v>
      </c>
      <c r="G138" s="3"/>
    </row>
    <row r="139" spans="1:7" ht="28.5" customHeight="1">
      <c r="A139" s="111"/>
      <c r="B139" s="5"/>
      <c r="C139" s="137" t="s">
        <v>37</v>
      </c>
      <c r="D139" s="137" t="s">
        <v>184</v>
      </c>
      <c r="E139" s="137"/>
      <c r="F139" s="137"/>
      <c r="G139" s="137"/>
    </row>
    <row r="140" spans="1:7" ht="15.75" thickBot="1">
      <c r="A140" s="111"/>
      <c r="B140" s="5"/>
      <c r="C140" s="137"/>
      <c r="D140" s="12" t="s">
        <v>94</v>
      </c>
      <c r="E140" s="12" t="s">
        <v>71</v>
      </c>
      <c r="F140" s="13" t="s">
        <v>72</v>
      </c>
      <c r="G140" s="13" t="s">
        <v>147</v>
      </c>
    </row>
    <row r="141" spans="1:7" ht="15">
      <c r="A141" s="111"/>
      <c r="B141" s="5"/>
      <c r="C141" s="58" t="s">
        <v>34</v>
      </c>
      <c r="D141" s="79">
        <v>3</v>
      </c>
      <c r="E141" s="79">
        <v>37</v>
      </c>
      <c r="F141" s="79">
        <v>8022</v>
      </c>
      <c r="G141" s="79">
        <v>43093813.9183008</v>
      </c>
    </row>
    <row r="142" spans="1:7" ht="15.75">
      <c r="A142" s="111"/>
      <c r="B142" s="5"/>
      <c r="C142" s="15" t="s">
        <v>60</v>
      </c>
      <c r="D142" s="108"/>
      <c r="E142" s="108"/>
      <c r="F142" s="108"/>
      <c r="G142" s="109"/>
    </row>
    <row r="143" spans="1:7" ht="15">
      <c r="A143" s="111"/>
      <c r="B143" s="5"/>
      <c r="C143" s="67">
        <v>2011</v>
      </c>
      <c r="G143" s="3"/>
    </row>
    <row r="144" spans="1:7" ht="15" customHeight="1">
      <c r="A144" s="111"/>
      <c r="B144" s="5"/>
      <c r="C144" s="137" t="s">
        <v>37</v>
      </c>
      <c r="D144" s="137" t="s">
        <v>185</v>
      </c>
      <c r="E144" s="137"/>
      <c r="F144" s="137"/>
      <c r="G144" s="137"/>
    </row>
    <row r="145" spans="1:7" ht="15.75" thickBot="1">
      <c r="A145" s="111"/>
      <c r="B145" s="5"/>
      <c r="C145" s="137"/>
      <c r="D145" s="12" t="s">
        <v>94</v>
      </c>
      <c r="E145" s="12" t="s">
        <v>71</v>
      </c>
      <c r="F145" s="13" t="s">
        <v>72</v>
      </c>
      <c r="G145" s="13" t="s">
        <v>147</v>
      </c>
    </row>
    <row r="146" spans="1:7" ht="15">
      <c r="A146" s="111"/>
      <c r="B146" s="5"/>
      <c r="C146" s="77" t="s">
        <v>34</v>
      </c>
      <c r="D146" s="79">
        <v>0.27</v>
      </c>
      <c r="E146" s="79">
        <v>12.423482058325417</v>
      </c>
      <c r="F146" s="79">
        <v>2261.3333333333335</v>
      </c>
      <c r="G146" s="79">
        <v>14447038.478035567</v>
      </c>
    </row>
    <row r="147" spans="1:7" ht="15.75">
      <c r="A147" s="111"/>
      <c r="B147" s="5"/>
      <c r="C147" s="15" t="s">
        <v>60</v>
      </c>
      <c r="G147" s="3"/>
    </row>
    <row r="148" spans="1:7" ht="15.75">
      <c r="A148" s="111"/>
      <c r="B148" s="5"/>
      <c r="C148" s="15"/>
      <c r="G148" s="3"/>
    </row>
    <row r="149" spans="1:2" ht="15">
      <c r="A149" s="111">
        <v>15</v>
      </c>
      <c r="B149" s="5" t="s">
        <v>95</v>
      </c>
    </row>
    <row r="150" spans="1:3" ht="23.25" customHeight="1">
      <c r="A150" s="111"/>
      <c r="B150" s="5"/>
      <c r="C150" s="67">
        <v>2011</v>
      </c>
    </row>
    <row r="151" spans="1:6" ht="15" customHeight="1">
      <c r="A151" s="111"/>
      <c r="B151" s="5"/>
      <c r="C151" s="137" t="s">
        <v>37</v>
      </c>
      <c r="D151" s="138" t="s">
        <v>95</v>
      </c>
      <c r="E151" s="139"/>
      <c r="F151" s="140"/>
    </row>
    <row r="152" spans="1:6" ht="15">
      <c r="A152" s="111"/>
      <c r="B152" s="5"/>
      <c r="C152" s="137"/>
      <c r="D152" s="20" t="s">
        <v>1</v>
      </c>
      <c r="E152" s="23" t="s">
        <v>2</v>
      </c>
      <c r="F152" s="20" t="s">
        <v>3</v>
      </c>
    </row>
    <row r="153" spans="1:6" ht="15">
      <c r="A153" s="111"/>
      <c r="B153" s="5"/>
      <c r="C153" s="58" t="s">
        <v>34</v>
      </c>
      <c r="D153" s="25">
        <v>265560.075201755</v>
      </c>
      <c r="E153" s="25">
        <v>2913362.94201765</v>
      </c>
      <c r="F153" s="25">
        <f>D153+E153</f>
        <v>3178923.017219405</v>
      </c>
    </row>
    <row r="154" spans="1:6" ht="15">
      <c r="A154" s="111"/>
      <c r="B154" s="5"/>
      <c r="C154" s="58" t="s">
        <v>0</v>
      </c>
      <c r="D154" s="6">
        <f>D153/F153</f>
        <v>0.08353774966027319</v>
      </c>
      <c r="E154" s="6">
        <f>E153/F153</f>
        <v>0.9164622503397268</v>
      </c>
      <c r="F154" s="11">
        <f>D154+E154</f>
        <v>1</v>
      </c>
    </row>
    <row r="155" spans="1:3" ht="15.75">
      <c r="A155" s="111"/>
      <c r="B155" s="5"/>
      <c r="C155" s="15" t="s">
        <v>60</v>
      </c>
    </row>
    <row r="156" spans="1:7" ht="23.25" customHeight="1">
      <c r="A156" s="111"/>
      <c r="B156" s="5"/>
      <c r="C156" s="67">
        <v>2011</v>
      </c>
      <c r="G156" s="3"/>
    </row>
    <row r="157" spans="1:9" ht="22.5" customHeight="1">
      <c r="A157" s="111"/>
      <c r="B157" s="5"/>
      <c r="C157" s="137" t="s">
        <v>37</v>
      </c>
      <c r="D157" s="137" t="s">
        <v>155</v>
      </c>
      <c r="E157" s="137"/>
      <c r="F157" s="137"/>
      <c r="G157" s="137"/>
      <c r="H157" s="137"/>
      <c r="I157" s="137"/>
    </row>
    <row r="158" spans="1:9" ht="15.75" thickBot="1">
      <c r="A158" s="111"/>
      <c r="B158" s="5"/>
      <c r="C158" s="137"/>
      <c r="D158" s="12" t="s">
        <v>131</v>
      </c>
      <c r="E158" s="12" t="s">
        <v>132</v>
      </c>
      <c r="F158" s="13" t="s">
        <v>133</v>
      </c>
      <c r="G158" s="12" t="s">
        <v>134</v>
      </c>
      <c r="H158" s="12" t="s">
        <v>135</v>
      </c>
      <c r="I158" s="12" t="s">
        <v>3</v>
      </c>
    </row>
    <row r="159" spans="1:9" ht="15">
      <c r="A159" s="111"/>
      <c r="B159" s="5"/>
      <c r="C159" s="20" t="s">
        <v>34</v>
      </c>
      <c r="D159" s="25">
        <v>136774</v>
      </c>
      <c r="E159" s="25">
        <v>54041</v>
      </c>
      <c r="F159" s="25">
        <v>28836</v>
      </c>
      <c r="G159" s="25">
        <v>21077</v>
      </c>
      <c r="H159" s="25">
        <v>24831.6229887769</v>
      </c>
      <c r="I159" s="25">
        <f>SUM(D159:H159)</f>
        <v>265559.6229887769</v>
      </c>
    </row>
    <row r="160" spans="1:9" ht="15">
      <c r="A160" s="111"/>
      <c r="B160" s="5"/>
      <c r="C160" s="35" t="s">
        <v>0</v>
      </c>
      <c r="D160" s="6">
        <f>D159/I159</f>
        <v>0.5150406468447968</v>
      </c>
      <c r="E160" s="6">
        <f>E159/I159</f>
        <v>0.20349855671501646</v>
      </c>
      <c r="F160" s="6">
        <f>F159/I159</f>
        <v>0.10858578452349539</v>
      </c>
      <c r="G160" s="6">
        <f>G159/I159</f>
        <v>0.07936824040788294</v>
      </c>
      <c r="H160" s="6">
        <f>H159/I159</f>
        <v>0.09350677150880854</v>
      </c>
      <c r="I160" s="11">
        <f>SUM(D160:H160)</f>
        <v>1.0000000000000002</v>
      </c>
    </row>
    <row r="161" spans="1:7" ht="15.75">
      <c r="A161" s="111"/>
      <c r="B161" s="5"/>
      <c r="C161" s="15" t="s">
        <v>60</v>
      </c>
      <c r="G161" s="3"/>
    </row>
    <row r="162" spans="1:7" ht="15.75">
      <c r="A162" s="111"/>
      <c r="B162" s="5"/>
      <c r="C162" s="15"/>
      <c r="G162" s="3"/>
    </row>
    <row r="163" spans="1:8" ht="15">
      <c r="A163" s="111">
        <v>16</v>
      </c>
      <c r="B163" s="5" t="s">
        <v>96</v>
      </c>
      <c r="H163" s="3"/>
    </row>
    <row r="164" spans="1:7" ht="23.25" customHeight="1">
      <c r="A164" s="111"/>
      <c r="B164" s="5"/>
      <c r="C164" s="67">
        <v>2011</v>
      </c>
      <c r="G164" s="3"/>
    </row>
    <row r="165" spans="1:6" ht="28.5" customHeight="1">
      <c r="A165" s="111"/>
      <c r="B165" s="5"/>
      <c r="C165" s="137" t="s">
        <v>37</v>
      </c>
      <c r="D165" s="137" t="s">
        <v>96</v>
      </c>
      <c r="E165" s="137"/>
      <c r="F165" s="137"/>
    </row>
    <row r="166" spans="1:6" ht="15.75" thickBot="1">
      <c r="A166" s="111"/>
      <c r="B166" s="5"/>
      <c r="C166" s="137"/>
      <c r="D166" s="12" t="s">
        <v>1</v>
      </c>
      <c r="E166" s="12" t="s">
        <v>2</v>
      </c>
      <c r="F166" s="13" t="s">
        <v>3</v>
      </c>
    </row>
    <row r="167" spans="1:6" ht="15">
      <c r="A167" s="111"/>
      <c r="B167" s="5"/>
      <c r="C167" s="20" t="s">
        <v>34</v>
      </c>
      <c r="D167" s="25">
        <v>1554469.83513869</v>
      </c>
      <c r="E167" s="25">
        <v>1624453.18208071</v>
      </c>
      <c r="F167" s="25">
        <f>D167+E167</f>
        <v>3178923.0172194</v>
      </c>
    </row>
    <row r="168" spans="1:6" ht="15">
      <c r="A168" s="111"/>
      <c r="B168" s="5"/>
      <c r="C168" s="19" t="s">
        <v>0</v>
      </c>
      <c r="D168" s="6">
        <f>D167/F167</f>
        <v>0.48899260117924553</v>
      </c>
      <c r="E168" s="6">
        <f>E167/F167</f>
        <v>0.5110073988207545</v>
      </c>
      <c r="F168" s="11">
        <f>D168+E168</f>
        <v>1</v>
      </c>
    </row>
    <row r="169" spans="1:3" ht="15.75">
      <c r="A169" s="111"/>
      <c r="B169" s="5"/>
      <c r="C169" s="15" t="s">
        <v>60</v>
      </c>
    </row>
    <row r="170" spans="1:7" s="68" customFormat="1" ht="23.25" customHeight="1">
      <c r="A170" s="112"/>
      <c r="B170" s="67"/>
      <c r="C170" s="67">
        <v>2011</v>
      </c>
      <c r="G170" s="69"/>
    </row>
    <row r="171" spans="1:12" ht="28.5" customHeight="1">
      <c r="A171" s="111"/>
      <c r="B171" s="5"/>
      <c r="C171" s="137" t="s">
        <v>37</v>
      </c>
      <c r="D171" s="138" t="s">
        <v>97</v>
      </c>
      <c r="E171" s="139"/>
      <c r="F171" s="140"/>
      <c r="G171" s="138" t="s">
        <v>98</v>
      </c>
      <c r="H171" s="139"/>
      <c r="I171" s="140"/>
      <c r="J171" s="137" t="s">
        <v>99</v>
      </c>
      <c r="K171" s="137"/>
      <c r="L171" s="137"/>
    </row>
    <row r="172" spans="1:12" ht="15">
      <c r="A172" s="111"/>
      <c r="B172" s="5"/>
      <c r="C172" s="137"/>
      <c r="D172" s="22" t="s">
        <v>1</v>
      </c>
      <c r="E172" s="23" t="s">
        <v>2</v>
      </c>
      <c r="F172" s="23" t="s">
        <v>3</v>
      </c>
      <c r="G172" s="22" t="s">
        <v>1</v>
      </c>
      <c r="H172" s="23" t="s">
        <v>2</v>
      </c>
      <c r="I172" s="23" t="s">
        <v>3</v>
      </c>
      <c r="J172" s="22" t="s">
        <v>1</v>
      </c>
      <c r="K172" s="23" t="s">
        <v>2</v>
      </c>
      <c r="L172" s="23" t="s">
        <v>3</v>
      </c>
    </row>
    <row r="173" spans="1:12" ht="15">
      <c r="A173" s="111"/>
      <c r="B173" s="5"/>
      <c r="C173" s="59" t="s">
        <v>34</v>
      </c>
      <c r="D173" s="25">
        <v>1039636.09774966</v>
      </c>
      <c r="E173" s="25">
        <v>514833.737389023</v>
      </c>
      <c r="F173" s="25">
        <f>D173+E173</f>
        <v>1554469.835138683</v>
      </c>
      <c r="G173" s="25">
        <v>1176589.81271027</v>
      </c>
      <c r="H173" s="25">
        <v>377880.022428416</v>
      </c>
      <c r="I173" s="25">
        <f>G173+H173</f>
        <v>1554469.835138686</v>
      </c>
      <c r="J173" s="25">
        <v>104363.12524813</v>
      </c>
      <c r="K173" s="25">
        <v>1450106.70989056</v>
      </c>
      <c r="L173" s="25">
        <f>J173+K173</f>
        <v>1554469.83513869</v>
      </c>
    </row>
    <row r="174" spans="1:12" ht="15">
      <c r="A174" s="111"/>
      <c r="B174" s="5"/>
      <c r="C174" s="58" t="s">
        <v>0</v>
      </c>
      <c r="D174" s="6">
        <f>D173/F173</f>
        <v>0.6688042921443428</v>
      </c>
      <c r="E174" s="6">
        <f>E173/F173</f>
        <v>0.3311957078556573</v>
      </c>
      <c r="F174" s="11">
        <f>D174+E174</f>
        <v>1</v>
      </c>
      <c r="G174" s="6">
        <f>G173/I173</f>
        <v>0.75690745880913</v>
      </c>
      <c r="H174" s="6">
        <f>H173/I173</f>
        <v>0.24309254119087007</v>
      </c>
      <c r="I174" s="11">
        <f>G174+H174</f>
        <v>1</v>
      </c>
      <c r="J174" s="6">
        <f>J173/L173</f>
        <v>0.06713743997407239</v>
      </c>
      <c r="K174" s="6">
        <f>K173/L173</f>
        <v>0.9328625600259276</v>
      </c>
      <c r="L174" s="11">
        <f>J174+K174</f>
        <v>1</v>
      </c>
    </row>
    <row r="175" spans="1:7" ht="15.75">
      <c r="A175" s="111"/>
      <c r="B175" s="5"/>
      <c r="C175" s="15" t="s">
        <v>60</v>
      </c>
      <c r="G175" s="3"/>
    </row>
    <row r="176" spans="1:7" ht="15.75">
      <c r="A176" s="111"/>
      <c r="B176" s="5"/>
      <c r="C176" s="15"/>
      <c r="G176" s="3"/>
    </row>
    <row r="177" spans="1:2" ht="15">
      <c r="A177" s="111">
        <v>17</v>
      </c>
      <c r="B177" s="5" t="s">
        <v>14</v>
      </c>
    </row>
    <row r="178" spans="1:3" ht="23.25" customHeight="1">
      <c r="A178" s="111"/>
      <c r="B178" s="5"/>
      <c r="C178" s="67">
        <v>2011</v>
      </c>
    </row>
    <row r="179" spans="1:8" ht="15" customHeight="1">
      <c r="A179" s="111"/>
      <c r="B179" s="5"/>
      <c r="C179" s="137" t="s">
        <v>37</v>
      </c>
      <c r="D179" s="138" t="s">
        <v>49</v>
      </c>
      <c r="E179" s="139"/>
      <c r="F179" s="139"/>
      <c r="G179" s="139"/>
      <c r="H179" s="140"/>
    </row>
    <row r="180" spans="1:8" ht="28.5">
      <c r="A180" s="111"/>
      <c r="B180" s="5"/>
      <c r="C180" s="137"/>
      <c r="D180" s="20" t="s">
        <v>4</v>
      </c>
      <c r="E180" s="20" t="s">
        <v>5</v>
      </c>
      <c r="F180" s="20" t="s">
        <v>6</v>
      </c>
      <c r="G180" s="20" t="s">
        <v>7</v>
      </c>
      <c r="H180" s="20" t="s">
        <v>3</v>
      </c>
    </row>
    <row r="181" spans="1:8" ht="15">
      <c r="A181" s="111"/>
      <c r="B181" s="5"/>
      <c r="C181" s="58" t="s">
        <v>34</v>
      </c>
      <c r="D181" s="25">
        <v>57466.0945715478</v>
      </c>
      <c r="E181" s="25">
        <v>693927.558937117</v>
      </c>
      <c r="F181" s="25">
        <v>744110.047279102</v>
      </c>
      <c r="G181" s="25">
        <v>58966.1343509079</v>
      </c>
      <c r="H181" s="25">
        <f>SUM(D181:G181)</f>
        <v>1554469.8351386748</v>
      </c>
    </row>
    <row r="182" spans="1:8" ht="15">
      <c r="A182" s="111"/>
      <c r="B182" s="5"/>
      <c r="C182" s="20" t="s">
        <v>0</v>
      </c>
      <c r="D182" s="6">
        <f>D181/H181</f>
        <v>0.036968291871949534</v>
      </c>
      <c r="E182" s="6">
        <f>E181/H181</f>
        <v>0.4464078641160711</v>
      </c>
      <c r="F182" s="6">
        <f>F181/H181</f>
        <v>0.47869056732948423</v>
      </c>
      <c r="G182" s="6">
        <f>G181/H181</f>
        <v>0.037933276682495104</v>
      </c>
      <c r="H182" s="11">
        <f>SUM(D182:G182)</f>
        <v>1</v>
      </c>
    </row>
    <row r="183" spans="1:3" ht="15.75">
      <c r="A183" s="111"/>
      <c r="B183" s="5"/>
      <c r="C183" s="15" t="s">
        <v>60</v>
      </c>
    </row>
    <row r="184" spans="1:3" ht="15.75">
      <c r="A184" s="111"/>
      <c r="B184" s="5"/>
      <c r="C184" s="15"/>
    </row>
    <row r="185" spans="1:2" ht="15">
      <c r="A185" s="111">
        <v>18</v>
      </c>
      <c r="B185" s="5" t="s">
        <v>100</v>
      </c>
    </row>
    <row r="186" spans="1:3" ht="23.25" customHeight="1">
      <c r="A186" s="111"/>
      <c r="B186" s="5"/>
      <c r="C186" s="67">
        <v>2011</v>
      </c>
    </row>
    <row r="187" spans="1:6" ht="15" customHeight="1">
      <c r="A187" s="111"/>
      <c r="B187" s="5"/>
      <c r="C187" s="137" t="s">
        <v>37</v>
      </c>
      <c r="D187" s="138" t="s">
        <v>100</v>
      </c>
      <c r="E187" s="139"/>
      <c r="F187" s="140"/>
    </row>
    <row r="188" spans="1:6" ht="15">
      <c r="A188" s="111"/>
      <c r="B188" s="5"/>
      <c r="C188" s="137"/>
      <c r="D188" s="20" t="s">
        <v>1</v>
      </c>
      <c r="E188" s="23" t="s">
        <v>2</v>
      </c>
      <c r="F188" s="20" t="s">
        <v>3</v>
      </c>
    </row>
    <row r="189" spans="1:6" ht="15">
      <c r="A189" s="111"/>
      <c r="B189" s="5"/>
      <c r="C189" s="20" t="s">
        <v>34</v>
      </c>
      <c r="D189" s="25">
        <v>956251.34915114</v>
      </c>
      <c r="E189" s="25">
        <v>2918031.6701388</v>
      </c>
      <c r="F189" s="25">
        <f>D189+E189</f>
        <v>3874283.01928994</v>
      </c>
    </row>
    <row r="190" spans="1:6" ht="15">
      <c r="A190" s="111"/>
      <c r="B190" s="5"/>
      <c r="C190" s="20" t="s">
        <v>0</v>
      </c>
      <c r="D190" s="6">
        <f>D189/F189</f>
        <v>0.24682021018856726</v>
      </c>
      <c r="E190" s="6">
        <f>E189/F189</f>
        <v>0.7531797898114327</v>
      </c>
      <c r="F190" s="11">
        <f>D190+E190</f>
        <v>1</v>
      </c>
    </row>
    <row r="191" spans="1:3" ht="15.75">
      <c r="A191" s="111"/>
      <c r="B191" s="5"/>
      <c r="C191" s="15" t="s">
        <v>60</v>
      </c>
    </row>
    <row r="192" spans="1:7" ht="23.25" customHeight="1">
      <c r="A192" s="111"/>
      <c r="B192" s="5"/>
      <c r="C192" s="67">
        <v>2011</v>
      </c>
      <c r="G192" s="3"/>
    </row>
    <row r="193" spans="1:8" ht="22.5" customHeight="1">
      <c r="A193" s="111"/>
      <c r="B193" s="5"/>
      <c r="C193" s="137" t="s">
        <v>37</v>
      </c>
      <c r="D193" s="138" t="s">
        <v>101</v>
      </c>
      <c r="E193" s="139"/>
      <c r="F193" s="139"/>
      <c r="G193" s="139"/>
      <c r="H193" s="140"/>
    </row>
    <row r="194" spans="1:8" ht="29.25" thickBot="1">
      <c r="A194" s="111"/>
      <c r="B194" s="5"/>
      <c r="C194" s="137"/>
      <c r="D194" s="12" t="s">
        <v>148</v>
      </c>
      <c r="E194" s="12" t="s">
        <v>136</v>
      </c>
      <c r="F194" s="12" t="s">
        <v>137</v>
      </c>
      <c r="G194" s="13" t="s">
        <v>138</v>
      </c>
      <c r="H194" s="13" t="s">
        <v>3</v>
      </c>
    </row>
    <row r="195" spans="1:8" ht="15">
      <c r="A195" s="111"/>
      <c r="B195" s="5"/>
      <c r="C195" s="20" t="s">
        <v>34</v>
      </c>
      <c r="D195" s="24">
        <v>179565.33635020492</v>
      </c>
      <c r="E195" s="24">
        <v>346676.042676895</v>
      </c>
      <c r="F195" s="25">
        <v>158491.87238928</v>
      </c>
      <c r="G195" s="25">
        <v>271518.097734762</v>
      </c>
      <c r="H195" s="25">
        <f>E195+F195+G195+D195</f>
        <v>956251.3491511419</v>
      </c>
    </row>
    <row r="196" spans="1:8" ht="15">
      <c r="A196" s="111"/>
      <c r="B196" s="5"/>
      <c r="C196" s="35" t="s">
        <v>0</v>
      </c>
      <c r="D196" s="26">
        <f>D195/H195</f>
        <v>0.18778047896047823</v>
      </c>
      <c r="E196" s="26">
        <f>E195/H195</f>
        <v>0.36253652659903385</v>
      </c>
      <c r="F196" s="27">
        <f>F195/H195</f>
        <v>0.16574290068188893</v>
      </c>
      <c r="G196" s="27">
        <f>G195/H195</f>
        <v>0.28394009375859897</v>
      </c>
      <c r="H196" s="44">
        <f>D196+E196+F196+G196</f>
        <v>1</v>
      </c>
    </row>
    <row r="197" spans="1:7" ht="15.75">
      <c r="A197" s="111"/>
      <c r="B197" s="5"/>
      <c r="C197" s="15" t="s">
        <v>60</v>
      </c>
      <c r="G197" s="3"/>
    </row>
    <row r="198" spans="1:7" ht="15.75">
      <c r="A198" s="111"/>
      <c r="B198" s="5"/>
      <c r="C198" s="15"/>
      <c r="G198" s="3"/>
    </row>
    <row r="199" spans="1:2" ht="15">
      <c r="A199" s="111">
        <v>19</v>
      </c>
      <c r="B199" s="5" t="s">
        <v>146</v>
      </c>
    </row>
    <row r="200" spans="1:3" ht="23.25" customHeight="1">
      <c r="A200" s="111"/>
      <c r="B200" s="5"/>
      <c r="C200" s="67">
        <v>2011</v>
      </c>
    </row>
    <row r="201" spans="1:6" ht="15" customHeight="1">
      <c r="A201" s="113"/>
      <c r="B201" s="29"/>
      <c r="C201" s="137" t="s">
        <v>37</v>
      </c>
      <c r="D201" s="138" t="s">
        <v>146</v>
      </c>
      <c r="E201" s="139"/>
      <c r="F201" s="140"/>
    </row>
    <row r="202" spans="1:6" ht="15">
      <c r="A202" s="113"/>
      <c r="B202" s="29"/>
      <c r="C202" s="137"/>
      <c r="D202" s="20" t="s">
        <v>1</v>
      </c>
      <c r="E202" s="23" t="s">
        <v>2</v>
      </c>
      <c r="F202" s="20" t="s">
        <v>3</v>
      </c>
    </row>
    <row r="203" spans="1:6" ht="15">
      <c r="A203" s="113"/>
      <c r="B203" s="29"/>
      <c r="C203" s="20" t="s">
        <v>34</v>
      </c>
      <c r="D203" s="25">
        <v>861676.820571601</v>
      </c>
      <c r="E203" s="25">
        <v>2056354.84956719</v>
      </c>
      <c r="F203" s="25">
        <f>D203+E203</f>
        <v>2918031.670138791</v>
      </c>
    </row>
    <row r="204" spans="1:6" ht="15">
      <c r="A204" s="113"/>
      <c r="B204" s="29"/>
      <c r="C204" s="20" t="s">
        <v>0</v>
      </c>
      <c r="D204" s="6">
        <f>D203/F203</f>
        <v>0.2952938548917863</v>
      </c>
      <c r="E204" s="6">
        <f>E203/F203</f>
        <v>0.7047061451082136</v>
      </c>
      <c r="F204" s="11">
        <f>D204+E204</f>
        <v>0.9999999999999999</v>
      </c>
    </row>
    <row r="205" spans="1:3" ht="15.75">
      <c r="A205" s="111"/>
      <c r="C205" s="15" t="s">
        <v>60</v>
      </c>
    </row>
    <row r="206" spans="1:3" ht="15.75">
      <c r="A206" s="111"/>
      <c r="B206" s="5"/>
      <c r="C206" s="15"/>
    </row>
    <row r="207" spans="1:18" ht="15">
      <c r="A207" s="113" t="s">
        <v>189</v>
      </c>
      <c r="B207" s="29" t="s">
        <v>186</v>
      </c>
      <c r="C207" s="29"/>
      <c r="D207" s="29"/>
      <c r="E207" s="30"/>
      <c r="F207" s="30"/>
      <c r="G207" s="30"/>
      <c r="H207" s="31"/>
      <c r="I207" s="30"/>
      <c r="J207" s="30"/>
      <c r="K207" s="30"/>
      <c r="L207" s="30"/>
      <c r="M207" s="30"/>
      <c r="N207" s="30"/>
      <c r="O207" s="30"/>
      <c r="P207" s="30"/>
      <c r="Q207" s="30"/>
      <c r="R207" s="30"/>
    </row>
    <row r="208" spans="1:18" ht="15">
      <c r="A208" s="113"/>
      <c r="B208" s="29"/>
      <c r="C208" s="67">
        <v>2011</v>
      </c>
      <c r="D208" s="29"/>
      <c r="E208" s="30"/>
      <c r="F208" s="30"/>
      <c r="G208" s="30"/>
      <c r="H208" s="31"/>
      <c r="I208" s="30"/>
      <c r="J208" s="30"/>
      <c r="K208" s="30"/>
      <c r="L208" s="30"/>
      <c r="M208" s="30"/>
      <c r="N208" s="30"/>
      <c r="O208" s="30"/>
      <c r="P208" s="30"/>
      <c r="Q208" s="30"/>
      <c r="R208" s="30"/>
    </row>
    <row r="209" spans="1:6" ht="23.25" customHeight="1">
      <c r="A209" s="111"/>
      <c r="B209" s="5"/>
      <c r="C209" s="147" t="s">
        <v>37</v>
      </c>
      <c r="D209" s="141" t="s">
        <v>191</v>
      </c>
      <c r="E209" s="142"/>
      <c r="F209" s="143"/>
    </row>
    <row r="210" spans="1:6" ht="28.5" customHeight="1">
      <c r="A210" s="111"/>
      <c r="B210" s="5"/>
      <c r="C210" s="148"/>
      <c r="D210" s="144"/>
      <c r="E210" s="145"/>
      <c r="F210" s="146"/>
    </row>
    <row r="211" spans="1:6" ht="29.25" customHeight="1" thickBot="1">
      <c r="A211" s="111"/>
      <c r="B211" s="5"/>
      <c r="C211" s="149"/>
      <c r="D211" s="114" t="s">
        <v>192</v>
      </c>
      <c r="E211" s="115" t="s">
        <v>193</v>
      </c>
      <c r="F211" s="116" t="s">
        <v>3</v>
      </c>
    </row>
    <row r="212" spans="1:6" ht="15">
      <c r="A212" s="111"/>
      <c r="B212" s="5"/>
      <c r="C212" s="122" t="s">
        <v>34</v>
      </c>
      <c r="D212" s="25">
        <v>3796304.457992972</v>
      </c>
      <c r="E212" s="25">
        <v>77978.56129696002</v>
      </c>
      <c r="F212" s="25">
        <f>+D212+E212</f>
        <v>3874283.0192899317</v>
      </c>
    </row>
    <row r="213" spans="1:6" ht="15">
      <c r="A213" s="111"/>
      <c r="B213" s="5"/>
      <c r="C213" s="122" t="s">
        <v>0</v>
      </c>
      <c r="D213" s="6">
        <f>+D212/F212</f>
        <v>0.9798727762249926</v>
      </c>
      <c r="E213" s="6">
        <f>+E212/F212</f>
        <v>0.020127223775007464</v>
      </c>
      <c r="F213" s="11">
        <f>+F212/F212</f>
        <v>1</v>
      </c>
    </row>
    <row r="214" spans="1:7" ht="15.75">
      <c r="A214" s="111"/>
      <c r="B214" s="5"/>
      <c r="C214" s="15" t="s">
        <v>60</v>
      </c>
      <c r="G214" s="3"/>
    </row>
    <row r="215" spans="1:7" ht="15.75">
      <c r="A215" s="111"/>
      <c r="B215" s="5"/>
      <c r="C215" s="15"/>
      <c r="G215" s="3"/>
    </row>
    <row r="216" spans="1:7" ht="15">
      <c r="A216" s="113" t="s">
        <v>190</v>
      </c>
      <c r="B216" s="29" t="s">
        <v>103</v>
      </c>
      <c r="C216" s="29"/>
      <c r="G216" s="3"/>
    </row>
    <row r="217" spans="1:7" ht="23.25" customHeight="1">
      <c r="A217" s="111"/>
      <c r="B217" s="5"/>
      <c r="C217" s="67">
        <v>2011</v>
      </c>
      <c r="G217" s="3"/>
    </row>
    <row r="218" spans="1:7" ht="28.5" customHeight="1">
      <c r="A218" s="111"/>
      <c r="B218" s="5"/>
      <c r="C218" s="137" t="s">
        <v>37</v>
      </c>
      <c r="D218" s="138" t="s">
        <v>187</v>
      </c>
      <c r="E218" s="139"/>
      <c r="F218" s="139"/>
      <c r="G218" s="140"/>
    </row>
    <row r="219" spans="1:7" ht="15.75" thickBot="1">
      <c r="A219" s="111"/>
      <c r="B219" s="5"/>
      <c r="C219" s="137"/>
      <c r="D219" s="12" t="s">
        <v>94</v>
      </c>
      <c r="E219" s="12" t="s">
        <v>71</v>
      </c>
      <c r="F219" s="13" t="s">
        <v>72</v>
      </c>
      <c r="G219" s="13" t="s">
        <v>147</v>
      </c>
    </row>
    <row r="220" spans="1:7" ht="15">
      <c r="A220" s="111"/>
      <c r="B220" s="5"/>
      <c r="C220" s="121" t="s">
        <v>34</v>
      </c>
      <c r="D220" s="70">
        <v>1</v>
      </c>
      <c r="E220" s="70">
        <v>133.30129427668996</v>
      </c>
      <c r="F220" s="70">
        <v>7727</v>
      </c>
      <c r="G220" s="25">
        <v>226104326.466822</v>
      </c>
    </row>
    <row r="221" spans="1:7" ht="15.75">
      <c r="A221" s="111"/>
      <c r="B221" s="5"/>
      <c r="C221" s="15" t="s">
        <v>60</v>
      </c>
      <c r="G221" s="3"/>
    </row>
    <row r="222" spans="1:7" ht="15">
      <c r="A222" s="111"/>
      <c r="B222" s="5"/>
      <c r="C222" s="67">
        <v>2011</v>
      </c>
      <c r="G222" s="3"/>
    </row>
    <row r="223" spans="1:7" ht="30.75" customHeight="1">
      <c r="A223" s="111"/>
      <c r="B223" s="5"/>
      <c r="C223" s="137" t="s">
        <v>37</v>
      </c>
      <c r="D223" s="138" t="s">
        <v>194</v>
      </c>
      <c r="E223" s="139"/>
      <c r="F223" s="139"/>
      <c r="G223" s="140"/>
    </row>
    <row r="224" spans="1:7" ht="15.75" thickBot="1">
      <c r="A224" s="111"/>
      <c r="B224" s="5"/>
      <c r="C224" s="137"/>
      <c r="D224" s="12" t="s">
        <v>94</v>
      </c>
      <c r="E224" s="12" t="s">
        <v>71</v>
      </c>
      <c r="F224" s="13" t="s">
        <v>72</v>
      </c>
      <c r="G224" s="13" t="s">
        <v>147</v>
      </c>
    </row>
    <row r="225" spans="1:7" ht="15">
      <c r="A225" s="111"/>
      <c r="B225" s="5"/>
      <c r="C225" s="101" t="s">
        <v>34</v>
      </c>
      <c r="D225" s="79">
        <v>0.2</v>
      </c>
      <c r="E225" s="79">
        <v>43.071835378275</v>
      </c>
      <c r="F225" s="79">
        <v>6011</v>
      </c>
      <c r="G225" s="79">
        <v>73058017.7839852</v>
      </c>
    </row>
    <row r="226" spans="1:7" ht="15.75">
      <c r="A226" s="111"/>
      <c r="B226" s="5"/>
      <c r="C226" s="15" t="s">
        <v>60</v>
      </c>
      <c r="D226" s="103"/>
      <c r="E226" s="103"/>
      <c r="F226" s="103"/>
      <c r="G226" s="103"/>
    </row>
    <row r="227" spans="1:7" ht="15.75">
      <c r="A227" s="111"/>
      <c r="B227" s="5"/>
      <c r="C227" s="15"/>
      <c r="G227" s="3"/>
    </row>
    <row r="228" spans="1:8" ht="15">
      <c r="A228" s="111">
        <v>21</v>
      </c>
      <c r="B228" s="5" t="s">
        <v>104</v>
      </c>
      <c r="H228" s="3"/>
    </row>
    <row r="229" spans="1:7" ht="23.25" customHeight="1">
      <c r="A229" s="111"/>
      <c r="B229" s="5"/>
      <c r="C229" s="67">
        <v>2011</v>
      </c>
      <c r="G229" s="3"/>
    </row>
    <row r="230" spans="1:6" ht="28.5" customHeight="1">
      <c r="A230" s="113"/>
      <c r="B230" s="29"/>
      <c r="C230" s="158" t="s">
        <v>37</v>
      </c>
      <c r="D230" s="137" t="s">
        <v>105</v>
      </c>
      <c r="E230" s="137"/>
      <c r="F230" s="137"/>
    </row>
    <row r="231" spans="1:6" ht="15.75" thickBot="1">
      <c r="A231" s="113"/>
      <c r="B231" s="29"/>
      <c r="C231" s="159"/>
      <c r="D231" s="12" t="s">
        <v>1</v>
      </c>
      <c r="E231" s="12" t="s">
        <v>2</v>
      </c>
      <c r="F231" s="13" t="s">
        <v>3</v>
      </c>
    </row>
    <row r="232" spans="1:6" ht="15">
      <c r="A232" s="113"/>
      <c r="B232" s="29"/>
      <c r="C232" s="20" t="s">
        <v>34</v>
      </c>
      <c r="D232" s="24">
        <v>3374384.34334572</v>
      </c>
      <c r="E232" s="25">
        <v>421920.114647224</v>
      </c>
      <c r="F232" s="25">
        <f>D232+E232</f>
        <v>3796304.457992944</v>
      </c>
    </row>
    <row r="233" spans="1:6" ht="15">
      <c r="A233" s="113"/>
      <c r="B233" s="29"/>
      <c r="C233" s="19" t="s">
        <v>0</v>
      </c>
      <c r="D233" s="6">
        <f>D232/F232</f>
        <v>0.8888603063015953</v>
      </c>
      <c r="E233" s="6">
        <f>E232/F232</f>
        <v>0.11113969369840469</v>
      </c>
      <c r="F233" s="11">
        <f>D233+E233</f>
        <v>1</v>
      </c>
    </row>
    <row r="234" spans="1:7" ht="15.75">
      <c r="A234" s="111"/>
      <c r="B234" s="5"/>
      <c r="C234" s="15" t="s">
        <v>60</v>
      </c>
      <c r="G234" s="3"/>
    </row>
    <row r="235" spans="1:7" ht="15.75">
      <c r="A235" s="111"/>
      <c r="B235" s="5"/>
      <c r="C235" s="15"/>
      <c r="G235" s="3"/>
    </row>
    <row r="236" spans="1:7" ht="15">
      <c r="A236" s="111"/>
      <c r="B236" s="5"/>
      <c r="C236" s="5">
        <v>2011</v>
      </c>
      <c r="G236" s="3"/>
    </row>
    <row r="237" spans="1:15" ht="28.5" customHeight="1">
      <c r="A237" s="113"/>
      <c r="B237" s="29"/>
      <c r="C237" s="137" t="s">
        <v>37</v>
      </c>
      <c r="D237" s="138" t="s">
        <v>106</v>
      </c>
      <c r="E237" s="139"/>
      <c r="F237" s="140"/>
      <c r="G237" s="138" t="s">
        <v>107</v>
      </c>
      <c r="H237" s="139"/>
      <c r="I237" s="140"/>
      <c r="J237" s="138" t="s">
        <v>108</v>
      </c>
      <c r="K237" s="139"/>
      <c r="L237" s="140"/>
      <c r="M237" s="137" t="s">
        <v>109</v>
      </c>
      <c r="N237" s="137"/>
      <c r="O237" s="137"/>
    </row>
    <row r="238" spans="1:15" ht="15">
      <c r="A238" s="113"/>
      <c r="B238" s="29"/>
      <c r="C238" s="137"/>
      <c r="D238" s="22" t="s">
        <v>1</v>
      </c>
      <c r="E238" s="23" t="s">
        <v>2</v>
      </c>
      <c r="F238" s="23" t="s">
        <v>3</v>
      </c>
      <c r="G238" s="22" t="s">
        <v>1</v>
      </c>
      <c r="H238" s="23" t="s">
        <v>2</v>
      </c>
      <c r="I238" s="23" t="s">
        <v>3</v>
      </c>
      <c r="J238" s="22" t="s">
        <v>1</v>
      </c>
      <c r="K238" s="23" t="s">
        <v>2</v>
      </c>
      <c r="L238" s="23" t="s">
        <v>3</v>
      </c>
      <c r="M238" s="22" t="s">
        <v>1</v>
      </c>
      <c r="N238" s="23" t="s">
        <v>2</v>
      </c>
      <c r="O238" s="23" t="s">
        <v>3</v>
      </c>
    </row>
    <row r="239" spans="1:15" ht="15">
      <c r="A239" s="113"/>
      <c r="B239" s="29"/>
      <c r="C239" s="59" t="s">
        <v>34</v>
      </c>
      <c r="D239" s="25">
        <v>3104144.9558346</v>
      </c>
      <c r="E239" s="25">
        <v>270239.387511139</v>
      </c>
      <c r="F239" s="25">
        <f>D239+E239</f>
        <v>3374384.343345739</v>
      </c>
      <c r="G239" s="25">
        <v>2881199.26405971</v>
      </c>
      <c r="H239" s="25">
        <v>493185.079286027</v>
      </c>
      <c r="I239" s="25">
        <f>G239+H239</f>
        <v>3374384.343345737</v>
      </c>
      <c r="J239" s="25">
        <v>2101750.77207129</v>
      </c>
      <c r="K239" s="25">
        <v>1272633.57127447</v>
      </c>
      <c r="L239" s="25">
        <f>J239+K239</f>
        <v>3374384.34334576</v>
      </c>
      <c r="M239" s="25">
        <v>89659.6565675558</v>
      </c>
      <c r="N239" s="25">
        <v>3284724.68677817</v>
      </c>
      <c r="O239" s="25">
        <f>M239+N239</f>
        <v>3374384.343345726</v>
      </c>
    </row>
    <row r="240" spans="1:15" ht="15">
      <c r="A240" s="113"/>
      <c r="B240" s="29"/>
      <c r="C240" s="58" t="s">
        <v>0</v>
      </c>
      <c r="D240" s="6">
        <f>D239/F239</f>
        <v>0.9199144614204814</v>
      </c>
      <c r="E240" s="6">
        <f>E239/F239</f>
        <v>0.08008553857951868</v>
      </c>
      <c r="F240" s="11">
        <f>D240+E240</f>
        <v>1</v>
      </c>
      <c r="G240" s="6">
        <f>G239/I239</f>
        <v>0.8538444263888952</v>
      </c>
      <c r="H240" s="6">
        <f>H239/I239</f>
        <v>0.14615557361110468</v>
      </c>
      <c r="I240" s="11">
        <f>G240+H240</f>
        <v>0.9999999999999999</v>
      </c>
      <c r="J240" s="6">
        <f>J239/L239</f>
        <v>0.6228545886350836</v>
      </c>
      <c r="K240" s="6">
        <f>K239/L239</f>
        <v>0.37714541136491647</v>
      </c>
      <c r="L240" s="11">
        <f>J240+K240</f>
        <v>1</v>
      </c>
      <c r="M240" s="6">
        <f>M239/O239</f>
        <v>0.026570671104601443</v>
      </c>
      <c r="N240" s="6">
        <f>N239/O239</f>
        <v>0.9734293288953986</v>
      </c>
      <c r="O240" s="11">
        <f>M240+N240</f>
        <v>1</v>
      </c>
    </row>
    <row r="241" spans="1:7" ht="15.75">
      <c r="A241" s="111"/>
      <c r="B241" s="5"/>
      <c r="C241" s="15" t="s">
        <v>60</v>
      </c>
      <c r="G241" s="3"/>
    </row>
    <row r="242" spans="1:7" ht="15.75">
      <c r="A242" s="111"/>
      <c r="B242" s="5"/>
      <c r="C242" s="15"/>
      <c r="G242" s="3"/>
    </row>
    <row r="243" spans="1:7" ht="15">
      <c r="A243" s="111">
        <v>22</v>
      </c>
      <c r="B243" s="5" t="s">
        <v>110</v>
      </c>
      <c r="C243" s="18"/>
      <c r="D243" s="18"/>
      <c r="E243" s="18"/>
      <c r="F243" s="18"/>
      <c r="G243" s="18"/>
    </row>
    <row r="244" spans="1:3" ht="15">
      <c r="A244" s="111"/>
      <c r="B244" s="5"/>
      <c r="C244" s="5">
        <v>2011</v>
      </c>
    </row>
    <row r="245" spans="1:7" ht="15" customHeight="1">
      <c r="A245" s="113"/>
      <c r="B245" s="29"/>
      <c r="C245" s="137" t="s">
        <v>37</v>
      </c>
      <c r="D245" s="137" t="s">
        <v>111</v>
      </c>
      <c r="E245" s="137" t="s">
        <v>112</v>
      </c>
      <c r="F245" s="137" t="s">
        <v>113</v>
      </c>
      <c r="G245" s="137" t="s">
        <v>3</v>
      </c>
    </row>
    <row r="246" spans="1:7" ht="15">
      <c r="A246" s="113"/>
      <c r="B246" s="29"/>
      <c r="C246" s="137"/>
      <c r="D246" s="137"/>
      <c r="E246" s="137"/>
      <c r="F246" s="137"/>
      <c r="G246" s="137"/>
    </row>
    <row r="247" spans="1:7" ht="15">
      <c r="A247" s="113"/>
      <c r="B247" s="29"/>
      <c r="C247" s="20" t="s">
        <v>34</v>
      </c>
      <c r="D247" s="24">
        <v>3648151.92718829</v>
      </c>
      <c r="E247" s="24">
        <v>175429.378748306</v>
      </c>
      <c r="F247" s="24">
        <v>50701.7133533052</v>
      </c>
      <c r="G247" s="24">
        <f>SUM(D247:F247)</f>
        <v>3874283.019289901</v>
      </c>
    </row>
    <row r="248" spans="1:7" ht="15">
      <c r="A248" s="113"/>
      <c r="B248" s="29"/>
      <c r="C248" s="19" t="s">
        <v>0</v>
      </c>
      <c r="D248" s="6">
        <f>D247/G247</f>
        <v>0.9416327896088867</v>
      </c>
      <c r="E248" s="6">
        <f>E247/G247</f>
        <v>0.04528047586478584</v>
      </c>
      <c r="F248" s="6">
        <f>F247/G247</f>
        <v>0.013086734526327422</v>
      </c>
      <c r="G248" s="48">
        <f>SUM(D248:F248)</f>
        <v>1</v>
      </c>
    </row>
    <row r="249" spans="1:3" ht="15.75">
      <c r="A249" s="111"/>
      <c r="B249" s="5"/>
      <c r="C249" s="15" t="s">
        <v>60</v>
      </c>
    </row>
    <row r="250" spans="1:3" ht="15.75">
      <c r="A250" s="111"/>
      <c r="B250" s="5"/>
      <c r="C250" s="15"/>
    </row>
    <row r="251" spans="1:7" ht="15">
      <c r="A251" s="111">
        <v>23</v>
      </c>
      <c r="B251" s="5" t="s">
        <v>114</v>
      </c>
      <c r="C251" s="18"/>
      <c r="D251" s="18"/>
      <c r="E251" s="18"/>
      <c r="F251" s="18"/>
      <c r="G251" s="18"/>
    </row>
    <row r="252" spans="1:3" ht="15">
      <c r="A252" s="111"/>
      <c r="B252" s="5"/>
      <c r="C252" s="5">
        <v>2011</v>
      </c>
    </row>
    <row r="253" spans="1:9" ht="15" customHeight="1">
      <c r="A253" s="113"/>
      <c r="B253" s="29"/>
      <c r="C253" s="137" t="s">
        <v>37</v>
      </c>
      <c r="D253" s="137" t="s">
        <v>131</v>
      </c>
      <c r="E253" s="137" t="s">
        <v>132</v>
      </c>
      <c r="F253" s="137" t="s">
        <v>133</v>
      </c>
      <c r="G253" s="137" t="s">
        <v>134</v>
      </c>
      <c r="H253" s="137" t="s">
        <v>135</v>
      </c>
      <c r="I253" s="137" t="s">
        <v>3</v>
      </c>
    </row>
    <row r="254" spans="1:9" ht="15">
      <c r="A254" s="113"/>
      <c r="B254" s="29"/>
      <c r="C254" s="137"/>
      <c r="D254" s="137"/>
      <c r="E254" s="137"/>
      <c r="F254" s="137"/>
      <c r="G254" s="137"/>
      <c r="H254" s="137"/>
      <c r="I254" s="137"/>
    </row>
    <row r="255" spans="1:9" ht="15">
      <c r="A255" s="113"/>
      <c r="B255" s="29"/>
      <c r="C255" s="20" t="s">
        <v>34</v>
      </c>
      <c r="D255" s="24">
        <v>3024718.90634181</v>
      </c>
      <c r="E255" s="24">
        <v>577926.757897827</v>
      </c>
      <c r="F255" s="24">
        <v>63714.8165238813</v>
      </c>
      <c r="G255" s="24">
        <v>14855.5396957504</v>
      </c>
      <c r="H255" s="24">
        <v>18716.6261194719</v>
      </c>
      <c r="I255" s="24">
        <f>SUM(D255:H255)</f>
        <v>3699932.6465787403</v>
      </c>
    </row>
    <row r="256" spans="1:9" ht="15">
      <c r="A256" s="113"/>
      <c r="B256" s="29"/>
      <c r="C256" s="19" t="s">
        <v>0</v>
      </c>
      <c r="D256" s="6">
        <f>D255/I255</f>
        <v>0.8175064778918912</v>
      </c>
      <c r="E256" s="6">
        <f>E255/I255</f>
        <v>0.15619926444667181</v>
      </c>
      <c r="F256" s="6">
        <f>F255/I255</f>
        <v>0.01722053415831697</v>
      </c>
      <c r="G256" s="26">
        <f>G255/I255</f>
        <v>0.0040150838176708555</v>
      </c>
      <c r="H256" s="26">
        <f>H255/I255</f>
        <v>0.005058639685449091</v>
      </c>
      <c r="I256" s="48">
        <f>SUM(D256:H256)</f>
        <v>1</v>
      </c>
    </row>
    <row r="257" spans="1:3" ht="15.75">
      <c r="A257" s="111"/>
      <c r="B257" s="5"/>
      <c r="C257" s="15" t="s">
        <v>60</v>
      </c>
    </row>
    <row r="258" spans="1:3" ht="15.75">
      <c r="A258" s="111"/>
      <c r="B258" s="5"/>
      <c r="C258" s="15"/>
    </row>
    <row r="259" spans="1:2" ht="15">
      <c r="A259" s="111">
        <v>24</v>
      </c>
      <c r="B259" s="5" t="s">
        <v>54</v>
      </c>
    </row>
    <row r="260" spans="1:3" ht="15">
      <c r="A260" s="111"/>
      <c r="B260" s="5"/>
      <c r="C260" s="5">
        <v>2011</v>
      </c>
    </row>
    <row r="261" spans="1:6" ht="15" customHeight="1">
      <c r="A261" s="113"/>
      <c r="B261" s="29"/>
      <c r="C261" s="137" t="s">
        <v>37</v>
      </c>
      <c r="D261" s="154" t="s">
        <v>115</v>
      </c>
      <c r="E261" s="154"/>
      <c r="F261" s="155"/>
    </row>
    <row r="262" spans="1:6" ht="15.75" thickBot="1">
      <c r="A262" s="113"/>
      <c r="B262" s="29"/>
      <c r="C262" s="156"/>
      <c r="D262" s="42" t="s">
        <v>1</v>
      </c>
      <c r="E262" s="12" t="s">
        <v>2</v>
      </c>
      <c r="F262" s="13" t="s">
        <v>3</v>
      </c>
    </row>
    <row r="263" spans="1:6" ht="15">
      <c r="A263" s="113"/>
      <c r="B263" s="29"/>
      <c r="C263" s="20" t="s">
        <v>34</v>
      </c>
      <c r="D263" s="25">
        <v>3281460.29777948</v>
      </c>
      <c r="E263" s="25">
        <v>592822.721510434</v>
      </c>
      <c r="F263" s="25">
        <f>D263+E263</f>
        <v>3874283.019289914</v>
      </c>
    </row>
    <row r="264" spans="1:6" ht="15">
      <c r="A264" s="113"/>
      <c r="B264" s="29"/>
      <c r="C264" s="19" t="s">
        <v>0</v>
      </c>
      <c r="D264" s="6">
        <f>D263/F263</f>
        <v>0.8469851793070379</v>
      </c>
      <c r="E264" s="6">
        <f>E263/F263</f>
        <v>0.1530148206929621</v>
      </c>
      <c r="F264" s="11">
        <f>D264+E264</f>
        <v>1</v>
      </c>
    </row>
    <row r="265" spans="1:7" ht="15.75">
      <c r="A265" s="111"/>
      <c r="B265" s="5"/>
      <c r="C265" s="15" t="s">
        <v>60</v>
      </c>
      <c r="G265" s="3"/>
    </row>
    <row r="266" spans="1:7" ht="15.75">
      <c r="A266" s="111"/>
      <c r="B266" s="5"/>
      <c r="C266" s="15"/>
      <c r="G266" s="3"/>
    </row>
    <row r="267" spans="1:3" ht="15">
      <c r="A267" s="111"/>
      <c r="B267" s="5"/>
      <c r="C267" s="5">
        <v>2011</v>
      </c>
    </row>
    <row r="268" spans="1:9" ht="15" customHeight="1">
      <c r="A268" s="113"/>
      <c r="B268" s="29"/>
      <c r="C268" s="137" t="s">
        <v>37</v>
      </c>
      <c r="D268" s="137" t="s">
        <v>70</v>
      </c>
      <c r="E268" s="156"/>
      <c r="F268" s="156"/>
      <c r="G268" s="156"/>
      <c r="H268" s="156"/>
      <c r="I268" s="156"/>
    </row>
    <row r="269" spans="1:9" ht="15.75" thickBot="1">
      <c r="A269" s="113"/>
      <c r="B269" s="29"/>
      <c r="C269" s="156"/>
      <c r="D269" s="12" t="s">
        <v>139</v>
      </c>
      <c r="E269" s="12" t="s">
        <v>140</v>
      </c>
      <c r="F269" s="13" t="s">
        <v>141</v>
      </c>
      <c r="G269" s="13" t="s">
        <v>156</v>
      </c>
      <c r="H269" s="13" t="s">
        <v>142</v>
      </c>
      <c r="I269" s="13" t="s">
        <v>3</v>
      </c>
    </row>
    <row r="270" spans="1:9" ht="15">
      <c r="A270" s="113"/>
      <c r="B270" s="29"/>
      <c r="C270" s="20" t="s">
        <v>34</v>
      </c>
      <c r="D270" s="7">
        <v>1282490.27920871</v>
      </c>
      <c r="E270" s="7">
        <v>1437021.14551328</v>
      </c>
      <c r="F270" s="7">
        <v>344759.416420009</v>
      </c>
      <c r="G270" s="7">
        <v>144164.981987854</v>
      </c>
      <c r="H270" s="7">
        <v>73024.4746496535</v>
      </c>
      <c r="I270" s="7">
        <f>SUM(D270:H270)</f>
        <v>3281460.297779506</v>
      </c>
    </row>
    <row r="271" spans="1:9" ht="15">
      <c r="A271" s="113"/>
      <c r="B271" s="29"/>
      <c r="C271" s="35" t="s">
        <v>0</v>
      </c>
      <c r="D271" s="49">
        <f>D270/I270</f>
        <v>0.39082913179737194</v>
      </c>
      <c r="E271" s="49">
        <f>E270/I270</f>
        <v>0.4379212347885731</v>
      </c>
      <c r="F271" s="49">
        <f>F270/I270</f>
        <v>0.10506280287873673</v>
      </c>
      <c r="G271" s="49">
        <f>G270/I270</f>
        <v>0.04393317880012364</v>
      </c>
      <c r="H271" s="49">
        <f>H270/I270</f>
        <v>0.02225365173519472</v>
      </c>
      <c r="I271" s="50">
        <f>SUM(D271:H271)</f>
        <v>1</v>
      </c>
    </row>
    <row r="272" spans="1:3" ht="15.75">
      <c r="A272" s="113"/>
      <c r="B272" s="29"/>
      <c r="C272" s="15" t="s">
        <v>61</v>
      </c>
    </row>
    <row r="274" spans="1:8" ht="15">
      <c r="A274" s="111">
        <v>25</v>
      </c>
      <c r="B274" s="5" t="s">
        <v>116</v>
      </c>
      <c r="H274" s="3"/>
    </row>
    <row r="275" spans="1:7" ht="15">
      <c r="A275" s="111"/>
      <c r="B275" s="5"/>
      <c r="C275" s="5">
        <v>2011</v>
      </c>
      <c r="G275" s="3"/>
    </row>
    <row r="276" spans="1:12" ht="28.5" customHeight="1">
      <c r="A276" s="113"/>
      <c r="B276" s="29"/>
      <c r="C276" s="137" t="s">
        <v>37</v>
      </c>
      <c r="D276" s="138" t="s">
        <v>117</v>
      </c>
      <c r="E276" s="139"/>
      <c r="F276" s="139"/>
      <c r="G276" s="138" t="s">
        <v>118</v>
      </c>
      <c r="H276" s="139"/>
      <c r="I276" s="140"/>
      <c r="J276" s="137" t="s">
        <v>119</v>
      </c>
      <c r="K276" s="137"/>
      <c r="L276" s="137"/>
    </row>
    <row r="277" spans="1:12" ht="15.75" thickBot="1">
      <c r="A277" s="113"/>
      <c r="B277" s="29"/>
      <c r="C277" s="137"/>
      <c r="D277" s="12" t="s">
        <v>1</v>
      </c>
      <c r="E277" s="12" t="s">
        <v>2</v>
      </c>
      <c r="F277" s="13" t="s">
        <v>3</v>
      </c>
      <c r="G277" s="22" t="s">
        <v>1</v>
      </c>
      <c r="H277" s="12" t="s">
        <v>2</v>
      </c>
      <c r="I277" s="23" t="s">
        <v>3</v>
      </c>
      <c r="J277" s="22" t="s">
        <v>1</v>
      </c>
      <c r="K277" s="12" t="s">
        <v>2</v>
      </c>
      <c r="L277" s="23" t="s">
        <v>3</v>
      </c>
    </row>
    <row r="278" spans="1:12" ht="15">
      <c r="A278" s="113"/>
      <c r="B278" s="29"/>
      <c r="C278" s="20" t="s">
        <v>34</v>
      </c>
      <c r="D278" s="24">
        <v>1400499.47746283</v>
      </c>
      <c r="E278" s="25">
        <v>1880960.82031667</v>
      </c>
      <c r="F278" s="25">
        <f>D278+E278</f>
        <v>3281460.2977795</v>
      </c>
      <c r="G278" s="25">
        <v>3006293.66754503</v>
      </c>
      <c r="H278" s="25">
        <v>275166.630234464</v>
      </c>
      <c r="I278" s="25">
        <f>G278+H278</f>
        <v>3281460.297779494</v>
      </c>
      <c r="J278" s="25">
        <v>1140195.00403769</v>
      </c>
      <c r="K278" s="25">
        <v>2141265.29374181</v>
      </c>
      <c r="L278" s="25">
        <f>J278+K278</f>
        <v>3281460.2977795005</v>
      </c>
    </row>
    <row r="279" spans="1:12" ht="15">
      <c r="A279" s="113"/>
      <c r="B279" s="29"/>
      <c r="C279" s="19" t="s">
        <v>0</v>
      </c>
      <c r="D279" s="6">
        <f>D278/F278</f>
        <v>0.42679153497926536</v>
      </c>
      <c r="E279" s="6">
        <f>E278/F278</f>
        <v>0.5732084650207346</v>
      </c>
      <c r="F279" s="11">
        <f>D279+E279</f>
        <v>1</v>
      </c>
      <c r="G279" s="6">
        <f>G278/I278</f>
        <v>0.9161450679684698</v>
      </c>
      <c r="H279" s="6">
        <f>H278/I278</f>
        <v>0.0838549320315301</v>
      </c>
      <c r="I279" s="11">
        <f>G279+H279</f>
        <v>1</v>
      </c>
      <c r="J279" s="6">
        <f>J278/L278</f>
        <v>0.3474657318905359</v>
      </c>
      <c r="K279" s="6">
        <f>K278/L278</f>
        <v>0.652534268109464</v>
      </c>
      <c r="L279" s="11">
        <f>J279+K279</f>
        <v>1</v>
      </c>
    </row>
    <row r="280" spans="1:7" ht="15.75">
      <c r="A280" s="111"/>
      <c r="B280" s="5"/>
      <c r="C280" s="15" t="s">
        <v>60</v>
      </c>
      <c r="G280" s="3"/>
    </row>
    <row r="281" spans="1:2" ht="15">
      <c r="A281" s="111"/>
      <c r="B281" s="1"/>
    </row>
    <row r="282" spans="1:8" ht="15">
      <c r="A282" s="111">
        <v>26</v>
      </c>
      <c r="B282" s="5" t="s">
        <v>120</v>
      </c>
      <c r="H282" s="3"/>
    </row>
    <row r="283" spans="1:7" ht="15">
      <c r="A283" s="111"/>
      <c r="B283" s="5"/>
      <c r="C283" s="5">
        <v>2011</v>
      </c>
      <c r="G283" s="3"/>
    </row>
    <row r="284" spans="1:6" ht="28.5" customHeight="1">
      <c r="A284" s="113"/>
      <c r="B284" s="29"/>
      <c r="C284" s="137" t="s">
        <v>37</v>
      </c>
      <c r="D284" s="137" t="s">
        <v>120</v>
      </c>
      <c r="E284" s="137"/>
      <c r="F284" s="137"/>
    </row>
    <row r="285" spans="1:6" ht="15.75" thickBot="1">
      <c r="A285" s="113"/>
      <c r="B285" s="29"/>
      <c r="C285" s="137"/>
      <c r="D285" s="12" t="s">
        <v>1</v>
      </c>
      <c r="E285" s="12" t="s">
        <v>2</v>
      </c>
      <c r="F285" s="13" t="s">
        <v>3</v>
      </c>
    </row>
    <row r="286" spans="1:6" ht="15">
      <c r="A286" s="113"/>
      <c r="B286" s="29"/>
      <c r="C286" s="20" t="s">
        <v>34</v>
      </c>
      <c r="D286" s="24">
        <v>185285.819430559</v>
      </c>
      <c r="E286" s="25">
        <v>3688997.19985934</v>
      </c>
      <c r="F286" s="25">
        <f>D286+E286</f>
        <v>3874283.019289899</v>
      </c>
    </row>
    <row r="287" spans="1:6" ht="15">
      <c r="A287" s="113"/>
      <c r="B287" s="29"/>
      <c r="C287" s="19" t="s">
        <v>0</v>
      </c>
      <c r="D287" s="6">
        <f>D286/F286</f>
        <v>0.04782454418224698</v>
      </c>
      <c r="E287" s="6">
        <f>E286/F286</f>
        <v>0.9521754558177531</v>
      </c>
      <c r="F287" s="11">
        <f>D287+E287</f>
        <v>1</v>
      </c>
    </row>
    <row r="288" spans="1:7" ht="15.75">
      <c r="A288" s="111"/>
      <c r="B288" s="5"/>
      <c r="C288" s="15" t="s">
        <v>60</v>
      </c>
      <c r="G288" s="3"/>
    </row>
    <row r="289" spans="1:7" ht="15.75">
      <c r="A289" s="111"/>
      <c r="B289" s="5"/>
      <c r="C289" s="15"/>
      <c r="G289" s="3"/>
    </row>
    <row r="290" spans="1:7" ht="15">
      <c r="A290" s="111"/>
      <c r="B290" s="5"/>
      <c r="C290" s="5">
        <v>2011</v>
      </c>
      <c r="G290" s="3"/>
    </row>
    <row r="291" spans="1:9" ht="28.5" customHeight="1">
      <c r="A291" s="113"/>
      <c r="B291" s="29"/>
      <c r="C291" s="137" t="s">
        <v>37</v>
      </c>
      <c r="D291" s="138" t="s">
        <v>121</v>
      </c>
      <c r="E291" s="139"/>
      <c r="F291" s="140"/>
      <c r="G291" s="137" t="s">
        <v>122</v>
      </c>
      <c r="H291" s="137"/>
      <c r="I291" s="137"/>
    </row>
    <row r="292" spans="1:9" ht="15.75" thickBot="1">
      <c r="A292" s="113"/>
      <c r="B292" s="29"/>
      <c r="C292" s="137"/>
      <c r="D292" s="22" t="s">
        <v>1</v>
      </c>
      <c r="E292" s="12" t="s">
        <v>2</v>
      </c>
      <c r="F292" s="23" t="s">
        <v>3</v>
      </c>
      <c r="G292" s="22" t="s">
        <v>1</v>
      </c>
      <c r="H292" s="12" t="s">
        <v>2</v>
      </c>
      <c r="I292" s="23" t="s">
        <v>3</v>
      </c>
    </row>
    <row r="293" spans="1:9" ht="15">
      <c r="A293" s="113"/>
      <c r="B293" s="29"/>
      <c r="C293" s="59" t="s">
        <v>34</v>
      </c>
      <c r="D293" s="25">
        <v>14993.8711702094</v>
      </c>
      <c r="E293" s="25">
        <v>170291.94826035</v>
      </c>
      <c r="F293" s="25">
        <f>D293+E293</f>
        <v>185285.8194305594</v>
      </c>
      <c r="G293" s="25">
        <v>162739.061725778</v>
      </c>
      <c r="H293" s="25">
        <v>22546.757704781</v>
      </c>
      <c r="I293" s="25">
        <f>G293+H293</f>
        <v>185285.819430559</v>
      </c>
    </row>
    <row r="294" spans="1:9" ht="15">
      <c r="A294" s="113"/>
      <c r="B294" s="29"/>
      <c r="C294" s="58" t="s">
        <v>0</v>
      </c>
      <c r="D294" s="6">
        <f>D293/F293</f>
        <v>0.0809229287826246</v>
      </c>
      <c r="E294" s="6">
        <f>E293/F293</f>
        <v>0.9190770712173754</v>
      </c>
      <c r="F294" s="11">
        <f>D294+E294</f>
        <v>1</v>
      </c>
      <c r="G294" s="6">
        <f>G293/I293</f>
        <v>0.8783136357975252</v>
      </c>
      <c r="H294" s="6">
        <f>H293/I293</f>
        <v>0.12168636420247489</v>
      </c>
      <c r="I294" s="11">
        <f>G294+H294</f>
        <v>1</v>
      </c>
    </row>
    <row r="295" spans="1:7" ht="15.75">
      <c r="A295" s="111"/>
      <c r="B295" s="5"/>
      <c r="C295" s="15" t="s">
        <v>60</v>
      </c>
      <c r="G295" s="3"/>
    </row>
    <row r="296" spans="1:7" ht="15.75">
      <c r="A296" s="111"/>
      <c r="B296" s="5"/>
      <c r="C296" s="15"/>
      <c r="G296" s="3"/>
    </row>
    <row r="297" spans="1:2" ht="15">
      <c r="A297" s="111">
        <v>27</v>
      </c>
      <c r="B297" s="5" t="s">
        <v>123</v>
      </c>
    </row>
    <row r="298" spans="1:3" ht="23.25" customHeight="1">
      <c r="A298" s="111"/>
      <c r="B298" s="5"/>
      <c r="C298" s="67">
        <v>2011</v>
      </c>
    </row>
    <row r="299" spans="1:6" ht="15" customHeight="1">
      <c r="A299" s="113"/>
      <c r="B299" s="29"/>
      <c r="C299" s="137" t="s">
        <v>37</v>
      </c>
      <c r="D299" s="154" t="s">
        <v>124</v>
      </c>
      <c r="E299" s="154"/>
      <c r="F299" s="155"/>
    </row>
    <row r="300" spans="1:6" ht="15.75" thickBot="1">
      <c r="A300" s="113"/>
      <c r="B300" s="29"/>
      <c r="C300" s="156"/>
      <c r="D300" s="42" t="s">
        <v>1</v>
      </c>
      <c r="E300" s="12" t="s">
        <v>2</v>
      </c>
      <c r="F300" s="13" t="s">
        <v>3</v>
      </c>
    </row>
    <row r="301" spans="1:6" ht="15">
      <c r="A301" s="113"/>
      <c r="B301" s="29"/>
      <c r="C301" s="58" t="s">
        <v>34</v>
      </c>
      <c r="D301" s="65">
        <v>785729.359024071</v>
      </c>
      <c r="E301" s="7">
        <v>3088553.66026584</v>
      </c>
      <c r="F301" s="25">
        <f>D301+E301</f>
        <v>3874283.0192899113</v>
      </c>
    </row>
    <row r="302" spans="1:6" ht="15">
      <c r="A302" s="113"/>
      <c r="B302" s="29"/>
      <c r="C302" s="19" t="s">
        <v>0</v>
      </c>
      <c r="D302" s="6">
        <f>D301/F301</f>
        <v>0.20280639155992314</v>
      </c>
      <c r="E302" s="6">
        <f>E301/F301</f>
        <v>0.7971936084400768</v>
      </c>
      <c r="F302" s="11">
        <f>D302+E302</f>
        <v>1</v>
      </c>
    </row>
    <row r="303" spans="1:7" ht="15.75">
      <c r="A303" s="111"/>
      <c r="B303" s="5"/>
      <c r="C303" s="15" t="s">
        <v>60</v>
      </c>
      <c r="G303" s="3"/>
    </row>
    <row r="304" spans="1:3" ht="23.25" customHeight="1">
      <c r="A304" s="111"/>
      <c r="B304" s="5"/>
      <c r="C304" s="67">
        <v>2011</v>
      </c>
    </row>
    <row r="305" spans="1:7" ht="15" customHeight="1">
      <c r="A305" s="113"/>
      <c r="B305" s="29"/>
      <c r="C305" s="151" t="s">
        <v>37</v>
      </c>
      <c r="D305" s="138" t="s">
        <v>125</v>
      </c>
      <c r="E305" s="139"/>
      <c r="F305" s="139"/>
      <c r="G305" s="140"/>
    </row>
    <row r="306" spans="1:7" ht="15.75" thickBot="1">
      <c r="A306" s="113"/>
      <c r="B306" s="29"/>
      <c r="C306" s="157"/>
      <c r="D306" s="12">
        <v>1</v>
      </c>
      <c r="E306" s="12">
        <v>2</v>
      </c>
      <c r="F306" s="13" t="s">
        <v>130</v>
      </c>
      <c r="G306" s="13" t="s">
        <v>3</v>
      </c>
    </row>
    <row r="307" spans="1:7" ht="15">
      <c r="A307" s="113"/>
      <c r="B307" s="29"/>
      <c r="C307" s="20" t="s">
        <v>34</v>
      </c>
      <c r="D307" s="7">
        <v>699087.910650174</v>
      </c>
      <c r="E307" s="7">
        <v>71187.1030932308</v>
      </c>
      <c r="F307" s="7">
        <v>15454.3452806668</v>
      </c>
      <c r="G307" s="7">
        <f>SUM(D307:F307)</f>
        <v>785729.3590240716</v>
      </c>
    </row>
    <row r="308" spans="1:7" ht="15">
      <c r="A308" s="113"/>
      <c r="B308" s="29"/>
      <c r="C308" s="34" t="s">
        <v>0</v>
      </c>
      <c r="D308" s="47">
        <f>D307/G307</f>
        <v>0.8897311811263969</v>
      </c>
      <c r="E308" s="47">
        <f>E307/G307</f>
        <v>0.09060002948298883</v>
      </c>
      <c r="F308" s="47">
        <f>F307/G307</f>
        <v>0.019668789390614255</v>
      </c>
      <c r="G308" s="49">
        <f>SUM(D308:F308)</f>
        <v>1</v>
      </c>
    </row>
    <row r="309" spans="1:3" ht="15.75">
      <c r="A309" s="113"/>
      <c r="B309" s="29"/>
      <c r="C309" s="15" t="s">
        <v>61</v>
      </c>
    </row>
    <row r="311" spans="1:8" ht="15">
      <c r="A311" s="111">
        <v>28</v>
      </c>
      <c r="B311" s="5" t="s">
        <v>126</v>
      </c>
      <c r="H311" s="3"/>
    </row>
    <row r="312" spans="1:7" ht="23.25" customHeight="1">
      <c r="A312" s="111"/>
      <c r="B312" s="5"/>
      <c r="C312" s="5">
        <v>2011</v>
      </c>
      <c r="G312" s="3"/>
    </row>
    <row r="313" spans="1:15" ht="28.5" customHeight="1">
      <c r="A313" s="113"/>
      <c r="B313" s="29"/>
      <c r="C313" s="147" t="s">
        <v>37</v>
      </c>
      <c r="D313" s="138" t="s">
        <v>127</v>
      </c>
      <c r="E313" s="139"/>
      <c r="F313" s="139"/>
      <c r="G313" s="138" t="s">
        <v>128</v>
      </c>
      <c r="H313" s="139"/>
      <c r="I313" s="140"/>
      <c r="J313" s="137" t="s">
        <v>129</v>
      </c>
      <c r="K313" s="137"/>
      <c r="L313" s="137"/>
      <c r="M313" s="137" t="s">
        <v>99</v>
      </c>
      <c r="N313" s="137"/>
      <c r="O313" s="137"/>
    </row>
    <row r="314" spans="1:15" ht="15.75" thickBot="1">
      <c r="A314" s="113"/>
      <c r="B314" s="29"/>
      <c r="C314" s="148"/>
      <c r="D314" s="12" t="s">
        <v>1</v>
      </c>
      <c r="E314" s="12" t="s">
        <v>2</v>
      </c>
      <c r="F314" s="13" t="s">
        <v>3</v>
      </c>
      <c r="G314" s="22" t="s">
        <v>1</v>
      </c>
      <c r="H314" s="12" t="s">
        <v>2</v>
      </c>
      <c r="I314" s="23" t="s">
        <v>3</v>
      </c>
      <c r="J314" s="22" t="s">
        <v>1</v>
      </c>
      <c r="K314" s="12" t="s">
        <v>2</v>
      </c>
      <c r="L314" s="23" t="s">
        <v>3</v>
      </c>
      <c r="M314" s="22" t="s">
        <v>1</v>
      </c>
      <c r="N314" s="12" t="s">
        <v>2</v>
      </c>
      <c r="O314" s="23" t="s">
        <v>3</v>
      </c>
    </row>
    <row r="315" spans="1:15" ht="15">
      <c r="A315" s="113"/>
      <c r="B315" s="29"/>
      <c r="C315" s="20" t="s">
        <v>34</v>
      </c>
      <c r="D315" s="24">
        <v>386536.308267206</v>
      </c>
      <c r="E315" s="25">
        <v>3487746.71102271</v>
      </c>
      <c r="F315" s="25">
        <f>D315+E315</f>
        <v>3874283.019289916</v>
      </c>
      <c r="G315" s="25">
        <v>3525681.37525054</v>
      </c>
      <c r="H315" s="25">
        <v>348601.644039374</v>
      </c>
      <c r="I315" s="25">
        <f>G315+H315</f>
        <v>3874283.019289914</v>
      </c>
      <c r="J315" s="25">
        <v>191689.895084544</v>
      </c>
      <c r="K315" s="25">
        <v>3682593.12420535</v>
      </c>
      <c r="L315" s="25">
        <f>J315+K315</f>
        <v>3874283.019289894</v>
      </c>
      <c r="M315" s="25">
        <v>212601.534244194</v>
      </c>
      <c r="N315" s="25">
        <v>3661681.48504571</v>
      </c>
      <c r="O315" s="25">
        <f>M315+N315</f>
        <v>3874283.0192899043</v>
      </c>
    </row>
    <row r="316" spans="1:15" ht="15">
      <c r="A316" s="113"/>
      <c r="B316" s="29"/>
      <c r="C316" s="19" t="s">
        <v>0</v>
      </c>
      <c r="D316" s="6">
        <f>D315/F315</f>
        <v>0.09976976548761554</v>
      </c>
      <c r="E316" s="6">
        <f>E315/F315</f>
        <v>0.9002302345123845</v>
      </c>
      <c r="F316" s="11">
        <f>D316+E316</f>
        <v>1</v>
      </c>
      <c r="G316" s="6">
        <f>G315/I315</f>
        <v>0.9100216369574192</v>
      </c>
      <c r="H316" s="6">
        <f>H315/I315</f>
        <v>0.08997836304258082</v>
      </c>
      <c r="I316" s="11">
        <f>G316+H316</f>
        <v>1</v>
      </c>
      <c r="J316" s="6">
        <f>J315/L315</f>
        <v>0.04947751471178744</v>
      </c>
      <c r="K316" s="6">
        <f>K315/L315</f>
        <v>0.9505224852882125</v>
      </c>
      <c r="L316" s="11">
        <f>J316+K316</f>
        <v>0.9999999999999999</v>
      </c>
      <c r="M316" s="6">
        <f>M315/O315</f>
        <v>0.05487506544711866</v>
      </c>
      <c r="N316" s="6">
        <f>N315/O315</f>
        <v>0.9451249345528813</v>
      </c>
      <c r="O316" s="11">
        <f>M316+N316</f>
        <v>0.9999999999999999</v>
      </c>
    </row>
    <row r="317" spans="1:7" ht="15.75">
      <c r="A317" s="111"/>
      <c r="B317" s="5"/>
      <c r="C317" s="15" t="s">
        <v>60</v>
      </c>
      <c r="G317" s="3"/>
    </row>
  </sheetData>
  <sheetProtection/>
  <mergeCells count="132">
    <mergeCell ref="D223:G223"/>
    <mergeCell ref="C144:C145"/>
    <mergeCell ref="D144:G144"/>
    <mergeCell ref="B2:H2"/>
    <mergeCell ref="D16:F16"/>
    <mergeCell ref="G16:I16"/>
    <mergeCell ref="D33:L33"/>
    <mergeCell ref="C33:C35"/>
    <mergeCell ref="D42:R42"/>
    <mergeCell ref="M16:O16"/>
    <mergeCell ref="B58:E58"/>
    <mergeCell ref="D34:F34"/>
    <mergeCell ref="G34:I34"/>
    <mergeCell ref="J34:L34"/>
    <mergeCell ref="D43:F43"/>
    <mergeCell ref="G43:I43"/>
    <mergeCell ref="M43:O43"/>
    <mergeCell ref="D25:F25"/>
    <mergeCell ref="G25:I25"/>
    <mergeCell ref="P43:R43"/>
    <mergeCell ref="C42:C44"/>
    <mergeCell ref="D52:F52"/>
    <mergeCell ref="G52:I52"/>
    <mergeCell ref="J52:L52"/>
    <mergeCell ref="C51:C53"/>
    <mergeCell ref="D51:L51"/>
    <mergeCell ref="J43:L43"/>
    <mergeCell ref="M61:O61"/>
    <mergeCell ref="C60:C62"/>
    <mergeCell ref="D69:L69"/>
    <mergeCell ref="D70:F70"/>
    <mergeCell ref="G70:I70"/>
    <mergeCell ref="J70:L70"/>
    <mergeCell ref="D60:O60"/>
    <mergeCell ref="D61:F61"/>
    <mergeCell ref="G61:I61"/>
    <mergeCell ref="C78:C79"/>
    <mergeCell ref="D78:H78"/>
    <mergeCell ref="C69:C71"/>
    <mergeCell ref="C122:C123"/>
    <mergeCell ref="D122:F122"/>
    <mergeCell ref="G122:I122"/>
    <mergeCell ref="C86:C87"/>
    <mergeCell ref="D86:F86"/>
    <mergeCell ref="C114:C115"/>
    <mergeCell ref="D114:F114"/>
    <mergeCell ref="C139:C140"/>
    <mergeCell ref="C92:C93"/>
    <mergeCell ref="C108:C109"/>
    <mergeCell ref="D108:F108"/>
    <mergeCell ref="D139:G139"/>
    <mergeCell ref="D92:G92"/>
    <mergeCell ref="C100:C101"/>
    <mergeCell ref="D100:F100"/>
    <mergeCell ref="G114:I114"/>
    <mergeCell ref="D130:F131"/>
    <mergeCell ref="J237:L237"/>
    <mergeCell ref="D193:H193"/>
    <mergeCell ref="C157:C158"/>
    <mergeCell ref="C165:C166"/>
    <mergeCell ref="D165:F165"/>
    <mergeCell ref="D201:F201"/>
    <mergeCell ref="C201:C202"/>
    <mergeCell ref="C193:C194"/>
    <mergeCell ref="C171:C172"/>
    <mergeCell ref="C223:C224"/>
    <mergeCell ref="E253:E254"/>
    <mergeCell ref="F253:F254"/>
    <mergeCell ref="C230:C231"/>
    <mergeCell ref="D230:F230"/>
    <mergeCell ref="J171:L171"/>
    <mergeCell ref="C187:C188"/>
    <mergeCell ref="D187:F187"/>
    <mergeCell ref="C237:C238"/>
    <mergeCell ref="D237:F237"/>
    <mergeCell ref="G237:I237"/>
    <mergeCell ref="I253:I254"/>
    <mergeCell ref="C261:C262"/>
    <mergeCell ref="D261:F261"/>
    <mergeCell ref="C245:C246"/>
    <mergeCell ref="D245:D246"/>
    <mergeCell ref="E245:E246"/>
    <mergeCell ref="F245:F246"/>
    <mergeCell ref="G245:G246"/>
    <mergeCell ref="C253:C254"/>
    <mergeCell ref="D253:D254"/>
    <mergeCell ref="C313:C314"/>
    <mergeCell ref="D313:F313"/>
    <mergeCell ref="G313:I313"/>
    <mergeCell ref="J313:L313"/>
    <mergeCell ref="C299:C300"/>
    <mergeCell ref="D299:F299"/>
    <mergeCell ref="C305:C306"/>
    <mergeCell ref="C284:C285"/>
    <mergeCell ref="C291:C292"/>
    <mergeCell ref="D291:F291"/>
    <mergeCell ref="G291:I291"/>
    <mergeCell ref="C268:C269"/>
    <mergeCell ref="C276:C277"/>
    <mergeCell ref="D276:F276"/>
    <mergeCell ref="G276:I276"/>
    <mergeCell ref="D268:I268"/>
    <mergeCell ref="J25:L25"/>
    <mergeCell ref="J122:L122"/>
    <mergeCell ref="M313:O313"/>
    <mergeCell ref="D305:G305"/>
    <mergeCell ref="M237:O237"/>
    <mergeCell ref="J276:L276"/>
    <mergeCell ref="J61:L61"/>
    <mergeCell ref="D179:H179"/>
    <mergeCell ref="G253:G254"/>
    <mergeCell ref="H253:H254"/>
    <mergeCell ref="C130:C132"/>
    <mergeCell ref="D284:F284"/>
    <mergeCell ref="D6:F7"/>
    <mergeCell ref="C6:C8"/>
    <mergeCell ref="C15:C17"/>
    <mergeCell ref="D15:R15"/>
    <mergeCell ref="C24:C26"/>
    <mergeCell ref="D24:L24"/>
    <mergeCell ref="P16:R16"/>
    <mergeCell ref="J16:L16"/>
    <mergeCell ref="C218:C219"/>
    <mergeCell ref="D218:G218"/>
    <mergeCell ref="D209:F210"/>
    <mergeCell ref="C209:C211"/>
    <mergeCell ref="D151:F151"/>
    <mergeCell ref="C151:C152"/>
    <mergeCell ref="C179:C180"/>
    <mergeCell ref="D171:F171"/>
    <mergeCell ref="D157:I157"/>
    <mergeCell ref="G171:I1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85"/>
  <sheetViews>
    <sheetView zoomScale="80" zoomScaleNormal="80" zoomScalePageLayoutView="0" workbookViewId="0" topLeftCell="A1">
      <selection activeCell="I22" sqref="I22"/>
    </sheetView>
  </sheetViews>
  <sheetFormatPr defaultColWidth="11.421875" defaultRowHeight="15"/>
  <cols>
    <col min="1" max="1" width="11.421875" style="2" customWidth="1"/>
    <col min="2" max="2" width="21.28125" style="2" customWidth="1"/>
    <col min="3" max="3" width="20.140625" style="2" bestFit="1" customWidth="1"/>
    <col min="4" max="4" width="18.28125" style="2" customWidth="1"/>
    <col min="5" max="5" width="22.421875" style="2" customWidth="1"/>
    <col min="6" max="6" width="23.28125" style="2" customWidth="1"/>
    <col min="7" max="7" width="17.8515625" style="2" customWidth="1"/>
    <col min="8" max="8" width="20.140625" style="2" bestFit="1" customWidth="1"/>
    <col min="9" max="9" width="16.28125" style="2" bestFit="1" customWidth="1"/>
    <col min="10" max="10" width="15.57421875" style="2" bestFit="1" customWidth="1"/>
    <col min="11" max="11" width="13.28125" style="2" customWidth="1"/>
    <col min="12" max="12" width="14.140625" style="2" customWidth="1"/>
    <col min="13" max="17" width="14.421875" style="2" bestFit="1" customWidth="1"/>
    <col min="18" max="19" width="13.28125" style="2" customWidth="1"/>
    <col min="20" max="16384" width="11.421875" style="2" customWidth="1"/>
  </cols>
  <sheetData>
    <row r="2" spans="2:8" ht="15">
      <c r="B2" s="160" t="s">
        <v>150</v>
      </c>
      <c r="C2" s="160"/>
      <c r="D2" s="160"/>
      <c r="E2" s="160"/>
      <c r="F2" s="160"/>
      <c r="G2" s="160"/>
      <c r="H2" s="160"/>
    </row>
    <row r="3" spans="7:14" ht="15" customHeight="1">
      <c r="G3" s="10"/>
      <c r="H3" s="10"/>
      <c r="I3" s="10"/>
      <c r="J3" s="10"/>
      <c r="K3" s="10"/>
      <c r="L3" s="10"/>
      <c r="M3" s="10"/>
      <c r="N3" s="9"/>
    </row>
    <row r="4" spans="1:14" ht="15" customHeight="1">
      <c r="A4" s="5">
        <v>1</v>
      </c>
      <c r="B4" s="5" t="s">
        <v>31</v>
      </c>
      <c r="C4" s="5"/>
      <c r="D4" s="5"/>
      <c r="G4" s="3"/>
      <c r="H4" s="4"/>
      <c r="I4" s="4"/>
      <c r="J4" s="4"/>
      <c r="K4" s="4"/>
      <c r="L4" s="4"/>
      <c r="M4" s="4"/>
      <c r="N4" s="4"/>
    </row>
    <row r="5" spans="1:14" ht="15" customHeight="1">
      <c r="A5" s="5"/>
      <c r="B5" s="5"/>
      <c r="C5" s="5">
        <v>2011</v>
      </c>
      <c r="D5" s="5"/>
      <c r="G5" s="3"/>
      <c r="H5" s="4"/>
      <c r="I5" s="4"/>
      <c r="J5" s="4"/>
      <c r="K5" s="4"/>
      <c r="L5" s="4"/>
      <c r="M5" s="4"/>
      <c r="N5" s="4"/>
    </row>
    <row r="6" spans="1:7" ht="15" customHeight="1">
      <c r="A6" s="5"/>
      <c r="B6" s="5"/>
      <c r="C6" s="137" t="s">
        <v>15</v>
      </c>
      <c r="D6" s="137"/>
      <c r="E6" s="137"/>
      <c r="F6" s="137"/>
      <c r="G6" s="137"/>
    </row>
    <row r="7" spans="1:7" ht="15" customHeight="1">
      <c r="A7" s="5"/>
      <c r="B7" s="5"/>
      <c r="C7" s="163" t="s">
        <v>19</v>
      </c>
      <c r="D7" s="149"/>
      <c r="E7" s="131" t="s">
        <v>1</v>
      </c>
      <c r="F7" s="131" t="s">
        <v>2</v>
      </c>
      <c r="G7" s="131" t="s">
        <v>3</v>
      </c>
    </row>
    <row r="8" spans="1:7" ht="15" customHeight="1">
      <c r="A8" s="5"/>
      <c r="B8" s="5"/>
      <c r="C8" s="158" t="s">
        <v>34</v>
      </c>
      <c r="D8" s="16" t="s">
        <v>36</v>
      </c>
      <c r="E8" s="7">
        <v>1037239.8475729862</v>
      </c>
      <c r="F8" s="7">
        <v>1529271.947888731</v>
      </c>
      <c r="G8" s="7">
        <f>E8+F8</f>
        <v>2566511.795461717</v>
      </c>
    </row>
    <row r="9" spans="1:7" ht="15" customHeight="1">
      <c r="A9" s="5"/>
      <c r="B9" s="5"/>
      <c r="C9" s="161"/>
      <c r="D9" s="16" t="s">
        <v>35</v>
      </c>
      <c r="E9" s="7">
        <v>330158.5188210838</v>
      </c>
      <c r="F9" s="7">
        <v>977612.705007112</v>
      </c>
      <c r="G9" s="7">
        <f>E9+F9</f>
        <v>1307771.2238281958</v>
      </c>
    </row>
    <row r="10" spans="1:7" ht="15" customHeight="1">
      <c r="A10" s="5"/>
      <c r="B10" s="5"/>
      <c r="C10" s="159"/>
      <c r="D10" s="16" t="s">
        <v>3</v>
      </c>
      <c r="E10" s="7">
        <f>E8+E9</f>
        <v>1367398.36639407</v>
      </c>
      <c r="F10" s="7">
        <f>F8+F9</f>
        <v>2506884.652895843</v>
      </c>
      <c r="G10" s="7">
        <f>E10+F10</f>
        <v>3874283.019289913</v>
      </c>
    </row>
    <row r="11" spans="3:7" ht="15" customHeight="1">
      <c r="C11" s="137" t="s">
        <v>0</v>
      </c>
      <c r="D11" s="75" t="s">
        <v>36</v>
      </c>
      <c r="E11" s="6">
        <f>E8/G8</f>
        <v>0.40414380693948304</v>
      </c>
      <c r="F11" s="6">
        <f>F8/G8</f>
        <v>0.595856193060517</v>
      </c>
      <c r="G11" s="8">
        <v>1</v>
      </c>
    </row>
    <row r="12" spans="3:7" ht="15" customHeight="1">
      <c r="C12" s="137"/>
      <c r="D12" s="75" t="s">
        <v>35</v>
      </c>
      <c r="E12" s="6">
        <f>E9/G9</f>
        <v>0.25245892615271165</v>
      </c>
      <c r="F12" s="6">
        <f>F9/G9</f>
        <v>0.7475410738472884</v>
      </c>
      <c r="G12" s="8">
        <v>1</v>
      </c>
    </row>
    <row r="13" spans="3:7" ht="15" customHeight="1">
      <c r="C13" s="137"/>
      <c r="D13" s="43" t="s">
        <v>3</v>
      </c>
      <c r="E13" s="6">
        <f>E10/G10</f>
        <v>0.3529423017332094</v>
      </c>
      <c r="F13" s="6">
        <f>F10/G10</f>
        <v>0.6470576982667906</v>
      </c>
      <c r="G13" s="11">
        <f>E13+F13</f>
        <v>1</v>
      </c>
    </row>
    <row r="14" spans="3:14" ht="15" customHeight="1">
      <c r="C14" s="15" t="s">
        <v>60</v>
      </c>
      <c r="I14" s="4"/>
      <c r="J14" s="4"/>
      <c r="K14" s="4"/>
      <c r="L14" s="4"/>
      <c r="M14" s="4"/>
      <c r="N14" s="4"/>
    </row>
    <row r="15" spans="1:14" ht="15" customHeight="1">
      <c r="A15" s="5"/>
      <c r="C15" s="1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5">
        <v>2</v>
      </c>
      <c r="B16" s="5" t="s">
        <v>32</v>
      </c>
      <c r="G16" s="4"/>
      <c r="H16" s="4"/>
      <c r="I16" s="4"/>
      <c r="J16" s="4"/>
      <c r="K16" s="4"/>
      <c r="L16" s="4"/>
      <c r="M16" s="4"/>
      <c r="N16" s="4"/>
    </row>
    <row r="17" spans="2:14" ht="15" customHeight="1">
      <c r="B17" s="5"/>
      <c r="C17" s="5">
        <v>2011</v>
      </c>
      <c r="G17" s="4"/>
      <c r="H17" s="4"/>
      <c r="I17" s="4"/>
      <c r="J17" s="4"/>
      <c r="K17" s="4"/>
      <c r="L17" s="4"/>
      <c r="M17" s="4"/>
      <c r="N17" s="4"/>
    </row>
    <row r="18" spans="2:19" ht="15" customHeight="1">
      <c r="B18" s="5"/>
      <c r="C18" s="137" t="s">
        <v>25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2:19" ht="15" customHeight="1">
      <c r="B19" s="5"/>
      <c r="C19" s="152" t="s">
        <v>19</v>
      </c>
      <c r="D19" s="152"/>
      <c r="E19" s="153" t="s">
        <v>16</v>
      </c>
      <c r="F19" s="154"/>
      <c r="G19" s="155"/>
      <c r="H19" s="153" t="s">
        <v>48</v>
      </c>
      <c r="I19" s="154"/>
      <c r="J19" s="155"/>
      <c r="K19" s="153" t="s">
        <v>17</v>
      </c>
      <c r="L19" s="154"/>
      <c r="M19" s="155"/>
      <c r="N19" s="153" t="s">
        <v>26</v>
      </c>
      <c r="O19" s="154"/>
      <c r="P19" s="155"/>
      <c r="Q19" s="153" t="s">
        <v>27</v>
      </c>
      <c r="R19" s="154"/>
      <c r="S19" s="155"/>
    </row>
    <row r="20" spans="2:19" ht="15" customHeight="1" thickBot="1">
      <c r="B20" s="5"/>
      <c r="C20" s="154"/>
      <c r="D20" s="154"/>
      <c r="E20" s="12" t="s">
        <v>1</v>
      </c>
      <c r="F20" s="12" t="s">
        <v>2</v>
      </c>
      <c r="G20" s="13" t="s">
        <v>3</v>
      </c>
      <c r="H20" s="12" t="s">
        <v>1</v>
      </c>
      <c r="I20" s="12" t="s">
        <v>2</v>
      </c>
      <c r="J20" s="13" t="s">
        <v>3</v>
      </c>
      <c r="K20" s="12" t="s">
        <v>1</v>
      </c>
      <c r="L20" s="12" t="s">
        <v>2</v>
      </c>
      <c r="M20" s="13" t="s">
        <v>3</v>
      </c>
      <c r="N20" s="12" t="s">
        <v>1</v>
      </c>
      <c r="O20" s="12" t="s">
        <v>2</v>
      </c>
      <c r="P20" s="13" t="s">
        <v>3</v>
      </c>
      <c r="Q20" s="12" t="s">
        <v>1</v>
      </c>
      <c r="R20" s="12" t="s">
        <v>2</v>
      </c>
      <c r="S20" s="13" t="s">
        <v>3</v>
      </c>
    </row>
    <row r="21" spans="2:19" ht="15" customHeight="1">
      <c r="B21" s="5"/>
      <c r="C21" s="158" t="s">
        <v>34</v>
      </c>
      <c r="D21" s="16" t="s">
        <v>36</v>
      </c>
      <c r="E21" s="7">
        <v>648587.4111594371</v>
      </c>
      <c r="F21" s="7">
        <v>1917924.3843023067</v>
      </c>
      <c r="G21" s="7">
        <f aca="true" t="shared" si="0" ref="G21:G26">+E21+F21</f>
        <v>2566511.795461744</v>
      </c>
      <c r="H21" s="7">
        <v>687945.5723741715</v>
      </c>
      <c r="I21" s="7">
        <v>1878566.223087566</v>
      </c>
      <c r="J21" s="7">
        <f aca="true" t="shared" si="1" ref="J21:J26">+H21+I21</f>
        <v>2566511.7954617376</v>
      </c>
      <c r="K21" s="7">
        <v>809251.405630437</v>
      </c>
      <c r="L21" s="7">
        <v>1757260.3898312948</v>
      </c>
      <c r="M21" s="7">
        <f>+K21+L21</f>
        <v>2566511.795461732</v>
      </c>
      <c r="N21" s="7">
        <v>300160.13849794737</v>
      </c>
      <c r="O21" s="7">
        <v>2266351.6569637926</v>
      </c>
      <c r="P21" s="7">
        <f>+N21+O21</f>
        <v>2566511.79546174</v>
      </c>
      <c r="Q21" s="7">
        <v>36366.83631393581</v>
      </c>
      <c r="R21" s="7">
        <v>2530144.9591477946</v>
      </c>
      <c r="S21" s="7">
        <f aca="true" t="shared" si="2" ref="S21:S26">+Q21+R21</f>
        <v>2566511.7954617306</v>
      </c>
    </row>
    <row r="22" spans="2:19" ht="15" customHeight="1">
      <c r="B22" s="5"/>
      <c r="C22" s="161"/>
      <c r="D22" s="16" t="s">
        <v>35</v>
      </c>
      <c r="E22" s="7">
        <v>170084.56340257946</v>
      </c>
      <c r="F22" s="7">
        <v>1137686.6604256106</v>
      </c>
      <c r="G22" s="7">
        <f t="shared" si="0"/>
        <v>1307771.22382819</v>
      </c>
      <c r="H22" s="7">
        <v>207582.88134529922</v>
      </c>
      <c r="I22" s="7">
        <v>1100188.34248289</v>
      </c>
      <c r="J22" s="7">
        <f t="shared" si="1"/>
        <v>1307771.2238281893</v>
      </c>
      <c r="K22" s="7">
        <v>226507.57617172785</v>
      </c>
      <c r="L22" s="7">
        <v>1081263.6476564659</v>
      </c>
      <c r="M22" s="7">
        <f>+K22+L22</f>
        <v>1307771.2238281937</v>
      </c>
      <c r="N22" s="7">
        <v>155047.08425362624</v>
      </c>
      <c r="O22" s="7">
        <v>1152724.139574567</v>
      </c>
      <c r="P22" s="7">
        <f>+N22+O22</f>
        <v>1307771.2238281933</v>
      </c>
      <c r="Q22" s="7">
        <v>17346.670414574495</v>
      </c>
      <c r="R22" s="7">
        <v>1290424.5534136377</v>
      </c>
      <c r="S22" s="7">
        <f t="shared" si="2"/>
        <v>1307771.2238282121</v>
      </c>
    </row>
    <row r="23" spans="2:19" ht="15" customHeight="1">
      <c r="B23" s="5"/>
      <c r="C23" s="159"/>
      <c r="D23" s="16" t="s">
        <v>3</v>
      </c>
      <c r="E23" s="7">
        <f>E21+E22</f>
        <v>818671.9745620165</v>
      </c>
      <c r="F23" s="7">
        <f>F21+F22</f>
        <v>3055611.0447279173</v>
      </c>
      <c r="G23" s="7">
        <f t="shared" si="0"/>
        <v>3874283.019289934</v>
      </c>
      <c r="H23" s="7">
        <f>H21+H22</f>
        <v>895528.4537194706</v>
      </c>
      <c r="I23" s="7">
        <f>I21+I22</f>
        <v>2978754.565570456</v>
      </c>
      <c r="J23" s="7">
        <f t="shared" si="1"/>
        <v>3874283.0192899266</v>
      </c>
      <c r="K23" s="7">
        <f aca="true" t="shared" si="3" ref="K23:R23">K21+K22</f>
        <v>1035758.9818021648</v>
      </c>
      <c r="L23" s="7">
        <f t="shared" si="3"/>
        <v>2838524.0374877607</v>
      </c>
      <c r="M23" s="7">
        <f t="shared" si="3"/>
        <v>3874283.0192899257</v>
      </c>
      <c r="N23" s="7">
        <f t="shared" si="3"/>
        <v>455207.2227515736</v>
      </c>
      <c r="O23" s="7">
        <f t="shared" si="3"/>
        <v>3419075.7965383595</v>
      </c>
      <c r="P23" s="7">
        <f t="shared" si="3"/>
        <v>3874283.019289933</v>
      </c>
      <c r="Q23" s="7">
        <f t="shared" si="3"/>
        <v>53713.50672851031</v>
      </c>
      <c r="R23" s="7">
        <f t="shared" si="3"/>
        <v>3820569.512561432</v>
      </c>
      <c r="S23" s="7">
        <f t="shared" si="2"/>
        <v>3874283.0192899425</v>
      </c>
    </row>
    <row r="24" spans="2:19" ht="15" customHeight="1">
      <c r="B24" s="5"/>
      <c r="C24" s="151" t="s">
        <v>0</v>
      </c>
      <c r="D24" s="16" t="s">
        <v>36</v>
      </c>
      <c r="E24" s="6">
        <f>E21/G21</f>
        <v>0.2527116424348048</v>
      </c>
      <c r="F24" s="6">
        <f>F21/G21</f>
        <v>0.7472883575651951</v>
      </c>
      <c r="G24" s="8">
        <f t="shared" si="0"/>
        <v>0.9999999999999999</v>
      </c>
      <c r="H24" s="6">
        <f>H21/J21</f>
        <v>0.26804691628171695</v>
      </c>
      <c r="I24" s="6">
        <f>I21/J21</f>
        <v>0.7319530837182829</v>
      </c>
      <c r="J24" s="8">
        <f t="shared" si="1"/>
        <v>0.9999999999999999</v>
      </c>
      <c r="K24" s="6">
        <f>K21/M21</f>
        <v>0.3153117811737341</v>
      </c>
      <c r="L24" s="6">
        <f>L21/M21</f>
        <v>0.6846882188262658</v>
      </c>
      <c r="M24" s="8">
        <f>+K24+L24</f>
        <v>1</v>
      </c>
      <c r="N24" s="6">
        <f>N21/P21</f>
        <v>0.11695256535688187</v>
      </c>
      <c r="O24" s="6">
        <f>O21/P21</f>
        <v>0.8830474346431182</v>
      </c>
      <c r="P24" s="8">
        <f>+N24+O24</f>
        <v>1</v>
      </c>
      <c r="Q24" s="6">
        <f>Q21/S21</f>
        <v>0.014169752259951412</v>
      </c>
      <c r="R24" s="6">
        <f>R21/S21</f>
        <v>0.9858302477400486</v>
      </c>
      <c r="S24" s="8">
        <f t="shared" si="2"/>
        <v>1</v>
      </c>
    </row>
    <row r="25" spans="2:19" ht="15" customHeight="1">
      <c r="B25" s="5"/>
      <c r="C25" s="152"/>
      <c r="D25" s="16" t="s">
        <v>35</v>
      </c>
      <c r="E25" s="6">
        <f>E22/G22</f>
        <v>0.1300568175102502</v>
      </c>
      <c r="F25" s="6">
        <f>F22/G22</f>
        <v>0.8699431824897499</v>
      </c>
      <c r="G25" s="8">
        <f t="shared" si="0"/>
        <v>1</v>
      </c>
      <c r="H25" s="6">
        <f>H22/J22</f>
        <v>0.15873027144430482</v>
      </c>
      <c r="I25" s="6">
        <f>I22/J22</f>
        <v>0.8412697285556952</v>
      </c>
      <c r="J25" s="8">
        <f t="shared" si="1"/>
        <v>1</v>
      </c>
      <c r="K25" s="6">
        <f>K22/M22</f>
        <v>0.17320122361209325</v>
      </c>
      <c r="L25" s="6">
        <f>L22/M22</f>
        <v>0.8267987763879068</v>
      </c>
      <c r="M25" s="8">
        <f>+K25+L25</f>
        <v>1</v>
      </c>
      <c r="N25" s="6">
        <f>N22/P22</f>
        <v>0.1185582626598575</v>
      </c>
      <c r="O25" s="6">
        <f>O22/P22</f>
        <v>0.8814417373401425</v>
      </c>
      <c r="P25" s="8">
        <f>+N25+O25</f>
        <v>1</v>
      </c>
      <c r="Q25" s="6">
        <f>Q22/S22</f>
        <v>0.013264300436123635</v>
      </c>
      <c r="R25" s="6">
        <f>R22/S22</f>
        <v>0.9867356995638764</v>
      </c>
      <c r="S25" s="8">
        <f t="shared" si="2"/>
        <v>1</v>
      </c>
    </row>
    <row r="26" spans="2:19" ht="15" customHeight="1">
      <c r="B26" s="5"/>
      <c r="C26" s="152"/>
      <c r="D26" s="43" t="s">
        <v>3</v>
      </c>
      <c r="E26" s="6">
        <f>E23/G23</f>
        <v>0.2113092849659858</v>
      </c>
      <c r="F26" s="6">
        <f>F23/G23</f>
        <v>0.7886907150340141</v>
      </c>
      <c r="G26" s="8">
        <f t="shared" si="0"/>
        <v>0.9999999999999999</v>
      </c>
      <c r="H26" s="6">
        <f>H23/J23</f>
        <v>0.23114688556841723</v>
      </c>
      <c r="I26" s="6">
        <f>I23/J23</f>
        <v>0.7688531144315828</v>
      </c>
      <c r="J26" s="8">
        <f t="shared" si="1"/>
        <v>1</v>
      </c>
      <c r="K26" s="6">
        <f>K23/M23</f>
        <v>0.2673421060477914</v>
      </c>
      <c r="L26" s="6">
        <f>L23/M23</f>
        <v>0.7326578939522085</v>
      </c>
      <c r="M26" s="8">
        <f>+K26+L26</f>
        <v>0.9999999999999999</v>
      </c>
      <c r="N26" s="6">
        <f>N23/P23</f>
        <v>0.11749457137878445</v>
      </c>
      <c r="O26" s="6">
        <f>O23/P23</f>
        <v>0.8825054286212155</v>
      </c>
      <c r="P26" s="8">
        <f>+N26+O26</f>
        <v>1</v>
      </c>
      <c r="Q26" s="6">
        <f>Q23/S23</f>
        <v>0.013864115363041966</v>
      </c>
      <c r="R26" s="6">
        <f>R23/S23</f>
        <v>0.986135884636958</v>
      </c>
      <c r="S26" s="8">
        <f t="shared" si="2"/>
        <v>1</v>
      </c>
    </row>
    <row r="27" spans="3:7" ht="15.75">
      <c r="C27" s="15" t="s">
        <v>60</v>
      </c>
      <c r="G27" s="3"/>
    </row>
    <row r="28" spans="1:7" ht="15.75">
      <c r="A28" s="5"/>
      <c r="C28" s="15"/>
      <c r="G28" s="3"/>
    </row>
    <row r="29" spans="1:7" ht="15">
      <c r="A29" s="5"/>
      <c r="G29" s="3"/>
    </row>
    <row r="30" spans="1:7" ht="15">
      <c r="A30" s="5">
        <v>3</v>
      </c>
      <c r="B30" s="5" t="s">
        <v>50</v>
      </c>
      <c r="G30" s="3"/>
    </row>
    <row r="31" spans="2:7" ht="15">
      <c r="B31" s="5"/>
      <c r="C31" s="5">
        <v>2011</v>
      </c>
      <c r="G31" s="3"/>
    </row>
    <row r="32" spans="2:13" ht="15" customHeight="1">
      <c r="B32" s="5"/>
      <c r="C32" s="137" t="s">
        <v>28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</row>
    <row r="33" spans="2:13" ht="15" customHeight="1">
      <c r="B33" s="5"/>
      <c r="C33" s="152" t="s">
        <v>19</v>
      </c>
      <c r="D33" s="152"/>
      <c r="E33" s="153" t="s">
        <v>29</v>
      </c>
      <c r="F33" s="154"/>
      <c r="G33" s="155"/>
      <c r="H33" s="153" t="s">
        <v>47</v>
      </c>
      <c r="I33" s="154"/>
      <c r="J33" s="155"/>
      <c r="K33" s="153" t="s">
        <v>30</v>
      </c>
      <c r="L33" s="154"/>
      <c r="M33" s="155"/>
    </row>
    <row r="34" spans="2:13" ht="15.75" thickBot="1">
      <c r="B34" s="5"/>
      <c r="C34" s="154"/>
      <c r="D34" s="154"/>
      <c r="E34" s="12" t="s">
        <v>1</v>
      </c>
      <c r="F34" s="12" t="s">
        <v>2</v>
      </c>
      <c r="G34" s="13" t="s">
        <v>3</v>
      </c>
      <c r="H34" s="12" t="s">
        <v>1</v>
      </c>
      <c r="I34" s="12" t="s">
        <v>2</v>
      </c>
      <c r="J34" s="13" t="s">
        <v>3</v>
      </c>
      <c r="K34" s="12" t="s">
        <v>1</v>
      </c>
      <c r="L34" s="12" t="s">
        <v>2</v>
      </c>
      <c r="M34" s="13" t="s">
        <v>3</v>
      </c>
    </row>
    <row r="35" spans="2:13" ht="15">
      <c r="B35" s="5"/>
      <c r="C35" s="158" t="s">
        <v>34</v>
      </c>
      <c r="D35" s="16" t="s">
        <v>36</v>
      </c>
      <c r="E35" s="7">
        <v>1996497.7391378595</v>
      </c>
      <c r="F35" s="7">
        <v>570014.0563238907</v>
      </c>
      <c r="G35" s="7">
        <f aca="true" t="shared" si="4" ref="G35:G40">+E35+F35</f>
        <v>2566511.79546175</v>
      </c>
      <c r="H35" s="7">
        <v>506007.05593663774</v>
      </c>
      <c r="I35" s="7">
        <v>2060504.7395251098</v>
      </c>
      <c r="J35" s="7">
        <f aca="true" t="shared" si="5" ref="J35:J40">+H35+I35</f>
        <v>2566511.7954617473</v>
      </c>
      <c r="K35" s="7">
        <v>65853.91285668623</v>
      </c>
      <c r="L35" s="7">
        <v>2500657.882605042</v>
      </c>
      <c r="M35" s="7">
        <f aca="true" t="shared" si="6" ref="M35:M40">+K35+L35</f>
        <v>2566511.7954617282</v>
      </c>
    </row>
    <row r="36" spans="2:13" ht="15">
      <c r="B36" s="5"/>
      <c r="C36" s="161"/>
      <c r="D36" s="16" t="s">
        <v>35</v>
      </c>
      <c r="E36" s="7">
        <v>965999.210400095</v>
      </c>
      <c r="F36" s="7">
        <v>341772.0134280932</v>
      </c>
      <c r="G36" s="7">
        <f t="shared" si="4"/>
        <v>1307771.2238281881</v>
      </c>
      <c r="H36" s="7">
        <v>151846.2374568096</v>
      </c>
      <c r="I36" s="7">
        <v>1155924.9863713852</v>
      </c>
      <c r="J36" s="7">
        <f t="shared" si="5"/>
        <v>1307771.2238281947</v>
      </c>
      <c r="K36" s="7">
        <v>70306.65861007999</v>
      </c>
      <c r="L36" s="7">
        <v>1237464.5652181222</v>
      </c>
      <c r="M36" s="7">
        <f t="shared" si="6"/>
        <v>1307771.223828202</v>
      </c>
    </row>
    <row r="37" spans="2:13" ht="15">
      <c r="B37" s="5"/>
      <c r="C37" s="159"/>
      <c r="D37" s="16" t="s">
        <v>3</v>
      </c>
      <c r="E37" s="7">
        <f>E35+E36</f>
        <v>2962496.9495379543</v>
      </c>
      <c r="F37" s="7">
        <f>F35+F36</f>
        <v>911786.069751984</v>
      </c>
      <c r="G37" s="7">
        <f t="shared" si="4"/>
        <v>3874283.0192899383</v>
      </c>
      <c r="H37" s="7">
        <f>H35+H36</f>
        <v>657853.2933934473</v>
      </c>
      <c r="I37" s="7">
        <f>I35+I36</f>
        <v>3216429.725896495</v>
      </c>
      <c r="J37" s="7">
        <f t="shared" si="5"/>
        <v>3874283.0192899425</v>
      </c>
      <c r="K37" s="7">
        <f>K35+K36</f>
        <v>136160.57146676624</v>
      </c>
      <c r="L37" s="7">
        <f>L35+L36</f>
        <v>3738122.447823164</v>
      </c>
      <c r="M37" s="7">
        <f t="shared" si="6"/>
        <v>3874283.0192899304</v>
      </c>
    </row>
    <row r="38" spans="2:13" ht="15">
      <c r="B38" s="5"/>
      <c r="C38" s="151" t="s">
        <v>0</v>
      </c>
      <c r="D38" s="16" t="s">
        <v>36</v>
      </c>
      <c r="E38" s="6">
        <f>E35/G35</f>
        <v>0.7779032002378398</v>
      </c>
      <c r="F38" s="6">
        <f>F35/G35</f>
        <v>0.22209679976216024</v>
      </c>
      <c r="G38" s="8">
        <f t="shared" si="4"/>
        <v>1</v>
      </c>
      <c r="H38" s="6">
        <f>H35/J35</f>
        <v>0.1971575025805018</v>
      </c>
      <c r="I38" s="6">
        <f>I35/J35</f>
        <v>0.8028424974194983</v>
      </c>
      <c r="J38" s="8">
        <f t="shared" si="5"/>
        <v>1</v>
      </c>
      <c r="K38" s="6">
        <f>K35/M35</f>
        <v>0.025658916889894436</v>
      </c>
      <c r="L38" s="6">
        <f>L35/M35</f>
        <v>0.9743410831101055</v>
      </c>
      <c r="M38" s="8">
        <f t="shared" si="6"/>
        <v>0.9999999999999999</v>
      </c>
    </row>
    <row r="39" spans="2:13" ht="15">
      <c r="B39" s="5"/>
      <c r="C39" s="152"/>
      <c r="D39" s="16" t="s">
        <v>35</v>
      </c>
      <c r="E39" s="6">
        <f>E36/G36</f>
        <v>0.7386607021160496</v>
      </c>
      <c r="F39" s="6">
        <f>F36/G36</f>
        <v>0.2613392978839504</v>
      </c>
      <c r="G39" s="8">
        <f t="shared" si="4"/>
        <v>1</v>
      </c>
      <c r="H39" s="6">
        <f>H36/J36</f>
        <v>0.11611070399019427</v>
      </c>
      <c r="I39" s="6">
        <f>I36/J36</f>
        <v>0.8838892960098058</v>
      </c>
      <c r="J39" s="8">
        <f t="shared" si="5"/>
        <v>1</v>
      </c>
      <c r="K39" s="6">
        <f>K36/M36</f>
        <v>0.05376067107844235</v>
      </c>
      <c r="L39" s="6">
        <f>L36/M36</f>
        <v>0.9462393289215577</v>
      </c>
      <c r="M39" s="8">
        <f t="shared" si="6"/>
        <v>1</v>
      </c>
    </row>
    <row r="40" spans="2:13" ht="15">
      <c r="B40" s="5"/>
      <c r="C40" s="152"/>
      <c r="D40" s="43" t="s">
        <v>3</v>
      </c>
      <c r="E40" s="6">
        <f>E37/G37</f>
        <v>0.7646568241885715</v>
      </c>
      <c r="F40" s="6">
        <f>F37/G37</f>
        <v>0.2353431758114285</v>
      </c>
      <c r="G40" s="8">
        <f t="shared" si="4"/>
        <v>1</v>
      </c>
      <c r="H40" s="6">
        <f>H37/J37</f>
        <v>0.16980000947737037</v>
      </c>
      <c r="I40" s="6">
        <f>I37/J37</f>
        <v>0.8301999905226296</v>
      </c>
      <c r="J40" s="8">
        <f t="shared" si="5"/>
        <v>1</v>
      </c>
      <c r="K40" s="6">
        <f>K37/M37</f>
        <v>0.03514471472239564</v>
      </c>
      <c r="L40" s="6">
        <f>L37/M37</f>
        <v>0.9648552852776043</v>
      </c>
      <c r="M40" s="8">
        <f t="shared" si="6"/>
        <v>1</v>
      </c>
    </row>
    <row r="41" spans="2:7" ht="15.75">
      <c r="B41" s="5"/>
      <c r="C41" s="15" t="s">
        <v>60</v>
      </c>
      <c r="G41" s="3"/>
    </row>
    <row r="42" spans="1:7" ht="15.75">
      <c r="A42" s="5"/>
      <c r="B42" s="5"/>
      <c r="C42" s="15"/>
      <c r="G42" s="3"/>
    </row>
    <row r="43" ht="15">
      <c r="A43" s="5"/>
    </row>
    <row r="44" spans="1:7" ht="15">
      <c r="A44" s="5">
        <v>4</v>
      </c>
      <c r="B44" s="5" t="s">
        <v>51</v>
      </c>
      <c r="G44" s="3"/>
    </row>
    <row r="45" spans="1:7" ht="15">
      <c r="A45" s="5"/>
      <c r="B45" s="5"/>
      <c r="C45" s="5">
        <v>2011</v>
      </c>
      <c r="G45" s="3"/>
    </row>
    <row r="46" spans="2:13" ht="15.75" customHeight="1">
      <c r="B46" s="5"/>
      <c r="C46" s="137" t="s">
        <v>21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</row>
    <row r="47" spans="2:13" ht="15">
      <c r="B47" s="5"/>
      <c r="C47" s="152" t="s">
        <v>19</v>
      </c>
      <c r="D47" s="152"/>
      <c r="E47" s="153" t="s">
        <v>75</v>
      </c>
      <c r="F47" s="154"/>
      <c r="G47" s="155"/>
      <c r="H47" s="153" t="s">
        <v>18</v>
      </c>
      <c r="I47" s="154"/>
      <c r="J47" s="155"/>
      <c r="K47" s="153" t="s">
        <v>20</v>
      </c>
      <c r="L47" s="154"/>
      <c r="M47" s="155"/>
    </row>
    <row r="48" spans="2:13" ht="15.75" thickBot="1">
      <c r="B48" s="5"/>
      <c r="C48" s="154"/>
      <c r="D48" s="154"/>
      <c r="E48" s="12" t="s">
        <v>1</v>
      </c>
      <c r="F48" s="12" t="s">
        <v>2</v>
      </c>
      <c r="G48" s="13" t="s">
        <v>3</v>
      </c>
      <c r="H48" s="12" t="s">
        <v>1</v>
      </c>
      <c r="I48" s="12" t="s">
        <v>2</v>
      </c>
      <c r="J48" s="13" t="s">
        <v>3</v>
      </c>
      <c r="K48" s="12" t="s">
        <v>1</v>
      </c>
      <c r="L48" s="12" t="s">
        <v>2</v>
      </c>
      <c r="M48" s="13" t="s">
        <v>3</v>
      </c>
    </row>
    <row r="49" spans="2:13" ht="15">
      <c r="B49" s="5"/>
      <c r="C49" s="158" t="s">
        <v>34</v>
      </c>
      <c r="D49" s="16" t="s">
        <v>36</v>
      </c>
      <c r="E49" s="7">
        <v>234097.84353328496</v>
      </c>
      <c r="F49" s="7">
        <v>2332413.951928447</v>
      </c>
      <c r="G49" s="7">
        <f aca="true" t="shared" si="7" ref="G49:G54">+E49+F49</f>
        <v>2566511.795461732</v>
      </c>
      <c r="H49" s="7">
        <v>1903675.9804312466</v>
      </c>
      <c r="I49" s="7">
        <v>662835.81503049</v>
      </c>
      <c r="J49" s="7">
        <f aca="true" t="shared" si="8" ref="J49:J54">+H49+I49</f>
        <v>2566511.7954617366</v>
      </c>
      <c r="K49" s="7">
        <v>253745.12825107994</v>
      </c>
      <c r="L49" s="7">
        <v>2312766.6672106604</v>
      </c>
      <c r="M49" s="7">
        <f aca="true" t="shared" si="9" ref="M49:M54">+K49+L49</f>
        <v>2566511.7954617403</v>
      </c>
    </row>
    <row r="50" spans="2:13" ht="15">
      <c r="B50" s="5"/>
      <c r="C50" s="161"/>
      <c r="D50" s="16" t="s">
        <v>35</v>
      </c>
      <c r="E50" s="7">
        <v>105961.57565617062</v>
      </c>
      <c r="F50" s="7">
        <v>1201809.648172029</v>
      </c>
      <c r="G50" s="7">
        <f t="shared" si="7"/>
        <v>1307771.2238281998</v>
      </c>
      <c r="H50" s="7">
        <v>892405.5004824456</v>
      </c>
      <c r="I50" s="7">
        <v>415365.7233457452</v>
      </c>
      <c r="J50" s="7">
        <f t="shared" si="8"/>
        <v>1307771.2238281907</v>
      </c>
      <c r="K50" s="7">
        <v>126215.22005678441</v>
      </c>
      <c r="L50" s="7">
        <v>1181556.0037714113</v>
      </c>
      <c r="M50" s="7">
        <f t="shared" si="9"/>
        <v>1307771.2238281956</v>
      </c>
    </row>
    <row r="51" spans="2:13" ht="15">
      <c r="B51" s="5"/>
      <c r="C51" s="159"/>
      <c r="D51" s="16" t="s">
        <v>3</v>
      </c>
      <c r="E51" s="7">
        <f>E49+E50</f>
        <v>340059.41918945557</v>
      </c>
      <c r="F51" s="7">
        <f>F49+F50</f>
        <v>3534223.6001004763</v>
      </c>
      <c r="G51" s="7">
        <f t="shared" si="7"/>
        <v>3874283.0192899317</v>
      </c>
      <c r="H51" s="7">
        <f>H49+H50</f>
        <v>2796081.480913692</v>
      </c>
      <c r="I51" s="7">
        <f>I49+I50</f>
        <v>1078201.5383762352</v>
      </c>
      <c r="J51" s="7">
        <f t="shared" si="8"/>
        <v>3874283.0192899276</v>
      </c>
      <c r="K51" s="7">
        <f>K49+K50</f>
        <v>379960.34830786433</v>
      </c>
      <c r="L51" s="7">
        <f>L49+L50</f>
        <v>3494322.6709820717</v>
      </c>
      <c r="M51" s="7">
        <f t="shared" si="9"/>
        <v>3874283.019289936</v>
      </c>
    </row>
    <row r="52" spans="2:13" ht="15">
      <c r="B52" s="5"/>
      <c r="C52" s="151" t="s">
        <v>0</v>
      </c>
      <c r="D52" s="16" t="s">
        <v>36</v>
      </c>
      <c r="E52" s="6">
        <f>E49/G49</f>
        <v>0.0912124557335881</v>
      </c>
      <c r="F52" s="6">
        <f>F49/G49</f>
        <v>0.9087875442664118</v>
      </c>
      <c r="G52" s="8">
        <f t="shared" si="7"/>
        <v>1</v>
      </c>
      <c r="H52" s="6">
        <f>H49/J49</f>
        <v>0.7417366963975942</v>
      </c>
      <c r="I52" s="6">
        <f>I49/J49</f>
        <v>0.2582633036024058</v>
      </c>
      <c r="J52" s="8">
        <f t="shared" si="8"/>
        <v>1</v>
      </c>
      <c r="K52" s="6">
        <f>K49/M49</f>
        <v>0.09886770390058883</v>
      </c>
      <c r="L52" s="6">
        <f>L49/M49</f>
        <v>0.9011322960994111</v>
      </c>
      <c r="M52" s="8">
        <f t="shared" si="9"/>
        <v>1</v>
      </c>
    </row>
    <row r="53" spans="2:13" ht="15">
      <c r="B53" s="5"/>
      <c r="C53" s="152"/>
      <c r="D53" s="16" t="s">
        <v>35</v>
      </c>
      <c r="E53" s="6">
        <f>E50/G50</f>
        <v>0.08102455056779155</v>
      </c>
      <c r="F53" s="6">
        <f>F50/G50</f>
        <v>0.9189754494322083</v>
      </c>
      <c r="G53" s="8">
        <f t="shared" si="7"/>
        <v>0.9999999999999999</v>
      </c>
      <c r="H53" s="6">
        <f>H50/J50</f>
        <v>0.6823865552494264</v>
      </c>
      <c r="I53" s="6">
        <f>I50/J50</f>
        <v>0.3176134447505737</v>
      </c>
      <c r="J53" s="8">
        <f t="shared" si="8"/>
        <v>1</v>
      </c>
      <c r="K53" s="6">
        <f>K50/M50</f>
        <v>0.0965116969673937</v>
      </c>
      <c r="L53" s="6">
        <f>L50/M50</f>
        <v>0.9034883030326064</v>
      </c>
      <c r="M53" s="8">
        <f t="shared" si="9"/>
        <v>1</v>
      </c>
    </row>
    <row r="54" spans="2:13" ht="15">
      <c r="B54" s="5"/>
      <c r="C54" s="152"/>
      <c r="D54" s="43" t="s">
        <v>3</v>
      </c>
      <c r="E54" s="6">
        <f>E51/G51</f>
        <v>0.08777350996205248</v>
      </c>
      <c r="F54" s="6">
        <f>F51/G51</f>
        <v>0.9122264900379475</v>
      </c>
      <c r="G54" s="8">
        <f t="shared" si="7"/>
        <v>1</v>
      </c>
      <c r="H54" s="6">
        <f>H51/J51</f>
        <v>0.721702949163005</v>
      </c>
      <c r="I54" s="6">
        <f>I51/J51</f>
        <v>0.2782970508369949</v>
      </c>
      <c r="J54" s="8">
        <f t="shared" si="8"/>
        <v>1</v>
      </c>
      <c r="K54" s="6">
        <f>K51/M51</f>
        <v>0.09807242950916427</v>
      </c>
      <c r="L54" s="6">
        <f>L51/M51</f>
        <v>0.9019275704908357</v>
      </c>
      <c r="M54" s="8">
        <f t="shared" si="9"/>
        <v>1</v>
      </c>
    </row>
    <row r="55" spans="2:7" ht="15.75">
      <c r="B55" s="5"/>
      <c r="C55" s="15" t="s">
        <v>60</v>
      </c>
      <c r="G55" s="3"/>
    </row>
    <row r="56" spans="1:7" ht="15.75">
      <c r="A56" s="5"/>
      <c r="B56" s="5"/>
      <c r="C56" s="15"/>
      <c r="G56" s="3"/>
    </row>
    <row r="57" spans="1:2" ht="15">
      <c r="A57" s="5">
        <v>5</v>
      </c>
      <c r="B57" s="5" t="s">
        <v>53</v>
      </c>
    </row>
    <row r="58" spans="1:3" ht="15">
      <c r="A58" s="5"/>
      <c r="B58" s="5"/>
      <c r="C58" s="5">
        <v>2011</v>
      </c>
    </row>
    <row r="59" spans="1:19" ht="15" customHeight="1">
      <c r="A59" s="5"/>
      <c r="B59" s="5"/>
      <c r="C59" s="152" t="s">
        <v>19</v>
      </c>
      <c r="D59" s="152"/>
      <c r="E59" s="137" t="s">
        <v>55</v>
      </c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</row>
    <row r="60" spans="1:19" ht="15" customHeight="1">
      <c r="A60" s="5"/>
      <c r="B60" s="5"/>
      <c r="C60" s="152"/>
      <c r="D60" s="152"/>
      <c r="E60" s="137" t="s">
        <v>74</v>
      </c>
      <c r="F60" s="137"/>
      <c r="G60" s="137"/>
      <c r="H60" s="137" t="s">
        <v>56</v>
      </c>
      <c r="I60" s="137"/>
      <c r="J60" s="137"/>
      <c r="K60" s="137" t="s">
        <v>57</v>
      </c>
      <c r="L60" s="137"/>
      <c r="M60" s="137"/>
      <c r="N60" s="137" t="s">
        <v>58</v>
      </c>
      <c r="O60" s="137"/>
      <c r="P60" s="137"/>
      <c r="Q60" s="137" t="s">
        <v>59</v>
      </c>
      <c r="R60" s="137"/>
      <c r="S60" s="137"/>
    </row>
    <row r="61" spans="1:19" ht="15">
      <c r="A61" s="5"/>
      <c r="B61" s="5"/>
      <c r="C61" s="154"/>
      <c r="D61" s="154"/>
      <c r="E61" s="124" t="s">
        <v>1</v>
      </c>
      <c r="F61" s="124" t="s">
        <v>2</v>
      </c>
      <c r="G61" s="124" t="s">
        <v>3</v>
      </c>
      <c r="H61" s="124" t="s">
        <v>1</v>
      </c>
      <c r="I61" s="124" t="s">
        <v>2</v>
      </c>
      <c r="J61" s="124" t="s">
        <v>3</v>
      </c>
      <c r="K61" s="124" t="s">
        <v>1</v>
      </c>
      <c r="L61" s="124" t="s">
        <v>2</v>
      </c>
      <c r="M61" s="124" t="s">
        <v>3</v>
      </c>
      <c r="N61" s="124" t="s">
        <v>1</v>
      </c>
      <c r="O61" s="124" t="s">
        <v>2</v>
      </c>
      <c r="P61" s="124" t="s">
        <v>3</v>
      </c>
      <c r="Q61" s="124" t="s">
        <v>1</v>
      </c>
      <c r="R61" s="124" t="s">
        <v>2</v>
      </c>
      <c r="S61" s="124" t="s">
        <v>3</v>
      </c>
    </row>
    <row r="62" spans="1:19" ht="15">
      <c r="A62" s="5"/>
      <c r="B62" s="5"/>
      <c r="C62" s="158" t="s">
        <v>34</v>
      </c>
      <c r="D62" s="16" t="s">
        <v>36</v>
      </c>
      <c r="E62" s="7">
        <v>953318.3261060886</v>
      </c>
      <c r="F62" s="7">
        <v>1613193.4693556423</v>
      </c>
      <c r="G62" s="7">
        <f>+F62+E62</f>
        <v>2566511.795461731</v>
      </c>
      <c r="H62" s="7">
        <v>346892.6780531072</v>
      </c>
      <c r="I62" s="7">
        <v>2219619.1174086276</v>
      </c>
      <c r="J62" s="7">
        <f>+I62+H62</f>
        <v>2566511.7954617348</v>
      </c>
      <c r="K62" s="7">
        <v>141679.38752816076</v>
      </c>
      <c r="L62" s="7">
        <v>2424832.407933566</v>
      </c>
      <c r="M62" s="7">
        <f>+L62+K62</f>
        <v>2566511.7954617264</v>
      </c>
      <c r="N62" s="7">
        <v>1323889.8076198385</v>
      </c>
      <c r="O62" s="7">
        <v>1242621.9878418827</v>
      </c>
      <c r="P62" s="7">
        <f>+O62+N62</f>
        <v>2566511.7954617213</v>
      </c>
      <c r="Q62" s="7">
        <v>158617.45878672996</v>
      </c>
      <c r="R62" s="7">
        <v>2407894.336674999</v>
      </c>
      <c r="S62" s="7">
        <f>+R62+Q62</f>
        <v>2566511.795461729</v>
      </c>
    </row>
    <row r="63" spans="1:19" ht="15">
      <c r="A63" s="5"/>
      <c r="B63" s="5"/>
      <c r="C63" s="161"/>
      <c r="D63" s="16" t="s">
        <v>35</v>
      </c>
      <c r="E63" s="7">
        <v>263124.0357274457</v>
      </c>
      <c r="F63" s="7">
        <v>1044647.1881007444</v>
      </c>
      <c r="G63" s="7">
        <f>+F63+E63</f>
        <v>1307771.22382819</v>
      </c>
      <c r="H63" s="7">
        <v>119348.59363846587</v>
      </c>
      <c r="I63" s="7">
        <v>1188422.6301897294</v>
      </c>
      <c r="J63" s="7">
        <f>+I63+H63</f>
        <v>1307771.2238281954</v>
      </c>
      <c r="K63" s="7">
        <v>88693.8560371988</v>
      </c>
      <c r="L63" s="7">
        <v>1219077.3677910028</v>
      </c>
      <c r="M63" s="7">
        <f>+L63+K63</f>
        <v>1307771.2238282016</v>
      </c>
      <c r="N63" s="7">
        <v>612289.0040380727</v>
      </c>
      <c r="O63" s="7">
        <v>695482.2197901165</v>
      </c>
      <c r="P63" s="7">
        <f>+O63+N63</f>
        <v>1307771.223828189</v>
      </c>
      <c r="Q63" s="7">
        <v>249734.71093179178</v>
      </c>
      <c r="R63" s="7">
        <v>1058036.5128964046</v>
      </c>
      <c r="S63" s="7">
        <f>+R63+Q63</f>
        <v>1307771.2238281963</v>
      </c>
    </row>
    <row r="64" spans="1:19" ht="15">
      <c r="A64" s="5"/>
      <c r="B64" s="5"/>
      <c r="C64" s="159"/>
      <c r="D64" s="16" t="s">
        <v>3</v>
      </c>
      <c r="E64" s="7">
        <f>E62+E63</f>
        <v>1216442.3618335342</v>
      </c>
      <c r="F64" s="7">
        <f>F62+F63</f>
        <v>2657840.657456387</v>
      </c>
      <c r="G64" s="7">
        <f>+E64+F64</f>
        <v>3874283.019289921</v>
      </c>
      <c r="H64" s="7">
        <f>H62+H63</f>
        <v>466241.2716915731</v>
      </c>
      <c r="I64" s="7">
        <f>I62+I63</f>
        <v>3408041.747598357</v>
      </c>
      <c r="J64" s="7">
        <f>+H64+I64</f>
        <v>3874283.0192899304</v>
      </c>
      <c r="K64" s="7">
        <f>K62+K63</f>
        <v>230373.24356535956</v>
      </c>
      <c r="L64" s="7">
        <f>L62+L63</f>
        <v>3643909.7757245684</v>
      </c>
      <c r="M64" s="7">
        <f>+K64+L64</f>
        <v>3874283.019289928</v>
      </c>
      <c r="N64" s="7">
        <f>N62+N63</f>
        <v>1936178.8116579112</v>
      </c>
      <c r="O64" s="7">
        <f>O62+O63</f>
        <v>1938104.2076319992</v>
      </c>
      <c r="P64" s="7">
        <f>+N64+O64</f>
        <v>3874283.0192899103</v>
      </c>
      <c r="Q64" s="7">
        <f>Q62+Q63</f>
        <v>408352.16971852176</v>
      </c>
      <c r="R64" s="7">
        <f>R62+R63</f>
        <v>3465930.8495714036</v>
      </c>
      <c r="S64" s="7">
        <f>+Q64+R64</f>
        <v>3874283.019289925</v>
      </c>
    </row>
    <row r="65" spans="1:19" ht="15">
      <c r="A65" s="5"/>
      <c r="B65" s="5"/>
      <c r="C65" s="151" t="s">
        <v>0</v>
      </c>
      <c r="D65" s="16" t="s">
        <v>36</v>
      </c>
      <c r="E65" s="6">
        <f>E62/G62</f>
        <v>0.3714451372449589</v>
      </c>
      <c r="F65" s="6">
        <f>F62/G62</f>
        <v>0.628554862755041</v>
      </c>
      <c r="G65" s="8">
        <f>+E65+F65</f>
        <v>1</v>
      </c>
      <c r="H65" s="6">
        <f>H62/J62</f>
        <v>0.13516114699589707</v>
      </c>
      <c r="I65" s="6">
        <f>I62/J62</f>
        <v>0.864838853004103</v>
      </c>
      <c r="J65" s="8">
        <f>+H65+I65</f>
        <v>1</v>
      </c>
      <c r="K65" s="6">
        <f>K62/M62</f>
        <v>0.055203092297758966</v>
      </c>
      <c r="L65" s="6">
        <f>L62/M62</f>
        <v>0.9447969077022411</v>
      </c>
      <c r="M65" s="8">
        <f>+K65+L65</f>
        <v>1</v>
      </c>
      <c r="N65" s="6">
        <f>N62/P62</f>
        <v>0.5158323487781469</v>
      </c>
      <c r="O65" s="6">
        <f>O62/P62</f>
        <v>0.4841676512218531</v>
      </c>
      <c r="P65" s="8">
        <f>+N65+O65</f>
        <v>1</v>
      </c>
      <c r="Q65" s="6">
        <f>Q62/S62</f>
        <v>0.06180273905898563</v>
      </c>
      <c r="R65" s="6">
        <f>R62/S62</f>
        <v>0.9381972609410143</v>
      </c>
      <c r="S65" s="8">
        <f>+Q65+R65</f>
        <v>0.9999999999999999</v>
      </c>
    </row>
    <row r="66" spans="1:19" ht="15">
      <c r="A66" s="5"/>
      <c r="B66" s="5"/>
      <c r="C66" s="152"/>
      <c r="D66" s="16" t="s">
        <v>35</v>
      </c>
      <c r="E66" s="6">
        <f>E63/G63</f>
        <v>0.20120035594391844</v>
      </c>
      <c r="F66" s="6">
        <f>F63/G63</f>
        <v>0.7987996440560816</v>
      </c>
      <c r="G66" s="8">
        <f>+E66+F66</f>
        <v>1</v>
      </c>
      <c r="H66" s="6">
        <f>H63/J63</f>
        <v>0.09126106421664539</v>
      </c>
      <c r="I66" s="6">
        <f>I63/J63</f>
        <v>0.9087389357833545</v>
      </c>
      <c r="J66" s="8">
        <f>+H66+I66</f>
        <v>0.9999999999999999</v>
      </c>
      <c r="K66" s="6">
        <f>K63/M63</f>
        <v>0.06782062062626504</v>
      </c>
      <c r="L66" s="6">
        <f>L63/M63</f>
        <v>0.932179379373735</v>
      </c>
      <c r="M66" s="8">
        <f>+K66+L66</f>
        <v>1</v>
      </c>
      <c r="N66" s="6">
        <f>N63/P63</f>
        <v>0.46819274876361194</v>
      </c>
      <c r="O66" s="6">
        <f>O63/P63</f>
        <v>0.5318072512363882</v>
      </c>
      <c r="P66" s="8">
        <f>+N66+O66</f>
        <v>1</v>
      </c>
      <c r="Q66" s="6">
        <f>Q63/S63</f>
        <v>0.1909620783677679</v>
      </c>
      <c r="R66" s="6">
        <f>R63/S63</f>
        <v>0.8090379216322322</v>
      </c>
      <c r="S66" s="8">
        <f>+Q66+R66</f>
        <v>1</v>
      </c>
    </row>
    <row r="67" spans="1:19" ht="15">
      <c r="A67" s="5"/>
      <c r="B67" s="5"/>
      <c r="C67" s="152"/>
      <c r="D67" s="43" t="s">
        <v>3</v>
      </c>
      <c r="E67" s="6">
        <f>E64/G64</f>
        <v>0.31397870413103784</v>
      </c>
      <c r="F67" s="6">
        <f>F64/G64</f>
        <v>0.6860212958689621</v>
      </c>
      <c r="G67" s="8">
        <f>+E67+F67</f>
        <v>1</v>
      </c>
      <c r="H67" s="6">
        <f>H64/J64</f>
        <v>0.1203425948414643</v>
      </c>
      <c r="I67" s="6">
        <f>I64/J64</f>
        <v>0.8796574051585356</v>
      </c>
      <c r="J67" s="8">
        <f>+H67+I67</f>
        <v>0.9999999999999999</v>
      </c>
      <c r="K67" s="6">
        <f>K64/M64</f>
        <v>0.05946216175182317</v>
      </c>
      <c r="L67" s="6">
        <f>L64/M64</f>
        <v>0.9405378382481768</v>
      </c>
      <c r="M67" s="8">
        <f>+K67+L67</f>
        <v>1</v>
      </c>
      <c r="N67" s="6">
        <f>N64/P64</f>
        <v>0.4997515158334456</v>
      </c>
      <c r="O67" s="6">
        <f>O64/P64</f>
        <v>0.5002484841665543</v>
      </c>
      <c r="P67" s="8">
        <f>+N67+O67</f>
        <v>1</v>
      </c>
      <c r="Q67" s="6">
        <f>Q64/S64</f>
        <v>0.10540070709479664</v>
      </c>
      <c r="R67" s="6">
        <f>R64/S64</f>
        <v>0.8945992929052033</v>
      </c>
      <c r="S67" s="8">
        <f>+Q67+R67</f>
        <v>1</v>
      </c>
    </row>
    <row r="68" spans="1:7" ht="15.75">
      <c r="A68" s="5"/>
      <c r="B68" s="5"/>
      <c r="C68" s="15" t="s">
        <v>60</v>
      </c>
      <c r="G68" s="3"/>
    </row>
    <row r="69" spans="1:7" ht="15.75">
      <c r="A69" s="5"/>
      <c r="B69" s="5"/>
      <c r="C69" s="15"/>
      <c r="G69" s="3"/>
    </row>
    <row r="70" spans="1:2" ht="15">
      <c r="A70" s="5">
        <v>6</v>
      </c>
      <c r="B70" s="5" t="s">
        <v>73</v>
      </c>
    </row>
    <row r="71" spans="1:3" ht="15">
      <c r="A71" s="5"/>
      <c r="B71" s="5"/>
      <c r="C71" s="5">
        <v>2011</v>
      </c>
    </row>
    <row r="72" spans="1:13" ht="15" customHeight="1">
      <c r="A72" s="5"/>
      <c r="B72" s="5"/>
      <c r="C72" s="152" t="s">
        <v>19</v>
      </c>
      <c r="D72" s="152"/>
      <c r="E72" s="137" t="s">
        <v>73</v>
      </c>
      <c r="F72" s="137"/>
      <c r="G72" s="137"/>
      <c r="H72" s="137"/>
      <c r="I72" s="137"/>
      <c r="J72" s="137"/>
      <c r="K72" s="137"/>
      <c r="L72" s="137"/>
      <c r="M72" s="137"/>
    </row>
    <row r="73" spans="1:13" ht="15" customHeight="1">
      <c r="A73" s="5"/>
      <c r="B73" s="5"/>
      <c r="C73" s="152"/>
      <c r="D73" s="152"/>
      <c r="E73" s="137" t="s">
        <v>58</v>
      </c>
      <c r="F73" s="137"/>
      <c r="G73" s="137"/>
      <c r="H73" s="137" t="s">
        <v>76</v>
      </c>
      <c r="I73" s="137"/>
      <c r="J73" s="137"/>
      <c r="K73" s="137" t="s">
        <v>77</v>
      </c>
      <c r="L73" s="137"/>
      <c r="M73" s="137"/>
    </row>
    <row r="74" spans="1:13" ht="15">
      <c r="A74" s="5"/>
      <c r="B74" s="5"/>
      <c r="C74" s="154"/>
      <c r="D74" s="154"/>
      <c r="E74" s="124" t="s">
        <v>1</v>
      </c>
      <c r="F74" s="124" t="s">
        <v>2</v>
      </c>
      <c r="G74" s="124" t="s">
        <v>3</v>
      </c>
      <c r="H74" s="124" t="s">
        <v>1</v>
      </c>
      <c r="I74" s="124" t="s">
        <v>2</v>
      </c>
      <c r="J74" s="124" t="s">
        <v>3</v>
      </c>
      <c r="K74" s="124" t="s">
        <v>1</v>
      </c>
      <c r="L74" s="124" t="s">
        <v>2</v>
      </c>
      <c r="M74" s="124" t="s">
        <v>3</v>
      </c>
    </row>
    <row r="75" spans="1:13" ht="15">
      <c r="A75" s="5"/>
      <c r="B75" s="5"/>
      <c r="C75" s="158" t="s">
        <v>34</v>
      </c>
      <c r="D75" s="16" t="s">
        <v>36</v>
      </c>
      <c r="E75" s="33">
        <v>2309421.44532792</v>
      </c>
      <c r="F75" s="33">
        <v>257090.350133817</v>
      </c>
      <c r="G75" s="7">
        <f>+F75+E75</f>
        <v>2566511.795461737</v>
      </c>
      <c r="H75" s="33">
        <v>106256.657899613</v>
      </c>
      <c r="I75" s="33">
        <v>2460255.13756212</v>
      </c>
      <c r="J75" s="7">
        <f>+I75+H75</f>
        <v>2566511.795461733</v>
      </c>
      <c r="K75" s="33">
        <v>124806.943246799</v>
      </c>
      <c r="L75" s="33">
        <v>2441704.85221493</v>
      </c>
      <c r="M75" s="7">
        <f>+L75+K75</f>
        <v>2566511.795461729</v>
      </c>
    </row>
    <row r="76" spans="1:13" ht="15">
      <c r="A76" s="5"/>
      <c r="B76" s="5"/>
      <c r="C76" s="161"/>
      <c r="D76" s="16" t="s">
        <v>35</v>
      </c>
      <c r="E76" s="7">
        <v>1135020.39754533</v>
      </c>
      <c r="F76" s="7">
        <v>172750.826282862</v>
      </c>
      <c r="G76" s="7">
        <f>+F76+E76</f>
        <v>1307771.2238281919</v>
      </c>
      <c r="H76" s="7">
        <v>33293.759726671</v>
      </c>
      <c r="I76" s="7">
        <v>1274477.46410154</v>
      </c>
      <c r="J76" s="7">
        <f>+I76+H76</f>
        <v>1307771.223828211</v>
      </c>
      <c r="K76" s="7">
        <v>59725.5108403561</v>
      </c>
      <c r="L76" s="7">
        <v>1248045.71298785</v>
      </c>
      <c r="M76" s="7">
        <f>+L76+K76</f>
        <v>1307771.223828206</v>
      </c>
    </row>
    <row r="77" spans="1:13" ht="15">
      <c r="A77" s="5"/>
      <c r="B77" s="5"/>
      <c r="C77" s="159"/>
      <c r="D77" s="16" t="s">
        <v>3</v>
      </c>
      <c r="E77" s="7">
        <f>E75+E76</f>
        <v>3444441.84287325</v>
      </c>
      <c r="F77" s="7">
        <f>F75+F76</f>
        <v>429841.176416679</v>
      </c>
      <c r="G77" s="7">
        <f>+E77+F77</f>
        <v>3874283.019289929</v>
      </c>
      <c r="H77" s="7">
        <f>H75+H76</f>
        <v>139550.417626284</v>
      </c>
      <c r="I77" s="7">
        <f>I75+I76</f>
        <v>3734732.60166366</v>
      </c>
      <c r="J77" s="7">
        <f>+H77+I77</f>
        <v>3874283.019289944</v>
      </c>
      <c r="K77" s="7">
        <f>K75+K76</f>
        <v>184532.4540871551</v>
      </c>
      <c r="L77" s="7">
        <f>L75+L76</f>
        <v>3689750.56520278</v>
      </c>
      <c r="M77" s="7">
        <f>+K77+L77</f>
        <v>3874283.019289935</v>
      </c>
    </row>
    <row r="78" spans="1:13" ht="15">
      <c r="A78" s="5"/>
      <c r="B78" s="5"/>
      <c r="C78" s="151" t="s">
        <v>0</v>
      </c>
      <c r="D78" s="16" t="s">
        <v>36</v>
      </c>
      <c r="E78" s="6">
        <f>E75/G75</f>
        <v>0.899828884251216</v>
      </c>
      <c r="F78" s="6">
        <f>F75/G75</f>
        <v>0.10017111574878396</v>
      </c>
      <c r="G78" s="8">
        <f>+E78+F78</f>
        <v>1</v>
      </c>
      <c r="H78" s="6">
        <f>H75/J75</f>
        <v>0.04140119600755496</v>
      </c>
      <c r="I78" s="6">
        <f>I75/J75</f>
        <v>0.958598803992445</v>
      </c>
      <c r="J78" s="8">
        <f>+H78+I78</f>
        <v>1</v>
      </c>
      <c r="K78" s="6">
        <f>K75/M75</f>
        <v>0.048629016031600025</v>
      </c>
      <c r="L78" s="6">
        <f>L75/M75</f>
        <v>0.9513709839683999</v>
      </c>
      <c r="M78" s="8">
        <f>+K78+L78</f>
        <v>1</v>
      </c>
    </row>
    <row r="79" spans="1:13" ht="15">
      <c r="A79" s="5"/>
      <c r="B79" s="5"/>
      <c r="C79" s="152"/>
      <c r="D79" s="16" t="s">
        <v>35</v>
      </c>
      <c r="E79" s="6">
        <f>E76/G76</f>
        <v>0.8679043986170804</v>
      </c>
      <c r="F79" s="6">
        <f>F76/G76</f>
        <v>0.1320956013829198</v>
      </c>
      <c r="G79" s="8">
        <f>+E79+F79</f>
        <v>1.0000000000000002</v>
      </c>
      <c r="H79" s="6">
        <f>H76/J76</f>
        <v>0.025458397554589774</v>
      </c>
      <c r="I79" s="6">
        <f>I76/J76</f>
        <v>0.9745416024454102</v>
      </c>
      <c r="J79" s="8">
        <f>+H79+I79</f>
        <v>1</v>
      </c>
      <c r="K79" s="6">
        <f>K76/M76</f>
        <v>0.04566969340824239</v>
      </c>
      <c r="L79" s="6">
        <f>L76/M76</f>
        <v>0.9543303065917575</v>
      </c>
      <c r="M79" s="8">
        <f>+K79+L79</f>
        <v>0.9999999999999999</v>
      </c>
    </row>
    <row r="80" spans="1:13" ht="15">
      <c r="A80" s="5"/>
      <c r="B80" s="5"/>
      <c r="C80" s="152"/>
      <c r="D80" s="43" t="s">
        <v>3</v>
      </c>
      <c r="E80" s="6">
        <f>E77/G77</f>
        <v>0.8890527165216083</v>
      </c>
      <c r="F80" s="6">
        <f>F77/G77</f>
        <v>0.11094728347839168</v>
      </c>
      <c r="G80" s="8">
        <f>+E80+F80</f>
        <v>1</v>
      </c>
      <c r="H80" s="6">
        <f>H77/J77</f>
        <v>0.036019675622938875</v>
      </c>
      <c r="I80" s="6">
        <f>I77/J77</f>
        <v>0.9639803243770612</v>
      </c>
      <c r="J80" s="8">
        <f>+H80+I80</f>
        <v>1</v>
      </c>
      <c r="K80" s="6">
        <f>K77/M77</f>
        <v>0.047630091340352204</v>
      </c>
      <c r="L80" s="6">
        <f>L77/M77</f>
        <v>0.9523699086596479</v>
      </c>
      <c r="M80" s="8">
        <f>+K80+L80</f>
        <v>1</v>
      </c>
    </row>
    <row r="81" spans="1:7" ht="15.75">
      <c r="A81" s="5"/>
      <c r="B81" s="5"/>
      <c r="C81" s="15" t="s">
        <v>60</v>
      </c>
      <c r="G81" s="3"/>
    </row>
    <row r="82" spans="1:2" ht="15">
      <c r="A82" s="5"/>
      <c r="B82" s="1"/>
    </row>
    <row r="83" spans="1:2" ht="15">
      <c r="A83" s="5">
        <v>7</v>
      </c>
      <c r="B83" s="5" t="s">
        <v>52</v>
      </c>
    </row>
    <row r="84" spans="1:3" ht="15">
      <c r="A84" s="5"/>
      <c r="B84" s="5"/>
      <c r="C84" s="5">
        <v>2011</v>
      </c>
    </row>
    <row r="85" spans="1:16" ht="15" customHeight="1">
      <c r="A85" s="5"/>
      <c r="B85" s="5"/>
      <c r="C85" s="152" t="s">
        <v>19</v>
      </c>
      <c r="D85" s="152"/>
      <c r="E85" s="138" t="s">
        <v>24</v>
      </c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40"/>
    </row>
    <row r="86" spans="1:16" ht="15" customHeight="1">
      <c r="A86" s="5"/>
      <c r="B86" s="5"/>
      <c r="C86" s="152"/>
      <c r="D86" s="152"/>
      <c r="E86" s="167" t="s">
        <v>23</v>
      </c>
      <c r="F86" s="139"/>
      <c r="G86" s="168"/>
      <c r="H86" s="167" t="s">
        <v>22</v>
      </c>
      <c r="I86" s="139"/>
      <c r="J86" s="168"/>
      <c r="K86" s="167" t="s">
        <v>78</v>
      </c>
      <c r="L86" s="139"/>
      <c r="M86" s="168"/>
      <c r="N86" s="167" t="s">
        <v>59</v>
      </c>
      <c r="O86" s="139"/>
      <c r="P86" s="168"/>
    </row>
    <row r="87" spans="1:16" ht="15.75" thickBot="1">
      <c r="A87" s="5"/>
      <c r="B87" s="5"/>
      <c r="C87" s="154"/>
      <c r="D87" s="154"/>
      <c r="E87" s="12" t="s">
        <v>1</v>
      </c>
      <c r="F87" s="12" t="s">
        <v>2</v>
      </c>
      <c r="G87" s="13" t="s">
        <v>3</v>
      </c>
      <c r="H87" s="12" t="s">
        <v>1</v>
      </c>
      <c r="I87" s="12" t="s">
        <v>2</v>
      </c>
      <c r="J87" s="13" t="s">
        <v>3</v>
      </c>
      <c r="K87" s="12" t="s">
        <v>1</v>
      </c>
      <c r="L87" s="12" t="s">
        <v>2</v>
      </c>
      <c r="M87" s="13" t="s">
        <v>3</v>
      </c>
      <c r="N87" s="12" t="s">
        <v>1</v>
      </c>
      <c r="O87" s="12" t="s">
        <v>2</v>
      </c>
      <c r="P87" s="13" t="s">
        <v>3</v>
      </c>
    </row>
    <row r="88" spans="1:16" ht="15">
      <c r="A88" s="5"/>
      <c r="B88" s="5"/>
      <c r="C88" s="158" t="s">
        <v>34</v>
      </c>
      <c r="D88" s="16" t="s">
        <v>36</v>
      </c>
      <c r="E88" s="7">
        <v>264284.0597050356</v>
      </c>
      <c r="F88" s="7">
        <v>2302227.7357566995</v>
      </c>
      <c r="G88" s="7">
        <f aca="true" t="shared" si="10" ref="G88:G93">+E88+F88</f>
        <v>2566511.795461735</v>
      </c>
      <c r="H88" s="7">
        <v>2375473.9682295285</v>
      </c>
      <c r="I88" s="7">
        <v>191037.82723220513</v>
      </c>
      <c r="J88" s="7">
        <f aca="true" t="shared" si="11" ref="J88:J93">+H88+I88</f>
        <v>2566511.795461734</v>
      </c>
      <c r="K88" s="7">
        <v>382757.0279184471</v>
      </c>
      <c r="L88" s="7">
        <v>2183754.767543298</v>
      </c>
      <c r="M88" s="7">
        <f aca="true" t="shared" si="12" ref="M88:M93">+K88+L88</f>
        <v>2566511.7954617455</v>
      </c>
      <c r="N88" s="7">
        <v>28598.816762450566</v>
      </c>
      <c r="O88" s="7">
        <v>2537912.9786992823</v>
      </c>
      <c r="P88" s="7">
        <f aca="true" t="shared" si="13" ref="P88:P93">+N88+O88</f>
        <v>2566511.795461733</v>
      </c>
    </row>
    <row r="89" spans="1:16" ht="15">
      <c r="A89" s="5"/>
      <c r="B89" s="5"/>
      <c r="C89" s="161"/>
      <c r="D89" s="16" t="s">
        <v>35</v>
      </c>
      <c r="E89" s="7">
        <v>247452.9759694708</v>
      </c>
      <c r="F89" s="7">
        <v>1060318.247858723</v>
      </c>
      <c r="G89" s="7">
        <f t="shared" si="10"/>
        <v>1307771.2238281937</v>
      </c>
      <c r="H89" s="7">
        <v>1043508.5690184667</v>
      </c>
      <c r="I89" s="7">
        <v>264262.654809726</v>
      </c>
      <c r="J89" s="7">
        <f t="shared" si="11"/>
        <v>1307771.2238281928</v>
      </c>
      <c r="K89" s="7">
        <v>107042.10327089598</v>
      </c>
      <c r="L89" s="7">
        <v>1200729.1205573033</v>
      </c>
      <c r="M89" s="7">
        <f t="shared" si="12"/>
        <v>1307771.2238281993</v>
      </c>
      <c r="N89" s="7">
        <v>30266.025442914975</v>
      </c>
      <c r="O89" s="7">
        <v>1277505.1983852952</v>
      </c>
      <c r="P89" s="7">
        <f t="shared" si="13"/>
        <v>1307771.2238282103</v>
      </c>
    </row>
    <row r="90" spans="1:16" ht="15">
      <c r="A90" s="5"/>
      <c r="B90" s="5"/>
      <c r="C90" s="159"/>
      <c r="D90" s="16" t="s">
        <v>3</v>
      </c>
      <c r="E90" s="7">
        <f>E88+E89</f>
        <v>511737.0356745064</v>
      </c>
      <c r="F90" s="7">
        <f>F88+F89</f>
        <v>3362545.9836154226</v>
      </c>
      <c r="G90" s="7">
        <f t="shared" si="10"/>
        <v>3874283.019289929</v>
      </c>
      <c r="H90" s="7">
        <f>H88+H89</f>
        <v>3418982.5372479954</v>
      </c>
      <c r="I90" s="7">
        <f>I88+I89</f>
        <v>455300.4820419311</v>
      </c>
      <c r="J90" s="7">
        <f t="shared" si="11"/>
        <v>3874283.0192899266</v>
      </c>
      <c r="K90" s="7">
        <f>K88+K89</f>
        <v>489799.13118934305</v>
      </c>
      <c r="L90" s="7">
        <f>L88+L89</f>
        <v>3384483.8881006017</v>
      </c>
      <c r="M90" s="7">
        <f t="shared" si="12"/>
        <v>3874283.019289945</v>
      </c>
      <c r="N90" s="7">
        <f>N88+N89</f>
        <v>58864.84220536554</v>
      </c>
      <c r="O90" s="7">
        <f>O88+O89</f>
        <v>3815418.1770845773</v>
      </c>
      <c r="P90" s="7">
        <f t="shared" si="13"/>
        <v>3874283.019289943</v>
      </c>
    </row>
    <row r="91" spans="1:16" ht="15">
      <c r="A91" s="5"/>
      <c r="B91" s="5"/>
      <c r="C91" s="151" t="s">
        <v>0</v>
      </c>
      <c r="D91" s="16" t="s">
        <v>36</v>
      </c>
      <c r="E91" s="6">
        <f>E88/G88</f>
        <v>0.10297402886375157</v>
      </c>
      <c r="F91" s="6">
        <f>F88/G88</f>
        <v>0.8970259711362484</v>
      </c>
      <c r="G91" s="8">
        <f t="shared" si="10"/>
        <v>1</v>
      </c>
      <c r="H91" s="6">
        <f>H88/J88</f>
        <v>0.9255651863474735</v>
      </c>
      <c r="I91" s="6">
        <f>I88/J88</f>
        <v>0.07443481365252641</v>
      </c>
      <c r="J91" s="8">
        <f t="shared" si="11"/>
        <v>1</v>
      </c>
      <c r="K91" s="6">
        <f>K88/M88</f>
        <v>0.14913511350123548</v>
      </c>
      <c r="L91" s="6">
        <f>L88/M88</f>
        <v>0.8508648864987645</v>
      </c>
      <c r="M91" s="8">
        <f t="shared" si="12"/>
        <v>1</v>
      </c>
      <c r="N91" s="6">
        <f>N88/P88</f>
        <v>0.011143068507622209</v>
      </c>
      <c r="O91" s="6">
        <f>O88/P88</f>
        <v>0.9888569314923777</v>
      </c>
      <c r="P91" s="8">
        <f t="shared" si="13"/>
        <v>1</v>
      </c>
    </row>
    <row r="92" spans="1:16" ht="15">
      <c r="A92" s="5"/>
      <c r="B92" s="5"/>
      <c r="C92" s="152"/>
      <c r="D92" s="16" t="s">
        <v>35</v>
      </c>
      <c r="E92" s="6">
        <f>E89/G89</f>
        <v>0.18921732751169598</v>
      </c>
      <c r="F92" s="6">
        <f>F89/G89</f>
        <v>0.810782672488304</v>
      </c>
      <c r="G92" s="8">
        <f t="shared" si="10"/>
        <v>1</v>
      </c>
      <c r="H92" s="6">
        <f>H89/J89</f>
        <v>0.797928987888142</v>
      </c>
      <c r="I92" s="6">
        <f>I89/J89</f>
        <v>0.2020710121118579</v>
      </c>
      <c r="J92" s="8">
        <f t="shared" si="11"/>
        <v>1</v>
      </c>
      <c r="K92" s="6">
        <f>K89/M89</f>
        <v>0.08185078652943201</v>
      </c>
      <c r="L92" s="6">
        <f>L89/M89</f>
        <v>0.918149213470568</v>
      </c>
      <c r="M92" s="8">
        <f t="shared" si="12"/>
        <v>1</v>
      </c>
      <c r="N92" s="6">
        <f>N89/P89</f>
        <v>0.02314321105362595</v>
      </c>
      <c r="O92" s="6">
        <f>O89/P89</f>
        <v>0.976856788946374</v>
      </c>
      <c r="P92" s="8">
        <f t="shared" si="13"/>
        <v>0.9999999999999999</v>
      </c>
    </row>
    <row r="93" spans="1:16" ht="15">
      <c r="A93" s="5"/>
      <c r="B93" s="5"/>
      <c r="C93" s="152"/>
      <c r="D93" s="43" t="s">
        <v>3</v>
      </c>
      <c r="E93" s="6">
        <f>E90/G90</f>
        <v>0.13208560993778315</v>
      </c>
      <c r="F93" s="6">
        <f>F90/G90</f>
        <v>0.8679143900622168</v>
      </c>
      <c r="G93" s="8">
        <f t="shared" si="10"/>
        <v>1</v>
      </c>
      <c r="H93" s="6">
        <f>H90/J90</f>
        <v>0.882481357253715</v>
      </c>
      <c r="I93" s="6">
        <f>I90/J90</f>
        <v>0.11751864274628496</v>
      </c>
      <c r="J93" s="8">
        <f t="shared" si="11"/>
        <v>1</v>
      </c>
      <c r="K93" s="6">
        <f>K90/M90</f>
        <v>0.12642316752561625</v>
      </c>
      <c r="L93" s="6">
        <f>L90/M90</f>
        <v>0.8735768324743838</v>
      </c>
      <c r="M93" s="8">
        <f t="shared" si="12"/>
        <v>1</v>
      </c>
      <c r="N93" s="6">
        <f>N90/P90</f>
        <v>0.015193738276806106</v>
      </c>
      <c r="O93" s="6">
        <f>O90/P90</f>
        <v>0.9848062617231939</v>
      </c>
      <c r="P93" s="8">
        <f t="shared" si="13"/>
        <v>1</v>
      </c>
    </row>
    <row r="94" spans="1:7" ht="15.75">
      <c r="A94" s="5"/>
      <c r="B94" s="5"/>
      <c r="C94" s="15" t="s">
        <v>60</v>
      </c>
      <c r="G94" s="3"/>
    </row>
    <row r="95" spans="1:7" ht="15.75">
      <c r="A95" s="5"/>
      <c r="B95" s="5"/>
      <c r="C95" s="15"/>
      <c r="G95" s="3"/>
    </row>
    <row r="96" spans="1:8" ht="15">
      <c r="A96" s="5">
        <v>8</v>
      </c>
      <c r="B96" s="5" t="s">
        <v>12</v>
      </c>
      <c r="H96" s="3"/>
    </row>
    <row r="97" spans="1:8" ht="15">
      <c r="A97" s="5"/>
      <c r="B97" s="5"/>
      <c r="C97" s="5">
        <v>2011</v>
      </c>
      <c r="H97" s="3"/>
    </row>
    <row r="98" spans="2:13" ht="15">
      <c r="B98" s="5"/>
      <c r="C98" s="137" t="s">
        <v>145</v>
      </c>
      <c r="D98" s="137"/>
      <c r="E98" s="137"/>
      <c r="F98" s="137"/>
      <c r="G98" s="137"/>
      <c r="H98" s="137"/>
      <c r="I98" s="137"/>
      <c r="J98" s="137"/>
      <c r="K98" s="137"/>
      <c r="L98" s="137"/>
      <c r="M98" s="137"/>
    </row>
    <row r="99" spans="2:13" ht="15">
      <c r="B99" s="5"/>
      <c r="C99" s="137" t="s">
        <v>19</v>
      </c>
      <c r="D99" s="137"/>
      <c r="E99" s="137" t="s">
        <v>9</v>
      </c>
      <c r="F99" s="137"/>
      <c r="G99" s="137"/>
      <c r="H99" s="137" t="s">
        <v>10</v>
      </c>
      <c r="I99" s="137"/>
      <c r="J99" s="137"/>
      <c r="K99" s="137" t="s">
        <v>11</v>
      </c>
      <c r="L99" s="137"/>
      <c r="M99" s="137"/>
    </row>
    <row r="100" spans="2:13" ht="15">
      <c r="B100" s="5"/>
      <c r="C100" s="137"/>
      <c r="D100" s="137"/>
      <c r="E100" s="124" t="s">
        <v>1</v>
      </c>
      <c r="F100" s="124" t="s">
        <v>2</v>
      </c>
      <c r="G100" s="124" t="s">
        <v>3</v>
      </c>
      <c r="H100" s="124" t="s">
        <v>1</v>
      </c>
      <c r="I100" s="124" t="s">
        <v>2</v>
      </c>
      <c r="J100" s="124" t="s">
        <v>3</v>
      </c>
      <c r="K100" s="124" t="s">
        <v>1</v>
      </c>
      <c r="L100" s="124" t="s">
        <v>2</v>
      </c>
      <c r="M100" s="124" t="s">
        <v>3</v>
      </c>
    </row>
    <row r="101" spans="2:13" ht="15">
      <c r="B101" s="5"/>
      <c r="C101" s="158" t="s">
        <v>34</v>
      </c>
      <c r="D101" s="37" t="s">
        <v>36</v>
      </c>
      <c r="E101" s="33">
        <v>648957.9101487875</v>
      </c>
      <c r="F101" s="33">
        <v>1917553.885312954</v>
      </c>
      <c r="G101" s="33">
        <f aca="true" t="shared" si="14" ref="G101:G106">+E101+F101</f>
        <v>2566511.7954617413</v>
      </c>
      <c r="H101" s="33">
        <v>692869.4877730341</v>
      </c>
      <c r="I101" s="33">
        <v>1873642.3076887107</v>
      </c>
      <c r="J101" s="33">
        <f aca="true" t="shared" si="15" ref="J101:J106">+H101+I101</f>
        <v>2566511.795461745</v>
      </c>
      <c r="K101" s="33">
        <v>350705.9276340849</v>
      </c>
      <c r="L101" s="33">
        <v>2215805.867827656</v>
      </c>
      <c r="M101" s="33">
        <f aca="true" t="shared" si="16" ref="M101:M106">+K101+L101</f>
        <v>2566511.7954617413</v>
      </c>
    </row>
    <row r="102" spans="2:13" ht="15">
      <c r="B102" s="5"/>
      <c r="C102" s="161"/>
      <c r="D102" s="16" t="s">
        <v>35</v>
      </c>
      <c r="E102" s="7">
        <v>216314.23984909168</v>
      </c>
      <c r="F102" s="7">
        <v>1091456.983979102</v>
      </c>
      <c r="G102" s="7">
        <f t="shared" si="14"/>
        <v>1307771.2238281937</v>
      </c>
      <c r="H102" s="7">
        <v>207246.0720047617</v>
      </c>
      <c r="I102" s="7">
        <v>1100525.1518234306</v>
      </c>
      <c r="J102" s="7">
        <f t="shared" si="15"/>
        <v>1307771.2238281923</v>
      </c>
      <c r="K102" s="7">
        <v>200958.6080390515</v>
      </c>
      <c r="L102" s="7">
        <v>1106812.6157891413</v>
      </c>
      <c r="M102" s="7">
        <f t="shared" si="16"/>
        <v>1307771.2238281928</v>
      </c>
    </row>
    <row r="103" spans="2:13" ht="15">
      <c r="B103" s="5"/>
      <c r="C103" s="159"/>
      <c r="D103" s="16" t="s">
        <v>3</v>
      </c>
      <c r="E103" s="7">
        <f>E101+E102</f>
        <v>865272.1499978793</v>
      </c>
      <c r="F103" s="7">
        <f>F101+F102</f>
        <v>3009010.869292056</v>
      </c>
      <c r="G103" s="7">
        <f t="shared" si="14"/>
        <v>3874283.0192899355</v>
      </c>
      <c r="H103" s="7">
        <f>H101+H102</f>
        <v>900115.5597777958</v>
      </c>
      <c r="I103" s="7">
        <f>I101+I102</f>
        <v>2974167.4595121415</v>
      </c>
      <c r="J103" s="7">
        <f t="shared" si="15"/>
        <v>3874283.0192899373</v>
      </c>
      <c r="K103" s="7">
        <f>K101+K102</f>
        <v>551664.5356731364</v>
      </c>
      <c r="L103" s="7">
        <f>L101+L102</f>
        <v>3322618.4836167973</v>
      </c>
      <c r="M103" s="7">
        <f t="shared" si="16"/>
        <v>3874283.0192899336</v>
      </c>
    </row>
    <row r="104" spans="2:13" ht="15">
      <c r="B104" s="5"/>
      <c r="C104" s="137" t="s">
        <v>0</v>
      </c>
      <c r="D104" s="75" t="s">
        <v>36</v>
      </c>
      <c r="E104" s="6">
        <f>E101/G101</f>
        <v>0.25285600140093395</v>
      </c>
      <c r="F104" s="6">
        <f>F101/G101</f>
        <v>0.7471439985990661</v>
      </c>
      <c r="G104" s="8">
        <f t="shared" si="14"/>
        <v>1</v>
      </c>
      <c r="H104" s="6">
        <f>H101/J101</f>
        <v>0.2699654406413429</v>
      </c>
      <c r="I104" s="6">
        <f>I101/J101</f>
        <v>0.730034559358657</v>
      </c>
      <c r="J104" s="8">
        <f t="shared" si="15"/>
        <v>1</v>
      </c>
      <c r="K104" s="6">
        <f>K101/M101</f>
        <v>0.1366469183014175</v>
      </c>
      <c r="L104" s="6">
        <f>L101/M101</f>
        <v>0.8633530816985825</v>
      </c>
      <c r="M104" s="8">
        <f t="shared" si="16"/>
        <v>1</v>
      </c>
    </row>
    <row r="105" spans="2:13" ht="15">
      <c r="B105" s="5"/>
      <c r="C105" s="137"/>
      <c r="D105" s="75" t="s">
        <v>35</v>
      </c>
      <c r="E105" s="6">
        <f>E102/G102</f>
        <v>0.16540678974100873</v>
      </c>
      <c r="F105" s="6">
        <f>F102/G102</f>
        <v>0.8345932102589912</v>
      </c>
      <c r="G105" s="8">
        <f t="shared" si="14"/>
        <v>1</v>
      </c>
      <c r="H105" s="6">
        <f>H102/J102</f>
        <v>0.15847272690256758</v>
      </c>
      <c r="I105" s="6">
        <f>I102/J102</f>
        <v>0.8415272730974324</v>
      </c>
      <c r="J105" s="8">
        <f t="shared" si="15"/>
        <v>1</v>
      </c>
      <c r="K105" s="6">
        <f>K102/M102</f>
        <v>0.15366495636048055</v>
      </c>
      <c r="L105" s="6">
        <f>L102/M102</f>
        <v>0.8463350436395194</v>
      </c>
      <c r="M105" s="8">
        <f t="shared" si="16"/>
        <v>1</v>
      </c>
    </row>
    <row r="106" spans="2:13" ht="15">
      <c r="B106" s="5"/>
      <c r="C106" s="137"/>
      <c r="D106" s="43" t="s">
        <v>3</v>
      </c>
      <c r="E106" s="6">
        <f>E103/G103</f>
        <v>0.22333736221378664</v>
      </c>
      <c r="F106" s="6">
        <f>F103/G103</f>
        <v>0.7766626377862134</v>
      </c>
      <c r="G106" s="8">
        <f t="shared" si="14"/>
        <v>1</v>
      </c>
      <c r="H106" s="6">
        <f>H103/J103</f>
        <v>0.2323308739439395</v>
      </c>
      <c r="I106" s="6">
        <f>I103/J103</f>
        <v>0.7676691260560605</v>
      </c>
      <c r="J106" s="8">
        <f t="shared" si="15"/>
        <v>1</v>
      </c>
      <c r="K106" s="6">
        <f>K103/M103</f>
        <v>0.1423913877552094</v>
      </c>
      <c r="L106" s="6">
        <f>L103/M103</f>
        <v>0.8576086122447906</v>
      </c>
      <c r="M106" s="8">
        <f t="shared" si="16"/>
        <v>1</v>
      </c>
    </row>
    <row r="107" spans="1:7" ht="15.75">
      <c r="A107" s="5"/>
      <c r="B107" s="5"/>
      <c r="C107" s="15" t="s">
        <v>60</v>
      </c>
      <c r="G107" s="3"/>
    </row>
    <row r="108" spans="1:7" ht="15.75">
      <c r="A108" s="5"/>
      <c r="B108" s="5"/>
      <c r="C108" s="15"/>
      <c r="G108" s="3"/>
    </row>
    <row r="109" spans="1:8" ht="15">
      <c r="A109" s="5">
        <v>9</v>
      </c>
      <c r="B109" s="5" t="s">
        <v>79</v>
      </c>
      <c r="H109" s="3"/>
    </row>
    <row r="110" spans="1:8" ht="15">
      <c r="A110" s="5"/>
      <c r="B110" s="5"/>
      <c r="C110" s="5">
        <v>2011</v>
      </c>
      <c r="H110" s="3"/>
    </row>
    <row r="111" spans="1:9" ht="20.25" customHeight="1">
      <c r="A111" s="5"/>
      <c r="B111" s="5"/>
      <c r="C111" s="152" t="s">
        <v>19</v>
      </c>
      <c r="D111" s="148"/>
      <c r="E111" s="138" t="s">
        <v>79</v>
      </c>
      <c r="F111" s="139"/>
      <c r="G111" s="139"/>
      <c r="H111" s="139"/>
      <c r="I111" s="140"/>
    </row>
    <row r="112" spans="1:9" ht="15">
      <c r="A112" s="5"/>
      <c r="B112" s="5"/>
      <c r="C112" s="32"/>
      <c r="D112" s="38"/>
      <c r="E112" s="22" t="s">
        <v>4</v>
      </c>
      <c r="F112" s="125" t="s">
        <v>5</v>
      </c>
      <c r="G112" s="125" t="s">
        <v>6</v>
      </c>
      <c r="H112" s="125" t="s">
        <v>7</v>
      </c>
      <c r="I112" s="41" t="s">
        <v>3</v>
      </c>
    </row>
    <row r="113" spans="1:9" ht="15">
      <c r="A113" s="5"/>
      <c r="B113" s="5"/>
      <c r="C113" s="158" t="s">
        <v>34</v>
      </c>
      <c r="D113" s="16" t="s">
        <v>36</v>
      </c>
      <c r="E113" s="24">
        <v>99536.9606098693</v>
      </c>
      <c r="F113" s="25">
        <v>750008.421604496</v>
      </c>
      <c r="G113" s="25">
        <v>1417703.76531025</v>
      </c>
      <c r="H113" s="25">
        <v>299262.647937106</v>
      </c>
      <c r="I113" s="25">
        <f>SUM(E113:H113)</f>
        <v>2566511.7954617213</v>
      </c>
    </row>
    <row r="114" spans="1:9" ht="15">
      <c r="A114" s="5"/>
      <c r="B114" s="5"/>
      <c r="C114" s="161"/>
      <c r="D114" s="16" t="s">
        <v>35</v>
      </c>
      <c r="E114" s="24">
        <v>27103.0373121307</v>
      </c>
      <c r="F114" s="25">
        <v>176346.306743745</v>
      </c>
      <c r="G114" s="25">
        <v>770458.87167225</v>
      </c>
      <c r="H114" s="25">
        <v>333863.008100063</v>
      </c>
      <c r="I114" s="25">
        <f>SUM(E114:H114)</f>
        <v>1307771.2238281886</v>
      </c>
    </row>
    <row r="115" spans="1:9" ht="15">
      <c r="A115" s="5"/>
      <c r="B115" s="5"/>
      <c r="C115" s="159"/>
      <c r="D115" s="16" t="s">
        <v>3</v>
      </c>
      <c r="E115" s="24">
        <f>E113+E114</f>
        <v>126639.99792200001</v>
      </c>
      <c r="F115" s="24">
        <f>F113+F114</f>
        <v>926354.728348241</v>
      </c>
      <c r="G115" s="24">
        <f>G113+G114</f>
        <v>2188162.6369825</v>
      </c>
      <c r="H115" s="24">
        <f>H113+H114</f>
        <v>633125.656037169</v>
      </c>
      <c r="I115" s="24">
        <f>I113+I114</f>
        <v>3874283.01928991</v>
      </c>
    </row>
    <row r="116" spans="1:9" ht="15">
      <c r="A116" s="5"/>
      <c r="B116" s="5"/>
      <c r="C116" s="162" t="s">
        <v>0</v>
      </c>
      <c r="D116" s="16" t="s">
        <v>36</v>
      </c>
      <c r="E116" s="26">
        <f>E113/I113</f>
        <v>0.0387829741464182</v>
      </c>
      <c r="F116" s="27">
        <f>F113/I113</f>
        <v>0.29222870626611236</v>
      </c>
      <c r="G116" s="27">
        <f>G113/I113</f>
        <v>0.552385446977929</v>
      </c>
      <c r="H116" s="27">
        <f>H113/I113</f>
        <v>0.11660287260954046</v>
      </c>
      <c r="I116" s="44">
        <f>SUM(E116:H116)</f>
        <v>1</v>
      </c>
    </row>
    <row r="117" spans="1:9" ht="15">
      <c r="A117" s="5"/>
      <c r="B117" s="5"/>
      <c r="C117" s="166"/>
      <c r="D117" s="16" t="s">
        <v>35</v>
      </c>
      <c r="E117" s="26">
        <f>E114/I114</f>
        <v>0.0207246013815727</v>
      </c>
      <c r="F117" s="27">
        <f>F114/I114</f>
        <v>0.13484492052633884</v>
      </c>
      <c r="G117" s="27">
        <f>G114/I114</f>
        <v>0.5891388781417863</v>
      </c>
      <c r="H117" s="27">
        <f>H114/I114</f>
        <v>0.2552915999503022</v>
      </c>
      <c r="I117" s="44">
        <f>SUM(E117:H117)</f>
        <v>1</v>
      </c>
    </row>
    <row r="118" spans="1:9" ht="15">
      <c r="A118" s="5"/>
      <c r="B118" s="5"/>
      <c r="C118" s="163"/>
      <c r="D118" s="51" t="s">
        <v>3</v>
      </c>
      <c r="E118" s="26">
        <f>E115/I115</f>
        <v>0.03268733783553349</v>
      </c>
      <c r="F118" s="27">
        <f>F115/I115</f>
        <v>0.2391035254099805</v>
      </c>
      <c r="G118" s="27">
        <f>G115/I115</f>
        <v>0.5647916339843322</v>
      </c>
      <c r="H118" s="27">
        <f>H115/I115</f>
        <v>0.1634175027701539</v>
      </c>
      <c r="I118" s="44">
        <f>SUM(E118:H118)</f>
        <v>1</v>
      </c>
    </row>
    <row r="119" spans="1:7" ht="15.75">
      <c r="A119" s="5"/>
      <c r="B119" s="5"/>
      <c r="C119" s="15" t="s">
        <v>60</v>
      </c>
      <c r="G119" s="3"/>
    </row>
    <row r="120" spans="1:2" ht="15">
      <c r="A120" s="5"/>
      <c r="B120" s="5"/>
    </row>
    <row r="121" spans="1:8" ht="15">
      <c r="A121" s="5">
        <v>10</v>
      </c>
      <c r="B121" s="5" t="s">
        <v>80</v>
      </c>
      <c r="H121" s="3"/>
    </row>
    <row r="122" spans="1:7" ht="15">
      <c r="A122" s="5"/>
      <c r="B122" s="5"/>
      <c r="C122" s="5">
        <v>2011</v>
      </c>
      <c r="G122" s="3"/>
    </row>
    <row r="123" spans="1:7" ht="35.25" customHeight="1">
      <c r="A123" s="5"/>
      <c r="B123" s="5"/>
      <c r="C123" s="152" t="s">
        <v>19</v>
      </c>
      <c r="D123" s="148"/>
      <c r="E123" s="138" t="s">
        <v>80</v>
      </c>
      <c r="F123" s="139"/>
      <c r="G123" s="140"/>
    </row>
    <row r="124" spans="1:7" ht="15.75" customHeight="1" thickBot="1">
      <c r="A124" s="5"/>
      <c r="B124" s="5"/>
      <c r="C124" s="32"/>
      <c r="D124" s="38"/>
      <c r="E124" s="12" t="s">
        <v>1</v>
      </c>
      <c r="F124" s="12" t="s">
        <v>2</v>
      </c>
      <c r="G124" s="13" t="s">
        <v>3</v>
      </c>
    </row>
    <row r="125" spans="1:7" ht="15">
      <c r="A125" s="5"/>
      <c r="B125" s="5"/>
      <c r="C125" s="158" t="s">
        <v>34</v>
      </c>
      <c r="D125" s="16" t="s">
        <v>36</v>
      </c>
      <c r="E125" s="24">
        <v>1735399.182451</v>
      </c>
      <c r="F125" s="24">
        <v>831112.613010733</v>
      </c>
      <c r="G125" s="7">
        <f aca="true" t="shared" si="17" ref="G125:G130">+E125+F125</f>
        <v>2566511.795461733</v>
      </c>
    </row>
    <row r="126" spans="1:7" ht="15">
      <c r="A126" s="5"/>
      <c r="B126" s="5"/>
      <c r="C126" s="161"/>
      <c r="D126" s="16" t="s">
        <v>35</v>
      </c>
      <c r="E126" s="24">
        <v>858554.840916235</v>
      </c>
      <c r="F126" s="25">
        <v>449216.382911952</v>
      </c>
      <c r="G126" s="7">
        <f t="shared" si="17"/>
        <v>1307771.223828187</v>
      </c>
    </row>
    <row r="127" spans="1:12" ht="15">
      <c r="A127" s="5"/>
      <c r="B127" s="5"/>
      <c r="C127" s="159"/>
      <c r="D127" s="16" t="s">
        <v>3</v>
      </c>
      <c r="E127" s="7">
        <f>E125+E126</f>
        <v>2593954.023367235</v>
      </c>
      <c r="F127" s="7">
        <f>F125+F126</f>
        <v>1280328.9959226851</v>
      </c>
      <c r="G127" s="7">
        <f t="shared" si="17"/>
        <v>3874283.01928992</v>
      </c>
      <c r="L127" s="52"/>
    </row>
    <row r="128" spans="1:7" ht="15">
      <c r="A128" s="5"/>
      <c r="B128" s="5"/>
      <c r="C128" s="151" t="s">
        <v>0</v>
      </c>
      <c r="D128" s="16" t="s">
        <v>36</v>
      </c>
      <c r="E128" s="6">
        <f>E125/G125</f>
        <v>0.6761703513382021</v>
      </c>
      <c r="F128" s="6">
        <f>F125/G125</f>
        <v>0.32382964866179786</v>
      </c>
      <c r="G128" s="8">
        <f t="shared" si="17"/>
        <v>1</v>
      </c>
    </row>
    <row r="129" spans="1:7" ht="15">
      <c r="A129" s="5"/>
      <c r="B129" s="5"/>
      <c r="C129" s="152"/>
      <c r="D129" s="16" t="s">
        <v>35</v>
      </c>
      <c r="E129" s="6">
        <f>E126/G126</f>
        <v>0.6565023188100296</v>
      </c>
      <c r="F129" s="6">
        <f>F126/G126</f>
        <v>0.34349768118997037</v>
      </c>
      <c r="G129" s="8">
        <f t="shared" si="17"/>
        <v>1</v>
      </c>
    </row>
    <row r="130" spans="1:7" ht="15">
      <c r="A130" s="5"/>
      <c r="B130" s="5"/>
      <c r="C130" s="152"/>
      <c r="D130" s="43" t="s">
        <v>3</v>
      </c>
      <c r="E130" s="6">
        <f>E127/G127</f>
        <v>0.6695313714697735</v>
      </c>
      <c r="F130" s="6">
        <f>F127/G127</f>
        <v>0.33046862853022657</v>
      </c>
      <c r="G130" s="8">
        <f t="shared" si="17"/>
        <v>1</v>
      </c>
    </row>
    <row r="131" spans="1:7" ht="15.75">
      <c r="A131" s="5"/>
      <c r="B131" s="5"/>
      <c r="C131" s="15" t="s">
        <v>60</v>
      </c>
      <c r="G131" s="3"/>
    </row>
    <row r="132" spans="1:7" ht="15">
      <c r="A132" s="5"/>
      <c r="B132" s="5"/>
      <c r="G132" s="3"/>
    </row>
    <row r="133" spans="1:7" ht="15">
      <c r="A133" s="5"/>
      <c r="B133" s="5"/>
      <c r="C133" s="5">
        <v>2011</v>
      </c>
      <c r="G133" s="3"/>
    </row>
    <row r="134" spans="1:8" ht="35.25" customHeight="1">
      <c r="A134" s="5"/>
      <c r="B134" s="5"/>
      <c r="C134" s="152" t="s">
        <v>19</v>
      </c>
      <c r="D134" s="148"/>
      <c r="E134" s="138" t="s">
        <v>81</v>
      </c>
      <c r="F134" s="139"/>
      <c r="G134" s="139"/>
      <c r="H134" s="140"/>
    </row>
    <row r="135" spans="1:8" ht="15.75" thickBot="1">
      <c r="A135" s="5"/>
      <c r="B135" s="5"/>
      <c r="C135" s="32"/>
      <c r="D135" s="38"/>
      <c r="E135" s="125" t="s">
        <v>82</v>
      </c>
      <c r="F135" s="41" t="s">
        <v>83</v>
      </c>
      <c r="G135" s="41" t="s">
        <v>84</v>
      </c>
      <c r="H135" s="13" t="s">
        <v>3</v>
      </c>
    </row>
    <row r="136" spans="1:8" ht="15">
      <c r="A136" s="5"/>
      <c r="B136" s="5"/>
      <c r="C136" s="158" t="s">
        <v>34</v>
      </c>
      <c r="D136" s="16" t="s">
        <v>36</v>
      </c>
      <c r="E136" s="24">
        <v>1631405.17903243</v>
      </c>
      <c r="F136" s="24">
        <v>99134.680687289</v>
      </c>
      <c r="G136" s="24">
        <v>4859.32273128452</v>
      </c>
      <c r="H136" s="25">
        <f aca="true" t="shared" si="18" ref="H136:H141">SUM(E136:G136)</f>
        <v>1735399.1824510035</v>
      </c>
    </row>
    <row r="137" spans="1:8" ht="15">
      <c r="A137" s="5"/>
      <c r="B137" s="5"/>
      <c r="C137" s="161"/>
      <c r="D137" s="16" t="s">
        <v>35</v>
      </c>
      <c r="E137" s="25">
        <v>815925.022019808</v>
      </c>
      <c r="F137" s="25">
        <v>35224.0156196692</v>
      </c>
      <c r="G137" s="25">
        <v>7405.80327676109</v>
      </c>
      <c r="H137" s="25">
        <f t="shared" si="18"/>
        <v>858554.8409162383</v>
      </c>
    </row>
    <row r="138" spans="1:12" ht="15">
      <c r="A138" s="5"/>
      <c r="B138" s="5"/>
      <c r="C138" s="159"/>
      <c r="D138" s="16" t="s">
        <v>3</v>
      </c>
      <c r="E138" s="7">
        <f>E136+E137</f>
        <v>2447330.2010522382</v>
      </c>
      <c r="F138" s="7">
        <f>F136+F137</f>
        <v>134358.6963069582</v>
      </c>
      <c r="G138" s="7">
        <f>+G136+G137</f>
        <v>12265.12600804561</v>
      </c>
      <c r="H138" s="25">
        <f t="shared" si="18"/>
        <v>2593954.023367242</v>
      </c>
      <c r="L138" s="52"/>
    </row>
    <row r="139" spans="1:8" ht="15">
      <c r="A139" s="5"/>
      <c r="B139" s="5"/>
      <c r="C139" s="151" t="s">
        <v>0</v>
      </c>
      <c r="D139" s="16" t="s">
        <v>36</v>
      </c>
      <c r="E139" s="6">
        <f>E136/H136</f>
        <v>0.9400748804827159</v>
      </c>
      <c r="F139" s="6">
        <f>F136/H136</f>
        <v>0.057125001377075345</v>
      </c>
      <c r="G139" s="6">
        <f>G136/H136</f>
        <v>0.002800118140208768</v>
      </c>
      <c r="H139" s="44">
        <f t="shared" si="18"/>
        <v>1</v>
      </c>
    </row>
    <row r="140" spans="1:8" ht="15">
      <c r="A140" s="5"/>
      <c r="B140" s="5"/>
      <c r="C140" s="152"/>
      <c r="D140" s="16" t="s">
        <v>35</v>
      </c>
      <c r="E140" s="6">
        <f>E137/H137</f>
        <v>0.9503470053806506</v>
      </c>
      <c r="F140" s="6">
        <f>F137/H137</f>
        <v>0.041027100356313406</v>
      </c>
      <c r="G140" s="6">
        <f>G137/H137</f>
        <v>0.008625894263035913</v>
      </c>
      <c r="H140" s="44">
        <f t="shared" si="18"/>
        <v>1</v>
      </c>
    </row>
    <row r="141" spans="1:8" ht="15">
      <c r="A141" s="5"/>
      <c r="B141" s="5"/>
      <c r="C141" s="152"/>
      <c r="D141" s="43" t="s">
        <v>3</v>
      </c>
      <c r="E141" s="6">
        <f>E138/H138</f>
        <v>0.9434747798171574</v>
      </c>
      <c r="F141" s="6">
        <f>F138/H138</f>
        <v>0.05179686883291232</v>
      </c>
      <c r="G141" s="6">
        <f>G138/H138</f>
        <v>0.004728351349930292</v>
      </c>
      <c r="H141" s="44">
        <f t="shared" si="18"/>
        <v>1</v>
      </c>
    </row>
    <row r="142" spans="1:7" ht="15.75">
      <c r="A142" s="5"/>
      <c r="B142" s="5"/>
      <c r="C142" s="15" t="s">
        <v>60</v>
      </c>
      <c r="G142" s="3"/>
    </row>
    <row r="143" spans="1:7" ht="15.75">
      <c r="A143" s="5"/>
      <c r="B143" s="5"/>
      <c r="C143" s="15"/>
      <c r="G143" s="3"/>
    </row>
    <row r="144" spans="1:2" ht="15">
      <c r="A144" s="5">
        <v>11</v>
      </c>
      <c r="B144" s="5" t="s">
        <v>13</v>
      </c>
    </row>
    <row r="145" spans="1:3" ht="15">
      <c r="A145" s="5"/>
      <c r="B145" s="5"/>
      <c r="C145" s="5">
        <v>2011</v>
      </c>
    </row>
    <row r="146" spans="2:7" ht="15.75" customHeight="1">
      <c r="B146" s="5"/>
      <c r="C146" s="138" t="s">
        <v>8</v>
      </c>
      <c r="D146" s="139"/>
      <c r="E146" s="139"/>
      <c r="F146" s="139"/>
      <c r="G146" s="140"/>
    </row>
    <row r="147" spans="2:7" ht="15.75" thickBot="1">
      <c r="B147" s="5"/>
      <c r="C147" s="152" t="s">
        <v>19</v>
      </c>
      <c r="D147" s="148"/>
      <c r="E147" s="131" t="s">
        <v>1</v>
      </c>
      <c r="F147" s="12" t="s">
        <v>2</v>
      </c>
      <c r="G147" s="131" t="s">
        <v>3</v>
      </c>
    </row>
    <row r="148" spans="2:7" ht="15">
      <c r="B148" s="5"/>
      <c r="C148" s="158" t="s">
        <v>34</v>
      </c>
      <c r="D148" s="16" t="s">
        <v>36</v>
      </c>
      <c r="E148" s="7">
        <v>752413.6390314755</v>
      </c>
      <c r="F148" s="7">
        <v>1814098.1564302605</v>
      </c>
      <c r="G148" s="7">
        <f>+E148+F148</f>
        <v>2566511.795461736</v>
      </c>
    </row>
    <row r="149" spans="2:7" ht="15">
      <c r="B149" s="5"/>
      <c r="C149" s="161"/>
      <c r="D149" s="16" t="s">
        <v>35</v>
      </c>
      <c r="E149" s="7">
        <v>269767.3410096846</v>
      </c>
      <c r="F149" s="7">
        <v>1038003.882818507</v>
      </c>
      <c r="G149" s="7">
        <f>+E149+F149</f>
        <v>1307771.2238281916</v>
      </c>
    </row>
    <row r="150" spans="2:7" ht="15">
      <c r="B150" s="5"/>
      <c r="C150" s="159"/>
      <c r="D150" s="16" t="s">
        <v>3</v>
      </c>
      <c r="E150" s="7">
        <f>E148+E149</f>
        <v>1022180.9800411601</v>
      </c>
      <c r="F150" s="7">
        <f>F148+F149</f>
        <v>2852102.0392487673</v>
      </c>
      <c r="G150" s="7">
        <f>G148+G149</f>
        <v>3874283.0192899276</v>
      </c>
    </row>
    <row r="151" spans="2:7" ht="15">
      <c r="B151" s="5"/>
      <c r="C151" s="151" t="s">
        <v>0</v>
      </c>
      <c r="D151" s="16" t="s">
        <v>36</v>
      </c>
      <c r="E151" s="6">
        <f>E148/G148</f>
        <v>0.2931658605122874</v>
      </c>
      <c r="F151" s="6">
        <f>F148/G148</f>
        <v>0.7068341394877126</v>
      </c>
      <c r="G151" s="11">
        <f>E151+F151</f>
        <v>1</v>
      </c>
    </row>
    <row r="152" spans="2:7" ht="15">
      <c r="B152" s="5"/>
      <c r="C152" s="152"/>
      <c r="D152" s="16" t="s">
        <v>35</v>
      </c>
      <c r="E152" s="6">
        <f>E149/G149</f>
        <v>0.20628022401349708</v>
      </c>
      <c r="F152" s="6">
        <f>F149/G149</f>
        <v>0.7937197759865029</v>
      </c>
      <c r="G152" s="11">
        <f>E152+F152</f>
        <v>1</v>
      </c>
    </row>
    <row r="153" spans="2:7" ht="15">
      <c r="B153" s="5"/>
      <c r="C153" s="152"/>
      <c r="D153" s="43" t="s">
        <v>3</v>
      </c>
      <c r="E153" s="6">
        <f>E150/G150</f>
        <v>0.2638374571376832</v>
      </c>
      <c r="F153" s="6">
        <f>F150/G150</f>
        <v>0.7361625428623167</v>
      </c>
      <c r="G153" s="11">
        <f>E153+F153</f>
        <v>1</v>
      </c>
    </row>
    <row r="154" spans="1:3" ht="15.75">
      <c r="A154" s="5"/>
      <c r="B154" s="5"/>
      <c r="C154" s="15" t="s">
        <v>60</v>
      </c>
    </row>
    <row r="155" spans="1:3" ht="15.75">
      <c r="A155" s="5"/>
      <c r="B155" s="5"/>
      <c r="C155" s="15"/>
    </row>
    <row r="156" spans="1:8" ht="15">
      <c r="A156" s="5">
        <v>12</v>
      </c>
      <c r="B156" s="5" t="s">
        <v>85</v>
      </c>
      <c r="H156" s="3"/>
    </row>
    <row r="157" spans="1:7" ht="15">
      <c r="A157" s="5"/>
      <c r="B157" s="5"/>
      <c r="C157" s="5">
        <v>2011</v>
      </c>
      <c r="G157" s="3"/>
    </row>
    <row r="158" spans="1:7" ht="28.5" customHeight="1">
      <c r="A158" s="5"/>
      <c r="B158" s="5"/>
      <c r="C158" s="152" t="s">
        <v>19</v>
      </c>
      <c r="D158" s="148"/>
      <c r="E158" s="138" t="s">
        <v>86</v>
      </c>
      <c r="F158" s="139"/>
      <c r="G158" s="140"/>
    </row>
    <row r="159" spans="1:7" ht="15.75" thickBot="1">
      <c r="A159" s="5"/>
      <c r="B159" s="5"/>
      <c r="C159" s="154"/>
      <c r="D159" s="149"/>
      <c r="E159" s="12" t="s">
        <v>1</v>
      </c>
      <c r="F159" s="12" t="s">
        <v>2</v>
      </c>
      <c r="G159" s="13" t="s">
        <v>3</v>
      </c>
    </row>
    <row r="160" spans="1:7" ht="15">
      <c r="A160" s="5"/>
      <c r="B160" s="5"/>
      <c r="C160" s="132" t="s">
        <v>34</v>
      </c>
      <c r="D160" s="16" t="s">
        <v>36</v>
      </c>
      <c r="E160" s="7">
        <v>94422.8075757301</v>
      </c>
      <c r="F160" s="7">
        <v>2472088.98788601</v>
      </c>
      <c r="G160" s="7">
        <f>+E160+F160</f>
        <v>2566511.7954617403</v>
      </c>
    </row>
    <row r="161" spans="1:7" ht="15">
      <c r="A161" s="5"/>
      <c r="B161" s="5"/>
      <c r="C161" s="131"/>
      <c r="D161" s="16" t="s">
        <v>35</v>
      </c>
      <c r="E161" s="7">
        <v>419365.884151012</v>
      </c>
      <c r="F161" s="7">
        <v>888405.339677178</v>
      </c>
      <c r="G161" s="7">
        <f>+E161+F161</f>
        <v>1307771.22382819</v>
      </c>
    </row>
    <row r="162" spans="1:7" ht="15">
      <c r="A162" s="5"/>
      <c r="B162" s="5"/>
      <c r="C162" s="133"/>
      <c r="D162" s="16" t="s">
        <v>3</v>
      </c>
      <c r="E162" s="7">
        <f>E160+E161</f>
        <v>513788.6917267421</v>
      </c>
      <c r="F162" s="7">
        <f>F160+F161</f>
        <v>3360494.327563188</v>
      </c>
      <c r="G162" s="7">
        <f>G160+G161</f>
        <v>3874283.0192899304</v>
      </c>
    </row>
    <row r="163" spans="1:7" ht="15">
      <c r="A163" s="5"/>
      <c r="B163" s="5"/>
      <c r="C163" s="132" t="s">
        <v>0</v>
      </c>
      <c r="D163" s="16" t="s">
        <v>36</v>
      </c>
      <c r="E163" s="6">
        <f>E160/G160</f>
        <v>0.03679032675505102</v>
      </c>
      <c r="F163" s="6">
        <f>F160/G160</f>
        <v>0.963209673244949</v>
      </c>
      <c r="G163" s="11">
        <f>E163+F163</f>
        <v>1</v>
      </c>
    </row>
    <row r="164" spans="1:7" ht="15">
      <c r="A164" s="5"/>
      <c r="B164" s="5"/>
      <c r="C164" s="131"/>
      <c r="D164" s="16" t="s">
        <v>35</v>
      </c>
      <c r="E164" s="6">
        <f>E161/G161</f>
        <v>0.32067220665967694</v>
      </c>
      <c r="F164" s="6">
        <f>F161/G161</f>
        <v>0.679327793340323</v>
      </c>
      <c r="G164" s="11">
        <f>E164+F164</f>
        <v>1</v>
      </c>
    </row>
    <row r="165" spans="1:7" ht="15">
      <c r="A165" s="5"/>
      <c r="B165" s="5"/>
      <c r="C165" s="129"/>
      <c r="D165" s="43" t="s">
        <v>3</v>
      </c>
      <c r="E165" s="6">
        <f>E162/G162</f>
        <v>0.13261516754677052</v>
      </c>
      <c r="F165" s="6">
        <f>F162/G162</f>
        <v>0.8673848324532294</v>
      </c>
      <c r="G165" s="11">
        <f>E165+F165</f>
        <v>0.9999999999999999</v>
      </c>
    </row>
    <row r="166" spans="1:7" ht="15.75">
      <c r="A166" s="5"/>
      <c r="B166" s="5"/>
      <c r="C166" s="15" t="s">
        <v>60</v>
      </c>
      <c r="G166" s="3"/>
    </row>
    <row r="167" spans="1:7" ht="15.75">
      <c r="A167" s="5"/>
      <c r="B167" s="5"/>
      <c r="C167" s="15"/>
      <c r="G167" s="3"/>
    </row>
    <row r="168" spans="1:7" ht="15">
      <c r="A168" s="5"/>
      <c r="B168" s="5"/>
      <c r="C168" s="5">
        <v>2011</v>
      </c>
      <c r="G168" s="3"/>
    </row>
    <row r="169" spans="1:10" ht="28.5" customHeight="1">
      <c r="A169" s="5"/>
      <c r="B169" s="5"/>
      <c r="C169" s="152" t="s">
        <v>19</v>
      </c>
      <c r="D169" s="148"/>
      <c r="E169" s="138" t="s">
        <v>87</v>
      </c>
      <c r="F169" s="139"/>
      <c r="G169" s="140"/>
      <c r="H169" s="138" t="s">
        <v>88</v>
      </c>
      <c r="I169" s="139"/>
      <c r="J169" s="140"/>
    </row>
    <row r="170" spans="1:10" ht="15.75" thickBot="1">
      <c r="A170" s="5"/>
      <c r="B170" s="5"/>
      <c r="C170" s="154"/>
      <c r="D170" s="149"/>
      <c r="E170" s="22" t="s">
        <v>1</v>
      </c>
      <c r="F170" s="12" t="s">
        <v>2</v>
      </c>
      <c r="G170" s="125" t="s">
        <v>3</v>
      </c>
      <c r="H170" s="22" t="s">
        <v>1</v>
      </c>
      <c r="I170" s="12" t="s">
        <v>2</v>
      </c>
      <c r="J170" s="125" t="s">
        <v>3</v>
      </c>
    </row>
    <row r="171" spans="1:10" ht="15">
      <c r="A171" s="5"/>
      <c r="B171" s="5"/>
      <c r="C171" s="132" t="s">
        <v>34</v>
      </c>
      <c r="D171" s="16" t="s">
        <v>36</v>
      </c>
      <c r="E171" s="7">
        <v>68544.0174342134</v>
      </c>
      <c r="F171" s="7">
        <v>25878.7901415167</v>
      </c>
      <c r="G171" s="7">
        <f>+E171+F171</f>
        <v>94422.8075757301</v>
      </c>
      <c r="H171" s="7">
        <v>42486.0614151409</v>
      </c>
      <c r="I171" s="7">
        <v>51936.7461605892</v>
      </c>
      <c r="J171" s="7">
        <f>+H171+I171</f>
        <v>94422.80757573011</v>
      </c>
    </row>
    <row r="172" spans="1:10" ht="15">
      <c r="A172" s="5"/>
      <c r="B172" s="5"/>
      <c r="C172" s="131"/>
      <c r="D172" s="16" t="s">
        <v>35</v>
      </c>
      <c r="E172" s="7">
        <v>301353.453085251</v>
      </c>
      <c r="F172" s="7">
        <v>118012.431065761</v>
      </c>
      <c r="G172" s="7">
        <f>+E172+F172</f>
        <v>419365.884151012</v>
      </c>
      <c r="H172" s="7">
        <v>234181.525204107</v>
      </c>
      <c r="I172" s="7">
        <v>185184.358946907</v>
      </c>
      <c r="J172" s="7">
        <f>+H172+I172</f>
        <v>419365.88415101403</v>
      </c>
    </row>
    <row r="173" spans="1:10" ht="15">
      <c r="A173" s="5"/>
      <c r="B173" s="5"/>
      <c r="C173" s="133"/>
      <c r="D173" s="16" t="s">
        <v>3</v>
      </c>
      <c r="E173" s="7">
        <f aca="true" t="shared" si="19" ref="E173:J173">E171+E172</f>
        <v>369897.47051946435</v>
      </c>
      <c r="F173" s="7">
        <f t="shared" si="19"/>
        <v>143891.2212072777</v>
      </c>
      <c r="G173" s="7">
        <f t="shared" si="19"/>
        <v>513788.6917267421</v>
      </c>
      <c r="H173" s="7">
        <f t="shared" si="19"/>
        <v>276667.5866192479</v>
      </c>
      <c r="I173" s="7">
        <f t="shared" si="19"/>
        <v>237121.1051074962</v>
      </c>
      <c r="J173" s="7">
        <f t="shared" si="19"/>
        <v>513788.6917267442</v>
      </c>
    </row>
    <row r="174" spans="1:10" ht="15">
      <c r="A174" s="5"/>
      <c r="B174" s="5"/>
      <c r="C174" s="132" t="s">
        <v>0</v>
      </c>
      <c r="D174" s="16" t="s">
        <v>36</v>
      </c>
      <c r="E174" s="6">
        <f>E171/G171</f>
        <v>0.7259264916396275</v>
      </c>
      <c r="F174" s="6">
        <f>F171/G171</f>
        <v>0.2740735083603724</v>
      </c>
      <c r="G174" s="11">
        <f>E174+F174</f>
        <v>1</v>
      </c>
      <c r="H174" s="6">
        <f>H171/J171</f>
        <v>0.449955498104266</v>
      </c>
      <c r="I174" s="6">
        <f>I171/J171</f>
        <v>0.550044501895734</v>
      </c>
      <c r="J174" s="11">
        <f>H174+I174</f>
        <v>1</v>
      </c>
    </row>
    <row r="175" spans="1:10" ht="15">
      <c r="A175" s="5"/>
      <c r="B175" s="5"/>
      <c r="C175" s="131"/>
      <c r="D175" s="16" t="s">
        <v>35</v>
      </c>
      <c r="E175" s="6">
        <f>E172/G172</f>
        <v>0.7185931533160547</v>
      </c>
      <c r="F175" s="6">
        <f>F172/G172</f>
        <v>0.28140684668394533</v>
      </c>
      <c r="G175" s="11">
        <f>E175+F175</f>
        <v>1</v>
      </c>
      <c r="H175" s="6">
        <f>H172/J172</f>
        <v>0.5584181595462783</v>
      </c>
      <c r="I175" s="6">
        <f>I172/J172</f>
        <v>0.4415818404537217</v>
      </c>
      <c r="J175" s="11">
        <f>H175+I175</f>
        <v>1</v>
      </c>
    </row>
    <row r="176" spans="1:10" ht="15">
      <c r="A176" s="5"/>
      <c r="B176" s="5"/>
      <c r="C176" s="129"/>
      <c r="D176" s="43" t="s">
        <v>3</v>
      </c>
      <c r="E176" s="6">
        <f>E173/G173</f>
        <v>0.7199408559894772</v>
      </c>
      <c r="F176" s="6">
        <f>F173/G173</f>
        <v>0.2800591440105227</v>
      </c>
      <c r="G176" s="11">
        <f>E176+F176</f>
        <v>0.9999999999999999</v>
      </c>
      <c r="H176" s="6">
        <f>H173/J173</f>
        <v>0.538485161456983</v>
      </c>
      <c r="I176" s="6">
        <f>I173/J173</f>
        <v>0.46151483854301684</v>
      </c>
      <c r="J176" s="11">
        <f>H176+I176</f>
        <v>0.9999999999999998</v>
      </c>
    </row>
    <row r="177" spans="1:7" ht="15.75">
      <c r="A177" s="5"/>
      <c r="B177" s="5"/>
      <c r="C177" s="15" t="s">
        <v>60</v>
      </c>
      <c r="G177" s="3"/>
    </row>
    <row r="178" spans="1:7" ht="15.75">
      <c r="A178" s="5"/>
      <c r="B178" s="5"/>
      <c r="C178" s="15"/>
      <c r="G178" s="3"/>
    </row>
    <row r="179" spans="1:8" ht="15">
      <c r="A179" s="5">
        <v>13</v>
      </c>
      <c r="B179" s="5" t="s">
        <v>89</v>
      </c>
      <c r="H179" s="3"/>
    </row>
    <row r="180" spans="1:7" ht="15">
      <c r="A180" s="5"/>
      <c r="B180" s="5"/>
      <c r="C180" s="5">
        <v>2011</v>
      </c>
      <c r="G180" s="3"/>
    </row>
    <row r="181" spans="1:13" ht="28.5" customHeight="1">
      <c r="A181" s="5"/>
      <c r="B181" s="5"/>
      <c r="C181" s="152" t="s">
        <v>19</v>
      </c>
      <c r="D181" s="148"/>
      <c r="E181" s="138" t="s">
        <v>90</v>
      </c>
      <c r="F181" s="139"/>
      <c r="G181" s="140"/>
      <c r="H181" s="138" t="s">
        <v>91</v>
      </c>
      <c r="I181" s="139"/>
      <c r="J181" s="140"/>
      <c r="K181" s="138" t="s">
        <v>92</v>
      </c>
      <c r="L181" s="139"/>
      <c r="M181" s="140"/>
    </row>
    <row r="182" spans="1:13" ht="15.75" thickBot="1">
      <c r="A182" s="5"/>
      <c r="B182" s="5"/>
      <c r="C182" s="154"/>
      <c r="D182" s="149"/>
      <c r="E182" s="12" t="s">
        <v>1</v>
      </c>
      <c r="F182" s="12" t="s">
        <v>2</v>
      </c>
      <c r="G182" s="13" t="s">
        <v>3</v>
      </c>
      <c r="H182" s="22" t="s">
        <v>1</v>
      </c>
      <c r="I182" s="12" t="s">
        <v>2</v>
      </c>
      <c r="J182" s="125" t="s">
        <v>3</v>
      </c>
      <c r="K182" s="22" t="s">
        <v>1</v>
      </c>
      <c r="L182" s="12" t="s">
        <v>2</v>
      </c>
      <c r="M182" s="125" t="s">
        <v>3</v>
      </c>
    </row>
    <row r="183" spans="1:13" ht="15">
      <c r="A183" s="5"/>
      <c r="B183" s="5"/>
      <c r="C183" s="158" t="s">
        <v>34</v>
      </c>
      <c r="D183" s="16" t="s">
        <v>36</v>
      </c>
      <c r="E183" s="7">
        <v>82614.8978097381</v>
      </c>
      <c r="F183" s="7">
        <v>11807.909765992</v>
      </c>
      <c r="G183" s="7">
        <f>+E183+F183</f>
        <v>94422.80757573011</v>
      </c>
      <c r="H183" s="7">
        <v>6764.06332077997</v>
      </c>
      <c r="I183" s="7">
        <v>87658.74425495</v>
      </c>
      <c r="J183" s="7">
        <f>H183+I183</f>
        <v>94422.80757572997</v>
      </c>
      <c r="K183" s="7">
        <v>6411.50325154576</v>
      </c>
      <c r="L183" s="7">
        <v>88011.3043241844</v>
      </c>
      <c r="M183" s="7">
        <f>K183+L183</f>
        <v>94422.80757573016</v>
      </c>
    </row>
    <row r="184" spans="1:13" ht="15">
      <c r="A184" s="5"/>
      <c r="B184" s="5"/>
      <c r="C184" s="161"/>
      <c r="D184" s="16" t="s">
        <v>35</v>
      </c>
      <c r="E184" s="7">
        <v>384432.455524476</v>
      </c>
      <c r="F184" s="7">
        <v>34933.4286265354</v>
      </c>
      <c r="G184" s="7">
        <f>+E184+F184</f>
        <v>419365.8841510114</v>
      </c>
      <c r="H184" s="7">
        <v>14150.1676443041</v>
      </c>
      <c r="I184" s="7">
        <v>405215.716506708</v>
      </c>
      <c r="J184" s="7">
        <f>H184+I184</f>
        <v>419365.8841510121</v>
      </c>
      <c r="K184" s="7">
        <v>24892.5867101631</v>
      </c>
      <c r="L184" s="7">
        <v>394473.297440849</v>
      </c>
      <c r="M184" s="7">
        <f>K184+L184</f>
        <v>419365.8841510121</v>
      </c>
    </row>
    <row r="185" spans="1:13" ht="15">
      <c r="A185" s="5"/>
      <c r="B185" s="5"/>
      <c r="C185" s="159"/>
      <c r="D185" s="16" t="s">
        <v>3</v>
      </c>
      <c r="E185" s="7">
        <f aca="true" t="shared" si="20" ref="E185:M185">E183+E184</f>
        <v>467047.35333421413</v>
      </c>
      <c r="F185" s="7">
        <f t="shared" si="20"/>
        <v>46741.3383925274</v>
      </c>
      <c r="G185" s="7">
        <f t="shared" si="20"/>
        <v>513788.6917267415</v>
      </c>
      <c r="H185" s="7">
        <f t="shared" si="20"/>
        <v>20914.23096508407</v>
      </c>
      <c r="I185" s="7">
        <f t="shared" si="20"/>
        <v>492874.46076165803</v>
      </c>
      <c r="J185" s="7">
        <f t="shared" si="20"/>
        <v>513788.6917267421</v>
      </c>
      <c r="K185" s="7">
        <f t="shared" si="20"/>
        <v>31304.08996170886</v>
      </c>
      <c r="L185" s="7">
        <f t="shared" si="20"/>
        <v>482484.60176503344</v>
      </c>
      <c r="M185" s="7">
        <f t="shared" si="20"/>
        <v>513788.69172674225</v>
      </c>
    </row>
    <row r="186" spans="1:13" ht="15">
      <c r="A186" s="5"/>
      <c r="B186" s="5"/>
      <c r="C186" s="151" t="s">
        <v>0</v>
      </c>
      <c r="D186" s="16" t="s">
        <v>36</v>
      </c>
      <c r="E186" s="6">
        <f>E183/G183</f>
        <v>0.874946423759729</v>
      </c>
      <c r="F186" s="6">
        <f>F183/G183</f>
        <v>0.12505357624027097</v>
      </c>
      <c r="G186" s="11">
        <f>E186+F186</f>
        <v>1</v>
      </c>
      <c r="H186" s="6">
        <f>H183/J183</f>
        <v>0.07163590550254488</v>
      </c>
      <c r="I186" s="6">
        <f>I183/J183</f>
        <v>0.9283640944974552</v>
      </c>
      <c r="J186" s="11">
        <f>H186+I186</f>
        <v>1</v>
      </c>
      <c r="K186" s="6">
        <f>K183/M183</f>
        <v>0.06790206112441134</v>
      </c>
      <c r="L186" s="6">
        <f>L183/M183</f>
        <v>0.9320979388755887</v>
      </c>
      <c r="M186" s="11">
        <f>K186+L186</f>
        <v>1</v>
      </c>
    </row>
    <row r="187" spans="1:13" ht="15">
      <c r="A187" s="5"/>
      <c r="B187" s="5"/>
      <c r="C187" s="152"/>
      <c r="D187" s="16" t="s">
        <v>35</v>
      </c>
      <c r="E187" s="6">
        <f>E184/G184</f>
        <v>0.9166994027250055</v>
      </c>
      <c r="F187" s="6">
        <f>F184/G184</f>
        <v>0.0833005972749945</v>
      </c>
      <c r="G187" s="11">
        <f>E187+F187</f>
        <v>1</v>
      </c>
      <c r="H187" s="6">
        <f>H184/J184</f>
        <v>0.03374181872936683</v>
      </c>
      <c r="I187" s="6">
        <f>I184/J184</f>
        <v>0.9662581812706331</v>
      </c>
      <c r="J187" s="11">
        <f>H187+I187</f>
        <v>1</v>
      </c>
      <c r="K187" s="6">
        <f>K184/M184</f>
        <v>0.05935768180226929</v>
      </c>
      <c r="L187" s="6">
        <f>L184/M184</f>
        <v>0.9406423181977307</v>
      </c>
      <c r="M187" s="11">
        <f>K187+L187</f>
        <v>1</v>
      </c>
    </row>
    <row r="188" spans="1:13" ht="15">
      <c r="A188" s="5"/>
      <c r="B188" s="5"/>
      <c r="C188" s="152"/>
      <c r="D188" s="43" t="s">
        <v>3</v>
      </c>
      <c r="E188" s="6">
        <f>E185/G185</f>
        <v>0.9090261441227151</v>
      </c>
      <c r="F188" s="6">
        <f>F185/G185</f>
        <v>0.09097385587728501</v>
      </c>
      <c r="G188" s="11">
        <f>E188+F188</f>
        <v>1</v>
      </c>
      <c r="H188" s="6">
        <f>H185/J185</f>
        <v>0.04070589972464259</v>
      </c>
      <c r="I188" s="6">
        <f>I185/J185</f>
        <v>0.9592941002753574</v>
      </c>
      <c r="J188" s="11">
        <f>H188+I188</f>
        <v>1</v>
      </c>
      <c r="K188" s="6">
        <f>K185/M185</f>
        <v>0.06092794657761346</v>
      </c>
      <c r="L188" s="6">
        <f>L185/M185</f>
        <v>0.9390720534223866</v>
      </c>
      <c r="M188" s="11">
        <f>K188+L188</f>
        <v>1</v>
      </c>
    </row>
    <row r="189" spans="1:7" ht="15.75">
      <c r="A189" s="5"/>
      <c r="C189" s="15" t="s">
        <v>60</v>
      </c>
      <c r="G189" s="3"/>
    </row>
    <row r="190" spans="1:7" ht="15.75">
      <c r="A190" s="113" t="s">
        <v>177</v>
      </c>
      <c r="B190" s="29" t="s">
        <v>183</v>
      </c>
      <c r="C190" s="118"/>
      <c r="G190" s="3"/>
    </row>
    <row r="191" spans="1:7" ht="15" customHeight="1">
      <c r="A191" s="111"/>
      <c r="B191" s="5"/>
      <c r="C191" s="67">
        <v>2011</v>
      </c>
      <c r="G191" s="3"/>
    </row>
    <row r="192" spans="1:7" ht="15" customHeight="1">
      <c r="A192" s="5"/>
      <c r="B192" s="5"/>
      <c r="C192" s="129" t="s">
        <v>19</v>
      </c>
      <c r="D192" s="126"/>
      <c r="E192" s="141" t="s">
        <v>182</v>
      </c>
      <c r="F192" s="142"/>
      <c r="G192" s="143"/>
    </row>
    <row r="193" spans="1:7" ht="15">
      <c r="A193" s="5"/>
      <c r="B193" s="5"/>
      <c r="C193" s="129"/>
      <c r="D193" s="126"/>
      <c r="E193" s="144"/>
      <c r="F193" s="145"/>
      <c r="G193" s="146"/>
    </row>
    <row r="194" spans="1:7" ht="29.25" thickBot="1">
      <c r="A194" s="5"/>
      <c r="B194" s="5"/>
      <c r="C194" s="130"/>
      <c r="D194" s="127"/>
      <c r="E194" s="114" t="s">
        <v>179</v>
      </c>
      <c r="F194" s="115" t="s">
        <v>178</v>
      </c>
      <c r="G194" s="116" t="s">
        <v>3</v>
      </c>
    </row>
    <row r="195" spans="1:7" ht="15">
      <c r="A195" s="5"/>
      <c r="B195" s="5"/>
      <c r="C195" s="132" t="s">
        <v>34</v>
      </c>
      <c r="D195" s="16" t="s">
        <v>36</v>
      </c>
      <c r="E195" s="7">
        <v>2421095.8948524483</v>
      </c>
      <c r="F195" s="7">
        <v>145415.90060926956</v>
      </c>
      <c r="G195" s="7">
        <f>+E195+F195</f>
        <v>2566511.795461718</v>
      </c>
    </row>
    <row r="196" spans="1:7" ht="15">
      <c r="A196" s="5"/>
      <c r="B196" s="5"/>
      <c r="C196" s="133"/>
      <c r="D196" s="16" t="s">
        <v>35</v>
      </c>
      <c r="E196" s="7">
        <v>757827.1223669341</v>
      </c>
      <c r="F196" s="7">
        <v>549944.1014612592</v>
      </c>
      <c r="G196" s="7">
        <f>+E196+F196</f>
        <v>1307771.2238281933</v>
      </c>
    </row>
    <row r="197" spans="1:7" ht="15">
      <c r="A197" s="5"/>
      <c r="B197" s="5"/>
      <c r="C197" s="131"/>
      <c r="D197" s="16" t="s">
        <v>3</v>
      </c>
      <c r="E197" s="7">
        <f>E195+E196</f>
        <v>3178923.0172193823</v>
      </c>
      <c r="F197" s="7">
        <f>F195+F196</f>
        <v>695360.0020705287</v>
      </c>
      <c r="G197" s="7">
        <f>G195+G196</f>
        <v>3874283.0192899113</v>
      </c>
    </row>
    <row r="198" spans="1:7" ht="15">
      <c r="A198" s="5"/>
      <c r="B198" s="5"/>
      <c r="C198" s="128" t="s">
        <v>0</v>
      </c>
      <c r="D198" s="16" t="s">
        <v>36</v>
      </c>
      <c r="E198" s="6">
        <f>E195/G195</f>
        <v>0.9433410355384284</v>
      </c>
      <c r="F198" s="6">
        <f>F195/G195</f>
        <v>0.05665896446157151</v>
      </c>
      <c r="G198" s="11">
        <f>E198+F198</f>
        <v>0.9999999999999999</v>
      </c>
    </row>
    <row r="199" spans="1:7" ht="15">
      <c r="A199" s="5"/>
      <c r="B199" s="5"/>
      <c r="C199" s="129"/>
      <c r="D199" s="16" t="s">
        <v>35</v>
      </c>
      <c r="E199" s="6">
        <f>E196/G196</f>
        <v>0.5794798880407944</v>
      </c>
      <c r="F199" s="6">
        <f>F196/G196</f>
        <v>0.42052011195920563</v>
      </c>
      <c r="G199" s="11">
        <f>E199+F199</f>
        <v>1</v>
      </c>
    </row>
    <row r="200" spans="1:7" ht="15">
      <c r="A200" s="5"/>
      <c r="B200" s="5"/>
      <c r="C200" s="129"/>
      <c r="D200" s="43" t="s">
        <v>3</v>
      </c>
      <c r="E200" s="6">
        <f>E197/G197</f>
        <v>0.8205190486579433</v>
      </c>
      <c r="F200" s="6">
        <f>F197/G197</f>
        <v>0.1794809513420566</v>
      </c>
      <c r="G200" s="11">
        <f>E200+F200</f>
        <v>1</v>
      </c>
    </row>
    <row r="201" spans="1:7" ht="15.75">
      <c r="A201" s="5"/>
      <c r="B201" s="5"/>
      <c r="C201" s="15" t="s">
        <v>60</v>
      </c>
      <c r="G201" s="3"/>
    </row>
    <row r="202" spans="1:7" ht="15.75">
      <c r="A202" s="5"/>
      <c r="B202" s="5"/>
      <c r="C202" s="15"/>
      <c r="G202" s="3"/>
    </row>
    <row r="203" spans="1:8" ht="15">
      <c r="A203" s="111" t="s">
        <v>176</v>
      </c>
      <c r="B203" s="5" t="s">
        <v>93</v>
      </c>
      <c r="H203" s="3"/>
    </row>
    <row r="204" spans="1:7" ht="15">
      <c r="A204" s="5"/>
      <c r="B204" s="5"/>
      <c r="C204" s="5">
        <v>2011</v>
      </c>
      <c r="G204" s="3"/>
    </row>
    <row r="205" spans="1:8" ht="28.5" customHeight="1">
      <c r="A205" s="5"/>
      <c r="B205" s="5"/>
      <c r="C205" s="152" t="s">
        <v>19</v>
      </c>
      <c r="D205" s="148"/>
      <c r="E205" s="137" t="s">
        <v>184</v>
      </c>
      <c r="F205" s="137"/>
      <c r="G205" s="137"/>
      <c r="H205" s="137"/>
    </row>
    <row r="206" spans="1:8" ht="15.75" thickBot="1">
      <c r="A206" s="5"/>
      <c r="B206" s="5"/>
      <c r="C206" s="154"/>
      <c r="D206" s="149"/>
      <c r="E206" s="12" t="s">
        <v>94</v>
      </c>
      <c r="F206" s="12" t="s">
        <v>71</v>
      </c>
      <c r="G206" s="13" t="s">
        <v>72</v>
      </c>
      <c r="H206" s="13" t="s">
        <v>147</v>
      </c>
    </row>
    <row r="207" spans="1:8" ht="15">
      <c r="A207" s="5"/>
      <c r="B207" s="5"/>
      <c r="C207" s="158" t="s">
        <v>34</v>
      </c>
      <c r="D207" s="81" t="s">
        <v>36</v>
      </c>
      <c r="E207" s="82">
        <v>3</v>
      </c>
      <c r="F207" s="82">
        <v>36.9308619937945</v>
      </c>
      <c r="G207" s="82">
        <v>6784</v>
      </c>
      <c r="H207" s="82">
        <v>36798333.207525164</v>
      </c>
    </row>
    <row r="208" spans="1:8" ht="15">
      <c r="A208" s="5"/>
      <c r="B208" s="5"/>
      <c r="C208" s="161"/>
      <c r="D208" s="81" t="s">
        <v>35</v>
      </c>
      <c r="E208" s="82">
        <v>3</v>
      </c>
      <c r="F208" s="82">
        <v>37.81747545952431</v>
      </c>
      <c r="G208" s="82">
        <v>8022</v>
      </c>
      <c r="H208" s="82">
        <v>6295480.710775433</v>
      </c>
    </row>
    <row r="209" spans="1:8" ht="15">
      <c r="A209" s="5"/>
      <c r="B209" s="5"/>
      <c r="C209" s="159"/>
      <c r="D209" s="81" t="s">
        <v>3</v>
      </c>
      <c r="E209" s="79">
        <v>3</v>
      </c>
      <c r="F209" s="79">
        <v>37.057783493328245</v>
      </c>
      <c r="G209" s="79">
        <v>8022</v>
      </c>
      <c r="H209" s="79">
        <v>43093813.91830083</v>
      </c>
    </row>
    <row r="210" spans="1:7" ht="15.75">
      <c r="A210" s="5"/>
      <c r="B210" s="5"/>
      <c r="C210" s="15" t="s">
        <v>60</v>
      </c>
      <c r="G210" s="3"/>
    </row>
    <row r="211" spans="1:7" ht="15">
      <c r="A211" s="5"/>
      <c r="B211" s="5"/>
      <c r="C211" s="5">
        <v>2011</v>
      </c>
      <c r="G211" s="3"/>
    </row>
    <row r="212" spans="1:8" ht="15">
      <c r="A212" s="5"/>
      <c r="B212" s="5"/>
      <c r="C212" s="152" t="s">
        <v>19</v>
      </c>
      <c r="D212" s="148"/>
      <c r="E212" s="137" t="s">
        <v>185</v>
      </c>
      <c r="F212" s="137"/>
      <c r="G212" s="137"/>
      <c r="H212" s="137"/>
    </row>
    <row r="213" spans="1:8" ht="15.75" thickBot="1">
      <c r="A213" s="5"/>
      <c r="B213" s="5"/>
      <c r="C213" s="154"/>
      <c r="D213" s="149"/>
      <c r="E213" s="12" t="s">
        <v>94</v>
      </c>
      <c r="F213" s="12" t="s">
        <v>71</v>
      </c>
      <c r="G213" s="13" t="s">
        <v>72</v>
      </c>
      <c r="H213" s="13" t="s">
        <v>147</v>
      </c>
    </row>
    <row r="214" spans="1:8" ht="15">
      <c r="A214" s="5"/>
      <c r="B214" s="5"/>
      <c r="C214" s="158" t="s">
        <v>34</v>
      </c>
      <c r="D214" s="81" t="s">
        <v>36</v>
      </c>
      <c r="E214" s="82">
        <v>0.2727272727272727</v>
      </c>
      <c r="F214" s="82">
        <v>12.193052001301604</v>
      </c>
      <c r="G214" s="7">
        <v>2261.3333333333335</v>
      </c>
      <c r="H214" s="82">
        <v>12149296.44577401</v>
      </c>
    </row>
    <row r="215" spans="1:8" ht="15">
      <c r="A215" s="5"/>
      <c r="B215" s="5"/>
      <c r="C215" s="161"/>
      <c r="D215" s="81" t="s">
        <v>35</v>
      </c>
      <c r="E215" s="82">
        <v>0.375</v>
      </c>
      <c r="F215" s="82">
        <v>13.802727211702454</v>
      </c>
      <c r="G215" s="7">
        <v>2005.5</v>
      </c>
      <c r="H215" s="82">
        <v>2297742.0322615313</v>
      </c>
    </row>
    <row r="216" spans="1:8" ht="15">
      <c r="A216" s="5"/>
      <c r="B216" s="5"/>
      <c r="C216" s="159"/>
      <c r="D216" s="81" t="s">
        <v>3</v>
      </c>
      <c r="E216" s="79">
        <v>0.2727272727272727</v>
      </c>
      <c r="F216" s="79">
        <v>12.423482058325417</v>
      </c>
      <c r="G216" s="80">
        <v>2261.3333333333335</v>
      </c>
      <c r="H216" s="79">
        <v>14447038.478035567</v>
      </c>
    </row>
    <row r="217" spans="1:7" ht="15.75">
      <c r="A217" s="5"/>
      <c r="B217" s="5"/>
      <c r="C217" s="15" t="s">
        <v>60</v>
      </c>
      <c r="G217" s="3"/>
    </row>
    <row r="218" spans="1:7" ht="15.75">
      <c r="A218" s="5"/>
      <c r="B218" s="5"/>
      <c r="C218" s="15"/>
      <c r="G218" s="3"/>
    </row>
    <row r="219" spans="1:2" ht="15">
      <c r="A219" s="5">
        <v>15</v>
      </c>
      <c r="B219" s="5" t="s">
        <v>95</v>
      </c>
    </row>
    <row r="220" spans="1:3" ht="15">
      <c r="A220" s="5"/>
      <c r="B220" s="5"/>
      <c r="C220" s="5">
        <v>2011</v>
      </c>
    </row>
    <row r="221" spans="1:7" ht="15" customHeight="1">
      <c r="A221" s="5"/>
      <c r="B221" s="5"/>
      <c r="C221" s="152" t="s">
        <v>19</v>
      </c>
      <c r="D221" s="148"/>
      <c r="E221" s="138" t="s">
        <v>95</v>
      </c>
      <c r="F221" s="139"/>
      <c r="G221" s="140"/>
    </row>
    <row r="222" spans="1:7" ht="15.75" thickBot="1">
      <c r="A222" s="5"/>
      <c r="B222" s="5"/>
      <c r="C222" s="154"/>
      <c r="D222" s="149"/>
      <c r="E222" s="131" t="s">
        <v>1</v>
      </c>
      <c r="F222" s="12" t="s">
        <v>2</v>
      </c>
      <c r="G222" s="131" t="s">
        <v>3</v>
      </c>
    </row>
    <row r="223" spans="1:7" ht="15">
      <c r="A223" s="5"/>
      <c r="B223" s="5"/>
      <c r="C223" s="158" t="s">
        <v>34</v>
      </c>
      <c r="D223" s="16" t="s">
        <v>36</v>
      </c>
      <c r="E223" s="7">
        <v>195229.088145978</v>
      </c>
      <c r="F223" s="7">
        <v>2225866.80670649</v>
      </c>
      <c r="G223" s="7">
        <f aca="true" t="shared" si="21" ref="G223:G228">E223+F223</f>
        <v>2421095.894852468</v>
      </c>
    </row>
    <row r="224" spans="1:7" ht="15">
      <c r="A224" s="5"/>
      <c r="B224" s="5"/>
      <c r="C224" s="161"/>
      <c r="D224" s="16" t="s">
        <v>35</v>
      </c>
      <c r="E224" s="7">
        <v>70330.9870557774</v>
      </c>
      <c r="F224" s="7">
        <v>687496.135311151</v>
      </c>
      <c r="G224" s="7">
        <f t="shared" si="21"/>
        <v>757827.1223669285</v>
      </c>
    </row>
    <row r="225" spans="1:7" ht="15">
      <c r="A225" s="5"/>
      <c r="B225" s="5"/>
      <c r="C225" s="159"/>
      <c r="D225" s="16" t="s">
        <v>3</v>
      </c>
      <c r="E225" s="7">
        <f>E223+E224</f>
        <v>265560.0752017554</v>
      </c>
      <c r="F225" s="7">
        <f>F223+F224</f>
        <v>2913362.942017641</v>
      </c>
      <c r="G225" s="7">
        <f t="shared" si="21"/>
        <v>3178923.0172193963</v>
      </c>
    </row>
    <row r="226" spans="1:7" ht="15">
      <c r="A226" s="5"/>
      <c r="B226" s="5"/>
      <c r="C226" s="151" t="s">
        <v>0</v>
      </c>
      <c r="D226" s="16" t="s">
        <v>36</v>
      </c>
      <c r="E226" s="49">
        <f>E223/G223</f>
        <v>0.08063666067959464</v>
      </c>
      <c r="F226" s="49">
        <f>F223/G223</f>
        <v>0.9193633393204055</v>
      </c>
      <c r="G226" s="50">
        <f t="shared" si="21"/>
        <v>1.0000000000000002</v>
      </c>
    </row>
    <row r="227" spans="1:7" ht="15">
      <c r="A227" s="5"/>
      <c r="B227" s="5"/>
      <c r="C227" s="152"/>
      <c r="D227" s="16" t="s">
        <v>35</v>
      </c>
      <c r="E227" s="49">
        <f>E224/G224</f>
        <v>0.09280610970495748</v>
      </c>
      <c r="F227" s="49">
        <f>F224/G224</f>
        <v>0.9071938902950425</v>
      </c>
      <c r="G227" s="50">
        <f t="shared" si="21"/>
        <v>1</v>
      </c>
    </row>
    <row r="228" spans="1:7" ht="15">
      <c r="A228" s="5"/>
      <c r="B228" s="5"/>
      <c r="C228" s="152"/>
      <c r="D228" s="43" t="s">
        <v>3</v>
      </c>
      <c r="E228" s="49">
        <f>E225/G225</f>
        <v>0.08353774966027355</v>
      </c>
      <c r="F228" s="49">
        <f>F225/G225</f>
        <v>0.9164622503397265</v>
      </c>
      <c r="G228" s="50">
        <f t="shared" si="21"/>
        <v>1</v>
      </c>
    </row>
    <row r="229" spans="1:3" ht="15.75">
      <c r="A229" s="5"/>
      <c r="B229" s="5"/>
      <c r="C229" s="15" t="s">
        <v>60</v>
      </c>
    </row>
    <row r="230" spans="1:3" ht="15.75">
      <c r="A230" s="5"/>
      <c r="B230" s="5"/>
      <c r="C230" s="15"/>
    </row>
    <row r="231" spans="1:7" ht="15">
      <c r="A231" s="5"/>
      <c r="B231" s="5"/>
      <c r="C231" s="5">
        <v>2011</v>
      </c>
      <c r="G231" s="3"/>
    </row>
    <row r="232" spans="1:10" ht="22.5" customHeight="1">
      <c r="A232" s="5"/>
      <c r="B232" s="5"/>
      <c r="C232" s="152" t="s">
        <v>19</v>
      </c>
      <c r="D232" s="148"/>
      <c r="E232" s="138" t="s">
        <v>155</v>
      </c>
      <c r="F232" s="139"/>
      <c r="G232" s="139"/>
      <c r="H232" s="139"/>
      <c r="I232" s="139"/>
      <c r="J232" s="140"/>
    </row>
    <row r="233" spans="1:10" ht="15.75" thickBot="1">
      <c r="A233" s="5"/>
      <c r="B233" s="5"/>
      <c r="C233" s="154"/>
      <c r="D233" s="149"/>
      <c r="E233" s="12" t="s">
        <v>131</v>
      </c>
      <c r="F233" s="12" t="s">
        <v>132</v>
      </c>
      <c r="G233" s="13" t="s">
        <v>133</v>
      </c>
      <c r="H233" s="12" t="s">
        <v>134</v>
      </c>
      <c r="I233" s="12" t="s">
        <v>135</v>
      </c>
      <c r="J233" s="12" t="s">
        <v>3</v>
      </c>
    </row>
    <row r="234" spans="1:10" ht="15">
      <c r="A234" s="5"/>
      <c r="B234" s="5"/>
      <c r="C234" s="158" t="s">
        <v>34</v>
      </c>
      <c r="D234" s="16" t="s">
        <v>36</v>
      </c>
      <c r="E234" s="7">
        <v>90418.7440950244</v>
      </c>
      <c r="F234" s="7">
        <v>39598.0938497243</v>
      </c>
      <c r="G234" s="7">
        <v>24557.0971955527</v>
      </c>
      <c r="H234" s="7">
        <v>18352.7372109091</v>
      </c>
      <c r="I234" s="7">
        <v>22302.4157947671</v>
      </c>
      <c r="J234" s="7">
        <f aca="true" t="shared" si="22" ref="J234:J239">SUM(E234:I234)</f>
        <v>195229.08814597758</v>
      </c>
    </row>
    <row r="235" spans="1:10" ht="15">
      <c r="A235" s="5"/>
      <c r="B235" s="5"/>
      <c r="C235" s="161"/>
      <c r="D235" s="16" t="s">
        <v>35</v>
      </c>
      <c r="E235" s="7">
        <v>46355.1828547308</v>
      </c>
      <c r="F235" s="7">
        <v>14443.3507929589</v>
      </c>
      <c r="G235" s="7">
        <v>4278.8406663761</v>
      </c>
      <c r="H235" s="7">
        <v>2724.40554770174</v>
      </c>
      <c r="I235" s="7">
        <v>2529.20719400981</v>
      </c>
      <c r="J235" s="7">
        <f t="shared" si="22"/>
        <v>70330.98705577735</v>
      </c>
    </row>
    <row r="236" spans="1:10" ht="15">
      <c r="A236" s="5"/>
      <c r="B236" s="5"/>
      <c r="C236" s="159"/>
      <c r="D236" s="16" t="s">
        <v>3</v>
      </c>
      <c r="E236" s="7">
        <f>E234+E235</f>
        <v>136773.9269497552</v>
      </c>
      <c r="F236" s="7">
        <f>F234+F235</f>
        <v>54041.4446426832</v>
      </c>
      <c r="G236" s="7">
        <f>G234+G235</f>
        <v>28835.937861928796</v>
      </c>
      <c r="H236" s="7">
        <f>H234+H235</f>
        <v>21077.14275861084</v>
      </c>
      <c r="I236" s="7">
        <f>I234+I235</f>
        <v>24831.62298877691</v>
      </c>
      <c r="J236" s="7">
        <f t="shared" si="22"/>
        <v>265560.0752017549</v>
      </c>
    </row>
    <row r="237" spans="1:10" ht="15">
      <c r="A237" s="5"/>
      <c r="B237" s="5"/>
      <c r="C237" s="151" t="s">
        <v>0</v>
      </c>
      <c r="D237" s="16" t="s">
        <v>36</v>
      </c>
      <c r="E237" s="49">
        <f>E234/J234</f>
        <v>0.463141763113784</v>
      </c>
      <c r="F237" s="49">
        <f>F234/J234</f>
        <v>0.20282886236766023</v>
      </c>
      <c r="G237" s="49">
        <f>G234/J234</f>
        <v>0.12578605692810876</v>
      </c>
      <c r="H237" s="49">
        <f>H234/J234</f>
        <v>0.09400616160838854</v>
      </c>
      <c r="I237" s="49">
        <f>I234/J234</f>
        <v>0.11423715598205857</v>
      </c>
      <c r="J237" s="50">
        <f t="shared" si="22"/>
        <v>1</v>
      </c>
    </row>
    <row r="238" spans="1:10" ht="15">
      <c r="A238" s="5"/>
      <c r="B238" s="5"/>
      <c r="C238" s="152"/>
      <c r="D238" s="16" t="s">
        <v>35</v>
      </c>
      <c r="E238" s="49">
        <f>E235/J235</f>
        <v>0.6591004164063263</v>
      </c>
      <c r="F238" s="49">
        <f>F235/J235</f>
        <v>0.20536254924880154</v>
      </c>
      <c r="G238" s="49">
        <f>G235/J235</f>
        <v>0.06083862669213902</v>
      </c>
      <c r="H238" s="49">
        <f>H235/J235</f>
        <v>0.03873691614111853</v>
      </c>
      <c r="I238" s="49">
        <f>I235/J235</f>
        <v>0.03596149151161455</v>
      </c>
      <c r="J238" s="50">
        <f t="shared" si="22"/>
        <v>1</v>
      </c>
    </row>
    <row r="239" spans="1:10" ht="15">
      <c r="A239" s="5"/>
      <c r="B239" s="5"/>
      <c r="C239" s="152"/>
      <c r="D239" s="43" t="s">
        <v>3</v>
      </c>
      <c r="E239" s="49">
        <f>E236/J236</f>
        <v>0.5150394947201437</v>
      </c>
      <c r="F239" s="49">
        <f>F236/J236</f>
        <v>0.20349988454260715</v>
      </c>
      <c r="G239" s="49">
        <f>G236/J236</f>
        <v>0.10858536562780066</v>
      </c>
      <c r="H239" s="49">
        <f>H236/J236</f>
        <v>0.07936864283005578</v>
      </c>
      <c r="I239" s="49">
        <f>I236/J236</f>
        <v>0.09350661227939287</v>
      </c>
      <c r="J239" s="50">
        <f t="shared" si="22"/>
        <v>1</v>
      </c>
    </row>
    <row r="240" spans="1:7" ht="15.75">
      <c r="A240" s="5"/>
      <c r="B240" s="5"/>
      <c r="C240" s="15" t="s">
        <v>60</v>
      </c>
      <c r="G240" s="3"/>
    </row>
    <row r="241" spans="1:7" ht="15.75">
      <c r="A241" s="5"/>
      <c r="B241" s="5"/>
      <c r="C241" s="15"/>
      <c r="G241" s="3"/>
    </row>
    <row r="242" spans="1:8" ht="15">
      <c r="A242" s="5">
        <v>16</v>
      </c>
      <c r="B242" s="5" t="s">
        <v>96</v>
      </c>
      <c r="H242" s="3"/>
    </row>
    <row r="243" spans="1:7" ht="15">
      <c r="A243" s="5"/>
      <c r="B243" s="5"/>
      <c r="C243" s="5">
        <v>2011</v>
      </c>
      <c r="G243" s="3"/>
    </row>
    <row r="244" spans="1:7" ht="28.5" customHeight="1">
      <c r="A244" s="5"/>
      <c r="B244" s="5"/>
      <c r="C244" s="152" t="s">
        <v>19</v>
      </c>
      <c r="D244" s="148"/>
      <c r="E244" s="138" t="s">
        <v>96</v>
      </c>
      <c r="F244" s="139"/>
      <c r="G244" s="140"/>
    </row>
    <row r="245" spans="1:7" ht="15.75" thickBot="1">
      <c r="A245" s="5"/>
      <c r="B245" s="5"/>
      <c r="C245" s="154"/>
      <c r="D245" s="149"/>
      <c r="E245" s="12" t="s">
        <v>1</v>
      </c>
      <c r="F245" s="12" t="s">
        <v>2</v>
      </c>
      <c r="G245" s="13" t="s">
        <v>3</v>
      </c>
    </row>
    <row r="246" spans="1:7" ht="15">
      <c r="A246" s="5"/>
      <c r="B246" s="5"/>
      <c r="C246" s="158" t="s">
        <v>34</v>
      </c>
      <c r="D246" s="16" t="s">
        <v>36</v>
      </c>
      <c r="E246" s="21">
        <v>1254333.11593787</v>
      </c>
      <c r="F246" s="21">
        <v>1166762.77891458</v>
      </c>
      <c r="G246" s="21">
        <f>E246+F246</f>
        <v>2421095.89485245</v>
      </c>
    </row>
    <row r="247" spans="1:7" ht="15">
      <c r="A247" s="5"/>
      <c r="B247" s="5"/>
      <c r="C247" s="161"/>
      <c r="D247" s="16" t="s">
        <v>35</v>
      </c>
      <c r="E247" s="39">
        <v>300136.719200817</v>
      </c>
      <c r="F247" s="40">
        <v>457690.403166118</v>
      </c>
      <c r="G247" s="21">
        <f>E247+F247</f>
        <v>757827.122366935</v>
      </c>
    </row>
    <row r="248" spans="1:7" ht="15">
      <c r="A248" s="5"/>
      <c r="B248" s="5"/>
      <c r="C248" s="159"/>
      <c r="D248" s="16" t="s">
        <v>3</v>
      </c>
      <c r="E248" s="39">
        <f>E246+E247</f>
        <v>1554469.835138687</v>
      </c>
      <c r="F248" s="39">
        <f>F246+F247</f>
        <v>1624453.182080698</v>
      </c>
      <c r="G248" s="39">
        <f>G246+G247</f>
        <v>3178923.017219385</v>
      </c>
    </row>
    <row r="249" spans="1:7" ht="15">
      <c r="A249" s="5"/>
      <c r="B249" s="5"/>
      <c r="C249" s="151" t="s">
        <v>0</v>
      </c>
      <c r="D249" s="16" t="s">
        <v>36</v>
      </c>
      <c r="E249" s="53">
        <f>E246/G246</f>
        <v>0.5180848551289264</v>
      </c>
      <c r="F249" s="54">
        <f>F246/G246</f>
        <v>0.4819151448710735</v>
      </c>
      <c r="G249" s="55">
        <f>E249+F249</f>
        <v>1</v>
      </c>
    </row>
    <row r="250" spans="1:7" ht="15">
      <c r="A250" s="5"/>
      <c r="B250" s="5"/>
      <c r="C250" s="152"/>
      <c r="D250" s="16" t="s">
        <v>35</v>
      </c>
      <c r="E250" s="53">
        <f>E247/G247</f>
        <v>0.39604905966336307</v>
      </c>
      <c r="F250" s="54">
        <f>F247/G247</f>
        <v>0.6039509403366369</v>
      </c>
      <c r="G250" s="55">
        <f>E250+F250</f>
        <v>1</v>
      </c>
    </row>
    <row r="251" spans="1:7" ht="15">
      <c r="A251" s="5"/>
      <c r="B251" s="5"/>
      <c r="C251" s="152"/>
      <c r="D251" s="43" t="s">
        <v>3</v>
      </c>
      <c r="E251" s="53">
        <f>E248/G248</f>
        <v>0.48899260117924687</v>
      </c>
      <c r="F251" s="54">
        <f>F248/G248</f>
        <v>0.5110073988207531</v>
      </c>
      <c r="G251" s="55">
        <f>E251+F251</f>
        <v>1</v>
      </c>
    </row>
    <row r="252" spans="1:7" ht="15.75">
      <c r="A252" s="5"/>
      <c r="B252" s="5"/>
      <c r="C252" s="15" t="s">
        <v>60</v>
      </c>
      <c r="G252" s="3"/>
    </row>
    <row r="253" spans="1:7" ht="15.75">
      <c r="A253" s="5"/>
      <c r="B253" s="5"/>
      <c r="C253" s="15"/>
      <c r="G253" s="3"/>
    </row>
    <row r="254" spans="1:7" ht="15">
      <c r="A254" s="5"/>
      <c r="B254" s="5"/>
      <c r="C254" s="5">
        <v>2011</v>
      </c>
      <c r="G254" s="3"/>
    </row>
    <row r="255" spans="1:13" ht="28.5" customHeight="1">
      <c r="A255" s="5"/>
      <c r="B255" s="5"/>
      <c r="C255" s="152" t="s">
        <v>19</v>
      </c>
      <c r="D255" s="148"/>
      <c r="E255" s="138" t="s">
        <v>97</v>
      </c>
      <c r="F255" s="139"/>
      <c r="G255" s="140"/>
      <c r="H255" s="138" t="s">
        <v>98</v>
      </c>
      <c r="I255" s="139"/>
      <c r="J255" s="140"/>
      <c r="K255" s="138" t="s">
        <v>99</v>
      </c>
      <c r="L255" s="139"/>
      <c r="M255" s="140"/>
    </row>
    <row r="256" spans="1:13" ht="15.75" thickBot="1">
      <c r="A256" s="5"/>
      <c r="B256" s="5"/>
      <c r="C256" s="154"/>
      <c r="D256" s="149"/>
      <c r="E256" s="22" t="s">
        <v>1</v>
      </c>
      <c r="F256" s="12" t="s">
        <v>2</v>
      </c>
      <c r="G256" s="125" t="s">
        <v>3</v>
      </c>
      <c r="H256" s="22" t="s">
        <v>1</v>
      </c>
      <c r="I256" s="12" t="s">
        <v>2</v>
      </c>
      <c r="J256" s="125" t="s">
        <v>3</v>
      </c>
      <c r="K256" s="22" t="s">
        <v>1</v>
      </c>
      <c r="L256" s="12" t="s">
        <v>2</v>
      </c>
      <c r="M256" s="125" t="s">
        <v>3</v>
      </c>
    </row>
    <row r="257" spans="1:13" ht="15">
      <c r="A257" s="5"/>
      <c r="B257" s="5"/>
      <c r="C257" s="158" t="s">
        <v>34</v>
      </c>
      <c r="D257" s="16" t="s">
        <v>36</v>
      </c>
      <c r="E257" s="21">
        <v>842116.183947401</v>
      </c>
      <c r="F257" s="21">
        <v>412216.931990461</v>
      </c>
      <c r="G257" s="21">
        <f>E257+F257</f>
        <v>1254333.115937862</v>
      </c>
      <c r="H257" s="21">
        <v>961586.927134061</v>
      </c>
      <c r="I257" s="21">
        <v>292746.188803804</v>
      </c>
      <c r="J257" s="21">
        <f>H257+I257</f>
        <v>1254333.1159378649</v>
      </c>
      <c r="K257" s="21">
        <v>91277.0272174782</v>
      </c>
      <c r="L257" s="21">
        <v>1163056.08872039</v>
      </c>
      <c r="M257" s="21">
        <f>K257+L257</f>
        <v>1254333.1159378684</v>
      </c>
    </row>
    <row r="258" spans="1:13" ht="15">
      <c r="A258" s="5"/>
      <c r="B258" s="5"/>
      <c r="C258" s="161"/>
      <c r="D258" s="16" t="s">
        <v>35</v>
      </c>
      <c r="E258" s="40">
        <v>197519.913802255</v>
      </c>
      <c r="F258" s="40">
        <v>102616.805398562</v>
      </c>
      <c r="G258" s="21">
        <f>E258+F258</f>
        <v>300136.719200817</v>
      </c>
      <c r="H258" s="40">
        <v>215002.885576206</v>
      </c>
      <c r="I258" s="40">
        <v>85133.8336246117</v>
      </c>
      <c r="J258" s="21">
        <f>H258+I258</f>
        <v>300136.7192008177</v>
      </c>
      <c r="K258" s="40">
        <v>13086.0980306521</v>
      </c>
      <c r="L258" s="40">
        <v>287050.621170165</v>
      </c>
      <c r="M258" s="21">
        <f>K258+L258</f>
        <v>300136.7192008171</v>
      </c>
    </row>
    <row r="259" spans="1:13" ht="15">
      <c r="A259" s="5"/>
      <c r="B259" s="5"/>
      <c r="C259" s="159"/>
      <c r="D259" s="16" t="s">
        <v>3</v>
      </c>
      <c r="E259" s="39">
        <f aca="true" t="shared" si="23" ref="E259:M259">E257+E258</f>
        <v>1039636.0977496561</v>
      </c>
      <c r="F259" s="39">
        <f t="shared" si="23"/>
        <v>514833.737389023</v>
      </c>
      <c r="G259" s="39">
        <f t="shared" si="23"/>
        <v>1554469.835138679</v>
      </c>
      <c r="H259" s="39">
        <f t="shared" si="23"/>
        <v>1176589.812710267</v>
      </c>
      <c r="I259" s="39">
        <f t="shared" si="23"/>
        <v>377880.0224284157</v>
      </c>
      <c r="J259" s="39">
        <f t="shared" si="23"/>
        <v>1554469.8351386825</v>
      </c>
      <c r="K259" s="39">
        <f t="shared" si="23"/>
        <v>104363.1252481303</v>
      </c>
      <c r="L259" s="39">
        <f t="shared" si="23"/>
        <v>1450106.7098905551</v>
      </c>
      <c r="M259" s="39">
        <f t="shared" si="23"/>
        <v>1554469.8351386855</v>
      </c>
    </row>
    <row r="260" spans="1:13" ht="15">
      <c r="A260" s="5"/>
      <c r="B260" s="5"/>
      <c r="C260" s="151" t="s">
        <v>0</v>
      </c>
      <c r="D260" s="16" t="s">
        <v>36</v>
      </c>
      <c r="E260" s="53">
        <f>E257/G257</f>
        <v>0.6713656629544956</v>
      </c>
      <c r="F260" s="54">
        <f>F257/G257</f>
        <v>0.3286343370455043</v>
      </c>
      <c r="G260" s="55">
        <f>E260+F260</f>
        <v>1</v>
      </c>
      <c r="H260" s="53">
        <f>H257/J257</f>
        <v>0.766612086467224</v>
      </c>
      <c r="I260" s="54">
        <f>I257/J257</f>
        <v>0.23338791353277608</v>
      </c>
      <c r="J260" s="55">
        <f>H260+I260</f>
        <v>1</v>
      </c>
      <c r="K260" s="53">
        <f>K257/M257</f>
        <v>0.07276936728982884</v>
      </c>
      <c r="L260" s="54">
        <f>L257/M257</f>
        <v>0.9272306327101711</v>
      </c>
      <c r="M260" s="55">
        <f>K260+L260</f>
        <v>1</v>
      </c>
    </row>
    <row r="261" spans="1:13" ht="15">
      <c r="A261" s="5"/>
      <c r="B261" s="5"/>
      <c r="C261" s="152"/>
      <c r="D261" s="16" t="s">
        <v>35</v>
      </c>
      <c r="E261" s="53">
        <f>E258/G258</f>
        <v>0.6580997964134384</v>
      </c>
      <c r="F261" s="54">
        <f>F258/G258</f>
        <v>0.3419002035865616</v>
      </c>
      <c r="G261" s="55">
        <f>E261+F261</f>
        <v>1</v>
      </c>
      <c r="H261" s="53">
        <f>H258/J258</f>
        <v>0.7163498226698156</v>
      </c>
      <c r="I261" s="54">
        <f>I258/J258</f>
        <v>0.2836501773301844</v>
      </c>
      <c r="J261" s="55">
        <f>H261+I261</f>
        <v>1</v>
      </c>
      <c r="K261" s="53">
        <f>K258/M258</f>
        <v>0.04360045670352111</v>
      </c>
      <c r="L261" s="54">
        <f>L258/M258</f>
        <v>0.9563995432964789</v>
      </c>
      <c r="M261" s="55">
        <f>K261+L261</f>
        <v>1</v>
      </c>
    </row>
    <row r="262" spans="1:13" ht="15">
      <c r="A262" s="5"/>
      <c r="B262" s="5"/>
      <c r="C262" s="152"/>
      <c r="D262" s="43" t="s">
        <v>3</v>
      </c>
      <c r="E262" s="53">
        <f>E259/G259</f>
        <v>0.6688042921443419</v>
      </c>
      <c r="F262" s="54">
        <f>F259/G259</f>
        <v>0.33119570785565816</v>
      </c>
      <c r="G262" s="55">
        <f>E262+F262</f>
        <v>1</v>
      </c>
      <c r="H262" s="53">
        <f>H259/J259</f>
        <v>0.7569074588091297</v>
      </c>
      <c r="I262" s="54">
        <f>I259/J259</f>
        <v>0.2430925411908704</v>
      </c>
      <c r="J262" s="55">
        <f>H262+I262</f>
        <v>1</v>
      </c>
      <c r="K262" s="53">
        <f>K259/M259</f>
        <v>0.06713743997407277</v>
      </c>
      <c r="L262" s="54">
        <f>L259/M259</f>
        <v>0.9328625600259272</v>
      </c>
      <c r="M262" s="55">
        <f>K262+L262</f>
        <v>0.9999999999999999</v>
      </c>
    </row>
    <row r="263" spans="1:7" ht="15.75">
      <c r="A263" s="5"/>
      <c r="B263" s="5"/>
      <c r="C263" s="15" t="s">
        <v>60</v>
      </c>
      <c r="G263" s="3"/>
    </row>
    <row r="264" spans="1:7" ht="15.75">
      <c r="A264" s="5"/>
      <c r="B264" s="5"/>
      <c r="C264" s="15"/>
      <c r="G264" s="3"/>
    </row>
    <row r="265" spans="1:2" ht="15">
      <c r="A265" s="5">
        <v>17</v>
      </c>
      <c r="B265" s="5" t="s">
        <v>14</v>
      </c>
    </row>
    <row r="266" spans="1:3" ht="15">
      <c r="A266" s="5"/>
      <c r="B266" s="5"/>
      <c r="C266" s="5">
        <v>2011</v>
      </c>
    </row>
    <row r="267" spans="2:9" ht="15.75" customHeight="1" thickBot="1">
      <c r="B267" s="5"/>
      <c r="C267" s="162" t="s">
        <v>49</v>
      </c>
      <c r="D267" s="151"/>
      <c r="E267" s="151"/>
      <c r="F267" s="151"/>
      <c r="G267" s="151"/>
      <c r="H267" s="151"/>
      <c r="I267" s="147"/>
    </row>
    <row r="268" spans="2:9" ht="15">
      <c r="B268" s="5"/>
      <c r="C268" s="164" t="s">
        <v>19</v>
      </c>
      <c r="D268" s="165"/>
      <c r="E268" s="131" t="s">
        <v>4</v>
      </c>
      <c r="F268" s="131" t="s">
        <v>5</v>
      </c>
      <c r="G268" s="131" t="s">
        <v>6</v>
      </c>
      <c r="H268" s="131" t="s">
        <v>7</v>
      </c>
      <c r="I268" s="131" t="s">
        <v>3</v>
      </c>
    </row>
    <row r="269" spans="2:9" ht="15">
      <c r="B269" s="5"/>
      <c r="C269" s="158" t="s">
        <v>34</v>
      </c>
      <c r="D269" s="16" t="s">
        <v>36</v>
      </c>
      <c r="E269" s="7">
        <v>43769.42853015307</v>
      </c>
      <c r="F269" s="7">
        <v>586338.1353387466</v>
      </c>
      <c r="G269" s="7">
        <v>575971.8618340802</v>
      </c>
      <c r="H269" s="7">
        <v>48253.69023488322</v>
      </c>
      <c r="I269" s="7">
        <f>SUM(E269:H269)</f>
        <v>1254333.115937863</v>
      </c>
    </row>
    <row r="270" spans="2:9" ht="15">
      <c r="B270" s="5"/>
      <c r="C270" s="161"/>
      <c r="D270" s="16" t="s">
        <v>35</v>
      </c>
      <c r="E270" s="7">
        <v>13696.666041394701</v>
      </c>
      <c r="F270" s="7">
        <v>107589.42359837159</v>
      </c>
      <c r="G270" s="7">
        <v>168138.18544502638</v>
      </c>
      <c r="H270" s="7">
        <v>10712.444116024737</v>
      </c>
      <c r="I270" s="7">
        <f>SUM(E270:H270)</f>
        <v>300136.7192008174</v>
      </c>
    </row>
    <row r="271" spans="2:9" ht="15">
      <c r="B271" s="5"/>
      <c r="C271" s="159"/>
      <c r="D271" s="16" t="s">
        <v>3</v>
      </c>
      <c r="E271" s="7">
        <f>E269+E270</f>
        <v>57466.09457154777</v>
      </c>
      <c r="F271" s="7">
        <f>F269+F270</f>
        <v>693927.5589371182</v>
      </c>
      <c r="G271" s="7">
        <f>G269+G270</f>
        <v>744110.0472791066</v>
      </c>
      <c r="H271" s="7">
        <f>H269+H270</f>
        <v>58966.13435090796</v>
      </c>
      <c r="I271" s="7">
        <f>I269+I270</f>
        <v>1554469.8351386804</v>
      </c>
    </row>
    <row r="272" spans="2:9" ht="15">
      <c r="B272" s="5"/>
      <c r="C272" s="151" t="s">
        <v>0</v>
      </c>
      <c r="D272" s="16" t="s">
        <v>36</v>
      </c>
      <c r="E272" s="6">
        <f>E269/I269</f>
        <v>0.034894581012019865</v>
      </c>
      <c r="F272" s="6">
        <f>F269/I269</f>
        <v>0.467450095902429</v>
      </c>
      <c r="G272" s="6">
        <f>G269/I269</f>
        <v>0.45918572547885483</v>
      </c>
      <c r="H272" s="6">
        <f>H269/I269</f>
        <v>0.038469597606696375</v>
      </c>
      <c r="I272" s="8">
        <f>SUM(E272:H272)</f>
        <v>1</v>
      </c>
    </row>
    <row r="273" spans="2:9" ht="15">
      <c r="B273" s="5"/>
      <c r="C273" s="152"/>
      <c r="D273" s="16" t="s">
        <v>35</v>
      </c>
      <c r="E273" s="6">
        <f>E270/I270</f>
        <v>0.04563475631327351</v>
      </c>
      <c r="F273" s="6">
        <f>F270/I270</f>
        <v>0.3584680471115064</v>
      </c>
      <c r="G273" s="6">
        <f>G270/I270</f>
        <v>0.560205315406701</v>
      </c>
      <c r="H273" s="6">
        <f>H270/I270</f>
        <v>0.03569188116851903</v>
      </c>
      <c r="I273" s="8">
        <f>SUM(E273:H273)</f>
        <v>1</v>
      </c>
    </row>
    <row r="274" spans="2:9" ht="15">
      <c r="B274" s="5"/>
      <c r="C274" s="152"/>
      <c r="D274" s="43" t="s">
        <v>3</v>
      </c>
      <c r="E274" s="6">
        <f>E271/I271</f>
        <v>0.03696829187194938</v>
      </c>
      <c r="F274" s="6">
        <f>F271/I271</f>
        <v>0.44640786411607025</v>
      </c>
      <c r="G274" s="6">
        <f>G271/I271</f>
        <v>0.4786905673294854</v>
      </c>
      <c r="H274" s="6">
        <f>H271/I271</f>
        <v>0.03793327668249501</v>
      </c>
      <c r="I274" s="8">
        <f>SUM(E274:H274)</f>
        <v>1</v>
      </c>
    </row>
    <row r="275" spans="1:3" ht="15.75">
      <c r="A275" s="5"/>
      <c r="B275" s="5"/>
      <c r="C275" s="15" t="s">
        <v>60</v>
      </c>
    </row>
    <row r="276" spans="1:3" ht="15.75">
      <c r="A276" s="5"/>
      <c r="B276" s="5"/>
      <c r="C276" s="15"/>
    </row>
    <row r="277" spans="1:2" ht="15">
      <c r="A277" s="5">
        <v>18</v>
      </c>
      <c r="B277" s="5" t="s">
        <v>100</v>
      </c>
    </row>
    <row r="278" spans="1:3" ht="15">
      <c r="A278" s="5"/>
      <c r="B278" s="5"/>
      <c r="C278" s="5">
        <v>2011</v>
      </c>
    </row>
    <row r="279" spans="1:7" ht="15" customHeight="1">
      <c r="A279" s="5"/>
      <c r="B279" s="5"/>
      <c r="C279" s="152" t="s">
        <v>19</v>
      </c>
      <c r="D279" s="148"/>
      <c r="E279" s="138" t="s">
        <v>100</v>
      </c>
      <c r="F279" s="139"/>
      <c r="G279" s="140"/>
    </row>
    <row r="280" spans="1:7" ht="15.75" thickBot="1">
      <c r="A280" s="5"/>
      <c r="B280" s="5"/>
      <c r="C280" s="154"/>
      <c r="D280" s="149"/>
      <c r="E280" s="131" t="s">
        <v>1</v>
      </c>
      <c r="F280" s="12" t="s">
        <v>2</v>
      </c>
      <c r="G280" s="131" t="s">
        <v>3</v>
      </c>
    </row>
    <row r="281" spans="1:7" ht="15">
      <c r="A281" s="5"/>
      <c r="B281" s="5"/>
      <c r="C281" s="158" t="s">
        <v>34</v>
      </c>
      <c r="D281" s="16" t="s">
        <v>36</v>
      </c>
      <c r="E281" s="7">
        <v>436900.965621763</v>
      </c>
      <c r="F281" s="7">
        <v>2129610.82983998</v>
      </c>
      <c r="G281" s="7">
        <f aca="true" t="shared" si="24" ref="G281:G286">E281+F281</f>
        <v>2566511.795461743</v>
      </c>
    </row>
    <row r="282" spans="1:7" ht="15">
      <c r="A282" s="5"/>
      <c r="B282" s="5"/>
      <c r="C282" s="161"/>
      <c r="D282" s="16" t="s">
        <v>35</v>
      </c>
      <c r="E282" s="7">
        <v>519350.383529378</v>
      </c>
      <c r="F282" s="7">
        <v>788420.840298811</v>
      </c>
      <c r="G282" s="7">
        <f t="shared" si="24"/>
        <v>1307771.223828189</v>
      </c>
    </row>
    <row r="283" spans="1:7" ht="15">
      <c r="A283" s="5"/>
      <c r="B283" s="5"/>
      <c r="C283" s="159"/>
      <c r="D283" s="16" t="s">
        <v>3</v>
      </c>
      <c r="E283" s="7">
        <f>E281+E282</f>
        <v>956251.349151141</v>
      </c>
      <c r="F283" s="7">
        <f>F281+F282</f>
        <v>2918031.670138791</v>
      </c>
      <c r="G283" s="7">
        <f t="shared" si="24"/>
        <v>3874283.019289932</v>
      </c>
    </row>
    <row r="284" spans="1:7" ht="15">
      <c r="A284" s="5"/>
      <c r="B284" s="5"/>
      <c r="C284" s="151" t="s">
        <v>0</v>
      </c>
      <c r="D284" s="16" t="s">
        <v>36</v>
      </c>
      <c r="E284" s="49">
        <f>E281/G281</f>
        <v>0.17023142710441347</v>
      </c>
      <c r="F284" s="49">
        <f>F281/G281</f>
        <v>0.8297685728955866</v>
      </c>
      <c r="G284" s="50">
        <f t="shared" si="24"/>
        <v>1</v>
      </c>
    </row>
    <row r="285" spans="1:7" ht="15">
      <c r="A285" s="5"/>
      <c r="B285" s="5"/>
      <c r="C285" s="152"/>
      <c r="D285" s="16" t="s">
        <v>35</v>
      </c>
      <c r="E285" s="49">
        <f>E282/G282</f>
        <v>0.3971263276531681</v>
      </c>
      <c r="F285" s="49">
        <f>F282/G282</f>
        <v>0.6028736723468319</v>
      </c>
      <c r="G285" s="50">
        <f t="shared" si="24"/>
        <v>1</v>
      </c>
    </row>
    <row r="286" spans="1:7" ht="15">
      <c r="A286" s="5"/>
      <c r="B286" s="5"/>
      <c r="C286" s="152"/>
      <c r="D286" s="43" t="s">
        <v>3</v>
      </c>
      <c r="E286" s="49">
        <f>E283/G283</f>
        <v>0.24682021018856803</v>
      </c>
      <c r="F286" s="49">
        <f>F283/G283</f>
        <v>0.753179789811432</v>
      </c>
      <c r="G286" s="50">
        <f t="shared" si="24"/>
        <v>1</v>
      </c>
    </row>
    <row r="287" spans="1:3" ht="15.75">
      <c r="A287" s="5"/>
      <c r="C287" s="15" t="s">
        <v>60</v>
      </c>
    </row>
    <row r="288" spans="1:7" ht="15.75">
      <c r="A288" s="5"/>
      <c r="B288" s="5"/>
      <c r="C288" s="15"/>
      <c r="G288" s="3"/>
    </row>
    <row r="289" spans="1:3" ht="15">
      <c r="A289" s="5"/>
      <c r="B289" s="5"/>
      <c r="C289" s="5">
        <v>2011</v>
      </c>
    </row>
    <row r="290" spans="1:9" ht="26.25" customHeight="1">
      <c r="A290" s="5"/>
      <c r="B290" s="5"/>
      <c r="C290" s="152" t="s">
        <v>19</v>
      </c>
      <c r="D290" s="148"/>
      <c r="E290" s="137" t="s">
        <v>101</v>
      </c>
      <c r="F290" s="137"/>
      <c r="G290" s="137"/>
      <c r="H290" s="137"/>
      <c r="I290" s="137"/>
    </row>
    <row r="291" spans="1:9" ht="15.75" thickBot="1">
      <c r="A291" s="5"/>
      <c r="B291" s="5"/>
      <c r="C291" s="154"/>
      <c r="D291" s="149"/>
      <c r="E291" s="12" t="s">
        <v>148</v>
      </c>
      <c r="F291" s="12" t="s">
        <v>136</v>
      </c>
      <c r="G291" s="12" t="s">
        <v>137</v>
      </c>
      <c r="H291" s="13" t="s">
        <v>138</v>
      </c>
      <c r="I291" s="13" t="s">
        <v>3</v>
      </c>
    </row>
    <row r="292" spans="1:9" ht="15">
      <c r="A292" s="5"/>
      <c r="B292" s="5"/>
      <c r="C292" s="158" t="s">
        <v>34</v>
      </c>
      <c r="D292" s="16" t="s">
        <v>36</v>
      </c>
      <c r="E292" s="7">
        <v>39080.8594171679</v>
      </c>
      <c r="F292" s="7">
        <v>146462.01468441178</v>
      </c>
      <c r="G292" s="7">
        <v>80302.10753655992</v>
      </c>
      <c r="H292" s="7">
        <v>171055.98398362295</v>
      </c>
      <c r="I292" s="7">
        <f aca="true" t="shared" si="25" ref="I292:I297">SUM(E292:H292)</f>
        <v>436900.96562176256</v>
      </c>
    </row>
    <row r="293" spans="1:9" ht="15">
      <c r="A293" s="5"/>
      <c r="B293" s="5"/>
      <c r="C293" s="161"/>
      <c r="D293" s="16" t="s">
        <v>35</v>
      </c>
      <c r="E293" s="7">
        <v>140484.4769330366</v>
      </c>
      <c r="F293" s="7">
        <v>200214.02799248314</v>
      </c>
      <c r="G293" s="7">
        <v>78189.7648527204</v>
      </c>
      <c r="H293" s="7">
        <v>100462.11375113949</v>
      </c>
      <c r="I293" s="7">
        <f t="shared" si="25"/>
        <v>519350.3835293796</v>
      </c>
    </row>
    <row r="294" spans="1:9" ht="15">
      <c r="A294" s="5"/>
      <c r="B294" s="5"/>
      <c r="C294" s="159"/>
      <c r="D294" s="16" t="s">
        <v>3</v>
      </c>
      <c r="E294" s="7">
        <f>E292+E293</f>
        <v>179565.3363502045</v>
      </c>
      <c r="F294" s="7">
        <f>F292+F293</f>
        <v>346676.0426768949</v>
      </c>
      <c r="G294" s="7">
        <f>G292+G293</f>
        <v>158491.87238928032</v>
      </c>
      <c r="H294" s="7">
        <f>H292+H293</f>
        <v>271518.0977347625</v>
      </c>
      <c r="I294" s="7">
        <f t="shared" si="25"/>
        <v>956251.3491511423</v>
      </c>
    </row>
    <row r="295" spans="1:9" ht="15">
      <c r="A295" s="5"/>
      <c r="B295" s="5"/>
      <c r="C295" s="151" t="s">
        <v>0</v>
      </c>
      <c r="D295" s="16" t="s">
        <v>36</v>
      </c>
      <c r="E295" s="49">
        <f>E292/I292</f>
        <v>0.08945015573850047</v>
      </c>
      <c r="F295" s="49">
        <f>F292/I292</f>
        <v>0.3352293224529242</v>
      </c>
      <c r="G295" s="49">
        <f>G292/I292</f>
        <v>0.183799336360542</v>
      </c>
      <c r="H295" s="49">
        <f>H292/I292</f>
        <v>0.3915211854480334</v>
      </c>
      <c r="I295" s="50">
        <f t="shared" si="25"/>
        <v>1</v>
      </c>
    </row>
    <row r="296" spans="1:9" ht="15">
      <c r="A296" s="5"/>
      <c r="B296" s="5"/>
      <c r="C296" s="152"/>
      <c r="D296" s="16" t="s">
        <v>35</v>
      </c>
      <c r="E296" s="49">
        <f>E293/I293</f>
        <v>0.2705003816081507</v>
      </c>
      <c r="F296" s="49">
        <f>F293/I293</f>
        <v>0.3855085782971354</v>
      </c>
      <c r="G296" s="49">
        <f>G293/I293</f>
        <v>0.15055301263351664</v>
      </c>
      <c r="H296" s="49">
        <f>H293/I293</f>
        <v>0.19343802746119731</v>
      </c>
      <c r="I296" s="50">
        <f t="shared" si="25"/>
        <v>1</v>
      </c>
    </row>
    <row r="297" spans="1:9" ht="15">
      <c r="A297" s="5"/>
      <c r="B297" s="5"/>
      <c r="C297" s="152"/>
      <c r="D297" s="43" t="s">
        <v>3</v>
      </c>
      <c r="E297" s="49">
        <f>E294/I294</f>
        <v>0.18778047896047773</v>
      </c>
      <c r="F297" s="49">
        <f>F294/I294</f>
        <v>0.3625365265990337</v>
      </c>
      <c r="G297" s="49">
        <f>G294/I294</f>
        <v>0.16574290068188918</v>
      </c>
      <c r="H297" s="49">
        <f>H294/I294</f>
        <v>0.28394009375859935</v>
      </c>
      <c r="I297" s="50">
        <f t="shared" si="25"/>
        <v>1</v>
      </c>
    </row>
    <row r="298" spans="1:3" ht="15.75">
      <c r="A298" s="5"/>
      <c r="C298" s="15" t="s">
        <v>60</v>
      </c>
    </row>
    <row r="299" spans="1:3" ht="15.75">
      <c r="A299" s="5"/>
      <c r="C299" s="15"/>
    </row>
    <row r="300" spans="1:2" ht="15">
      <c r="A300" s="5">
        <v>19</v>
      </c>
      <c r="B300" s="5" t="s">
        <v>102</v>
      </c>
    </row>
    <row r="301" spans="1:3" ht="15">
      <c r="A301" s="5"/>
      <c r="B301" s="5"/>
      <c r="C301" s="5">
        <v>2011</v>
      </c>
    </row>
    <row r="302" spans="1:7" ht="15" customHeight="1">
      <c r="A302" s="5"/>
      <c r="B302" s="5"/>
      <c r="C302" s="137" t="s">
        <v>19</v>
      </c>
      <c r="D302" s="137"/>
      <c r="E302" s="137" t="s">
        <v>102</v>
      </c>
      <c r="F302" s="137"/>
      <c r="G302" s="137"/>
    </row>
    <row r="303" spans="1:7" ht="15.75" thickBot="1">
      <c r="A303" s="5"/>
      <c r="B303" s="5"/>
      <c r="C303" s="137"/>
      <c r="D303" s="137"/>
      <c r="E303" s="131" t="s">
        <v>1</v>
      </c>
      <c r="F303" s="12" t="s">
        <v>2</v>
      </c>
      <c r="G303" s="131" t="s">
        <v>3</v>
      </c>
    </row>
    <row r="304" spans="1:7" ht="15">
      <c r="A304" s="5"/>
      <c r="B304" s="5"/>
      <c r="C304" s="158" t="s">
        <v>34</v>
      </c>
      <c r="D304" s="16" t="s">
        <v>36</v>
      </c>
      <c r="E304" s="7">
        <v>721140.485400037</v>
      </c>
      <c r="F304" s="7">
        <v>1408470.34443992</v>
      </c>
      <c r="G304" s="7">
        <f aca="true" t="shared" si="26" ref="G304:G309">E304+F304</f>
        <v>2129610.829839957</v>
      </c>
    </row>
    <row r="305" spans="1:7" ht="15">
      <c r="A305" s="5"/>
      <c r="B305" s="5"/>
      <c r="C305" s="161"/>
      <c r="D305" s="16" t="s">
        <v>35</v>
      </c>
      <c r="E305" s="7">
        <v>140536.335171565</v>
      </c>
      <c r="F305" s="7">
        <v>647884.505127248</v>
      </c>
      <c r="G305" s="7">
        <f t="shared" si="26"/>
        <v>788420.8402988131</v>
      </c>
    </row>
    <row r="306" spans="1:7" ht="15">
      <c r="A306" s="5"/>
      <c r="B306" s="5"/>
      <c r="C306" s="159"/>
      <c r="D306" s="16" t="s">
        <v>3</v>
      </c>
      <c r="E306" s="7">
        <f>E304+E305</f>
        <v>861676.8205716021</v>
      </c>
      <c r="F306" s="7">
        <f>F304+F305</f>
        <v>2056354.849567168</v>
      </c>
      <c r="G306" s="7">
        <f t="shared" si="26"/>
        <v>2918031.67013877</v>
      </c>
    </row>
    <row r="307" spans="1:7" ht="15">
      <c r="A307" s="5"/>
      <c r="B307" s="5"/>
      <c r="C307" s="151" t="s">
        <v>0</v>
      </c>
      <c r="D307" s="16" t="s">
        <v>36</v>
      </c>
      <c r="E307" s="49">
        <f>E304/G304</f>
        <v>0.3386254780899248</v>
      </c>
      <c r="F307" s="49">
        <f>F304/G304</f>
        <v>0.6613745219100752</v>
      </c>
      <c r="G307" s="50">
        <f t="shared" si="26"/>
        <v>1</v>
      </c>
    </row>
    <row r="308" spans="1:7" ht="15">
      <c r="A308" s="5"/>
      <c r="B308" s="5"/>
      <c r="C308" s="152"/>
      <c r="D308" s="16" t="s">
        <v>35</v>
      </c>
      <c r="E308" s="49">
        <f>E305/G305</f>
        <v>0.17825040636711412</v>
      </c>
      <c r="F308" s="49">
        <f>F305/G305</f>
        <v>0.8217495936328858</v>
      </c>
      <c r="G308" s="50">
        <f t="shared" si="26"/>
        <v>0.9999999999999999</v>
      </c>
    </row>
    <row r="309" spans="1:7" ht="15">
      <c r="A309" s="5"/>
      <c r="B309" s="5"/>
      <c r="C309" s="152"/>
      <c r="D309" s="43" t="s">
        <v>3</v>
      </c>
      <c r="E309" s="49">
        <f>E306/G306</f>
        <v>0.29529385489178883</v>
      </c>
      <c r="F309" s="49">
        <f>F306/G306</f>
        <v>0.7047061451082113</v>
      </c>
      <c r="G309" s="50">
        <f t="shared" si="26"/>
        <v>1</v>
      </c>
    </row>
    <row r="310" spans="1:3" ht="15.75">
      <c r="A310" s="5"/>
      <c r="B310" s="5"/>
      <c r="C310" s="15" t="s">
        <v>60</v>
      </c>
    </row>
    <row r="311" spans="1:3" ht="15.75">
      <c r="A311" s="5"/>
      <c r="B311" s="5"/>
      <c r="C311" s="15"/>
    </row>
    <row r="312" spans="1:16" ht="15">
      <c r="A312" s="113" t="s">
        <v>189</v>
      </c>
      <c r="B312" s="29" t="s">
        <v>186</v>
      </c>
      <c r="C312" s="29"/>
      <c r="D312" s="29"/>
      <c r="E312" s="30"/>
      <c r="F312" s="30"/>
      <c r="G312" s="30"/>
      <c r="H312" s="31"/>
      <c r="I312" s="30"/>
      <c r="J312" s="30"/>
      <c r="P312" s="30"/>
    </row>
    <row r="313" spans="1:3" ht="23.25" customHeight="1">
      <c r="A313" s="111"/>
      <c r="B313" s="5"/>
      <c r="C313" s="67">
        <v>2011</v>
      </c>
    </row>
    <row r="314" spans="1:7" ht="15">
      <c r="A314" s="111"/>
      <c r="B314" s="5"/>
      <c r="C314" s="152" t="s">
        <v>19</v>
      </c>
      <c r="D314" s="148"/>
      <c r="E314" s="141" t="s">
        <v>191</v>
      </c>
      <c r="F314" s="142"/>
      <c r="G314" s="143"/>
    </row>
    <row r="315" spans="1:7" ht="29.25" thickBot="1">
      <c r="A315" s="111"/>
      <c r="B315" s="5"/>
      <c r="C315" s="154"/>
      <c r="D315" s="149"/>
      <c r="E315" s="114" t="s">
        <v>192</v>
      </c>
      <c r="F315" s="115" t="s">
        <v>193</v>
      </c>
      <c r="G315" s="116" t="s">
        <v>3</v>
      </c>
    </row>
    <row r="316" spans="1:7" ht="15">
      <c r="A316" s="111"/>
      <c r="B316" s="5"/>
      <c r="C316" s="158" t="s">
        <v>34</v>
      </c>
      <c r="D316" s="16" t="s">
        <v>36</v>
      </c>
      <c r="E316" s="7">
        <f>+'[2]Hoja1'!$J$4</f>
        <v>2555415.80097688</v>
      </c>
      <c r="F316" s="7">
        <f>+'[2]Hoja1'!$E$4</f>
        <v>11095.994484882</v>
      </c>
      <c r="G316" s="7">
        <f>+E316+F316</f>
        <v>2566511.7954617618</v>
      </c>
    </row>
    <row r="317" spans="1:7" ht="15">
      <c r="A317" s="111"/>
      <c r="B317" s="5"/>
      <c r="C317" s="161"/>
      <c r="D317" s="16" t="s">
        <v>35</v>
      </c>
      <c r="E317" s="7">
        <f>+'[2]Hoja1'!$J$5</f>
        <v>1240888.6570161185</v>
      </c>
      <c r="F317" s="7">
        <f>+'[2]Hoja1'!$E$5</f>
        <v>66882.56681207802</v>
      </c>
      <c r="G317" s="7">
        <f>+E317+F317</f>
        <v>1307771.2238281965</v>
      </c>
    </row>
    <row r="318" spans="1:7" ht="15">
      <c r="A318" s="111"/>
      <c r="B318" s="5"/>
      <c r="C318" s="159"/>
      <c r="D318" s="16" t="s">
        <v>3</v>
      </c>
      <c r="E318" s="7">
        <f>+E316+E317</f>
        <v>3796304.4579929984</v>
      </c>
      <c r="F318" s="7">
        <f>+F316+F317</f>
        <v>77978.56129696002</v>
      </c>
      <c r="G318" s="7">
        <f>+G316+G317</f>
        <v>3874283.0192899583</v>
      </c>
    </row>
    <row r="319" spans="1:7" ht="15">
      <c r="A319" s="111"/>
      <c r="B319" s="5"/>
      <c r="C319" s="151" t="s">
        <v>0</v>
      </c>
      <c r="D319" s="16" t="s">
        <v>36</v>
      </c>
      <c r="E319" s="49">
        <f>+E316/G316</f>
        <v>0.9956766243956087</v>
      </c>
      <c r="F319" s="49">
        <f>+F316/G316</f>
        <v>0.004323375604391341</v>
      </c>
      <c r="G319" s="50">
        <f>+E319+F319</f>
        <v>1</v>
      </c>
    </row>
    <row r="320" spans="1:7" ht="15">
      <c r="A320" s="111"/>
      <c r="B320" s="5"/>
      <c r="C320" s="152"/>
      <c r="D320" s="16" t="s">
        <v>35</v>
      </c>
      <c r="E320" s="49">
        <f>+E317/G317</f>
        <v>0.9488575940551017</v>
      </c>
      <c r="F320" s="49">
        <f>+F317/G317</f>
        <v>0.05114240594489825</v>
      </c>
      <c r="G320" s="50">
        <f>+E320+F320</f>
        <v>1</v>
      </c>
    </row>
    <row r="321" spans="1:14" ht="15">
      <c r="A321" s="111"/>
      <c r="B321" s="5"/>
      <c r="C321" s="152"/>
      <c r="D321" s="43" t="s">
        <v>3</v>
      </c>
      <c r="E321" s="49">
        <f>+E318/G318</f>
        <v>0.9798727762249927</v>
      </c>
      <c r="F321" s="49">
        <f>+F318/G318</f>
        <v>0.020127223775007325</v>
      </c>
      <c r="G321" s="50">
        <f>+E321+F321</f>
        <v>1</v>
      </c>
      <c r="N321" s="123"/>
    </row>
    <row r="322" spans="3:14" ht="15">
      <c r="C322" s="29"/>
      <c r="G322" s="3"/>
      <c r="N322" s="123"/>
    </row>
    <row r="323" spans="1:14" ht="15">
      <c r="A323" s="113" t="s">
        <v>190</v>
      </c>
      <c r="B323" s="29" t="s">
        <v>103</v>
      </c>
      <c r="C323" s="29"/>
      <c r="G323" s="3"/>
      <c r="N323" s="123"/>
    </row>
    <row r="324" spans="1:14" ht="15">
      <c r="A324" s="111"/>
      <c r="B324" s="5"/>
      <c r="C324" s="5">
        <v>2011</v>
      </c>
      <c r="G324" s="3"/>
      <c r="N324" s="123"/>
    </row>
    <row r="325" spans="1:8" ht="28.5" customHeight="1">
      <c r="A325" s="5"/>
      <c r="B325" s="5"/>
      <c r="C325" s="152" t="s">
        <v>19</v>
      </c>
      <c r="D325" s="148"/>
      <c r="E325" s="137" t="s">
        <v>195</v>
      </c>
      <c r="F325" s="137"/>
      <c r="G325" s="137"/>
      <c r="H325" s="137"/>
    </row>
    <row r="326" spans="1:8" ht="15.75" thickBot="1">
      <c r="A326" s="5"/>
      <c r="B326" s="5"/>
      <c r="C326" s="154"/>
      <c r="D326" s="149"/>
      <c r="E326" s="12" t="s">
        <v>94</v>
      </c>
      <c r="F326" s="12" t="s">
        <v>71</v>
      </c>
      <c r="G326" s="13" t="s">
        <v>72</v>
      </c>
      <c r="H326" s="13" t="s">
        <v>147</v>
      </c>
    </row>
    <row r="327" spans="1:8" ht="15">
      <c r="A327" s="5"/>
      <c r="B327" s="5"/>
      <c r="C327" s="158" t="s">
        <v>34</v>
      </c>
      <c r="D327" s="16" t="s">
        <v>36</v>
      </c>
      <c r="E327" s="71">
        <v>2</v>
      </c>
      <c r="F327" s="71">
        <v>90.8575978683472</v>
      </c>
      <c r="G327" s="71">
        <v>6417</v>
      </c>
      <c r="H327" s="71">
        <v>40079170.66895885</v>
      </c>
    </row>
    <row r="328" spans="1:8" ht="15">
      <c r="A328" s="5"/>
      <c r="B328" s="5"/>
      <c r="C328" s="161"/>
      <c r="D328" s="16" t="s">
        <v>35</v>
      </c>
      <c r="E328" s="71">
        <v>1</v>
      </c>
      <c r="F328" s="70">
        <v>133.30129427669</v>
      </c>
      <c r="G328" s="70">
        <v>7727</v>
      </c>
      <c r="H328" s="70">
        <v>226104326.466826</v>
      </c>
    </row>
    <row r="329" spans="1:8" ht="15">
      <c r="A329" s="5"/>
      <c r="B329" s="5"/>
      <c r="C329" s="159"/>
      <c r="D329" s="16" t="s">
        <v>3</v>
      </c>
      <c r="E329" s="70">
        <v>1</v>
      </c>
      <c r="F329" s="71">
        <v>148.219032138701</v>
      </c>
      <c r="G329" s="71">
        <v>7727</v>
      </c>
      <c r="H329" s="71">
        <v>186025155.79786456</v>
      </c>
    </row>
    <row r="330" spans="1:7" ht="15.75">
      <c r="A330" s="5"/>
      <c r="B330" s="5"/>
      <c r="C330" s="15" t="s">
        <v>60</v>
      </c>
      <c r="G330" s="3"/>
    </row>
    <row r="331" spans="1:7" ht="15">
      <c r="A331" s="5"/>
      <c r="B331" s="5"/>
      <c r="C331" s="5">
        <v>2011</v>
      </c>
      <c r="G331" s="3"/>
    </row>
    <row r="332" spans="1:8" ht="28.5" customHeight="1">
      <c r="A332" s="5"/>
      <c r="B332" s="5"/>
      <c r="C332" s="152" t="s">
        <v>19</v>
      </c>
      <c r="D332" s="148"/>
      <c r="E332" s="137" t="s">
        <v>187</v>
      </c>
      <c r="F332" s="137"/>
      <c r="G332" s="137"/>
      <c r="H332" s="137"/>
    </row>
    <row r="333" spans="1:8" ht="15.75" thickBot="1">
      <c r="A333" s="5"/>
      <c r="B333" s="5"/>
      <c r="C333" s="154"/>
      <c r="D333" s="149"/>
      <c r="E333" s="12" t="s">
        <v>94</v>
      </c>
      <c r="F333" s="12" t="s">
        <v>71</v>
      </c>
      <c r="G333" s="13" t="s">
        <v>72</v>
      </c>
      <c r="H333" s="13" t="s">
        <v>147</v>
      </c>
    </row>
    <row r="334" spans="1:8" ht="15">
      <c r="A334" s="5"/>
      <c r="B334" s="5"/>
      <c r="C334" s="158" t="s">
        <v>34</v>
      </c>
      <c r="D334" s="16" t="s">
        <v>36</v>
      </c>
      <c r="E334" s="71">
        <v>2</v>
      </c>
      <c r="F334" s="71">
        <v>148.219032138701</v>
      </c>
      <c r="G334" s="71">
        <v>7727</v>
      </c>
      <c r="H334" s="71">
        <v>186025155.79786456</v>
      </c>
    </row>
    <row r="335" spans="1:9" ht="15">
      <c r="A335" s="5"/>
      <c r="B335" s="5"/>
      <c r="C335" s="161"/>
      <c r="D335" s="16" t="s">
        <v>35</v>
      </c>
      <c r="E335" s="71">
        <v>1</v>
      </c>
      <c r="F335" s="71">
        <v>90.8575978683472</v>
      </c>
      <c r="G335" s="71">
        <v>6417</v>
      </c>
      <c r="H335" s="71">
        <v>40079170.66895885</v>
      </c>
      <c r="I335" s="76"/>
    </row>
    <row r="336" spans="1:8" ht="15">
      <c r="A336" s="5"/>
      <c r="B336" s="5"/>
      <c r="C336" s="159"/>
      <c r="D336" s="16" t="s">
        <v>3</v>
      </c>
      <c r="E336" s="70">
        <v>1</v>
      </c>
      <c r="F336" s="70">
        <v>133.30129427669</v>
      </c>
      <c r="G336" s="70">
        <v>7727</v>
      </c>
      <c r="H336" s="70">
        <v>226104326.466826</v>
      </c>
    </row>
    <row r="337" spans="1:7" ht="15.75">
      <c r="A337" s="5"/>
      <c r="B337" s="5"/>
      <c r="C337" s="15" t="s">
        <v>60</v>
      </c>
      <c r="G337" s="3"/>
    </row>
    <row r="338" spans="1:7" ht="15.75">
      <c r="A338" s="5"/>
      <c r="B338" s="5"/>
      <c r="C338" s="15"/>
      <c r="G338" s="3"/>
    </row>
    <row r="339" spans="1:7" ht="15">
      <c r="A339" s="5"/>
      <c r="B339" s="5"/>
      <c r="C339" s="5">
        <v>2011</v>
      </c>
      <c r="G339" s="3"/>
    </row>
    <row r="340" spans="1:8" ht="15" customHeight="1">
      <c r="A340" s="5"/>
      <c r="B340" s="5"/>
      <c r="C340" s="152" t="s">
        <v>19</v>
      </c>
      <c r="D340" s="148"/>
      <c r="E340" s="137" t="s">
        <v>188</v>
      </c>
      <c r="F340" s="137"/>
      <c r="G340" s="137"/>
      <c r="H340" s="137"/>
    </row>
    <row r="341" spans="1:8" ht="15.75" thickBot="1">
      <c r="A341" s="5"/>
      <c r="B341" s="5"/>
      <c r="C341" s="154"/>
      <c r="D341" s="149"/>
      <c r="E341" s="12" t="s">
        <v>94</v>
      </c>
      <c r="F341" s="12" t="s">
        <v>71</v>
      </c>
      <c r="G341" s="13" t="s">
        <v>72</v>
      </c>
      <c r="H341" s="13" t="s">
        <v>147</v>
      </c>
    </row>
    <row r="342" spans="1:8" ht="15">
      <c r="A342" s="5"/>
      <c r="B342" s="5"/>
      <c r="C342" s="158" t="s">
        <v>34</v>
      </c>
      <c r="D342" s="81" t="s">
        <v>36</v>
      </c>
      <c r="E342" s="82">
        <v>0.2857142857142857</v>
      </c>
      <c r="F342" s="82">
        <v>47.68921176833834</v>
      </c>
      <c r="G342" s="7">
        <v>6011</v>
      </c>
      <c r="H342" s="82">
        <v>59853265.272848494</v>
      </c>
    </row>
    <row r="343" spans="1:8" ht="15">
      <c r="A343" s="5"/>
      <c r="B343" s="5"/>
      <c r="C343" s="161"/>
      <c r="D343" s="81" t="s">
        <v>35</v>
      </c>
      <c r="E343" s="82">
        <v>0.2</v>
      </c>
      <c r="F343" s="82">
        <v>29.934553873818533</v>
      </c>
      <c r="G343" s="7">
        <v>1570.3333333333333</v>
      </c>
      <c r="H343" s="82">
        <v>13204752.51113692</v>
      </c>
    </row>
    <row r="344" spans="1:8" ht="15">
      <c r="A344" s="5"/>
      <c r="B344" s="5"/>
      <c r="C344" s="159"/>
      <c r="D344" s="81" t="s">
        <v>3</v>
      </c>
      <c r="E344" s="79">
        <v>0.2</v>
      </c>
      <c r="F344" s="79">
        <v>43.07183537827496</v>
      </c>
      <c r="G344" s="80">
        <v>6011</v>
      </c>
      <c r="H344" s="79">
        <v>73058017.7839852</v>
      </c>
    </row>
    <row r="345" spans="1:8" ht="15.75">
      <c r="A345" s="5"/>
      <c r="B345" s="5"/>
      <c r="C345" s="15" t="s">
        <v>60</v>
      </c>
      <c r="D345" s="105"/>
      <c r="E345" s="103"/>
      <c r="F345" s="103"/>
      <c r="G345" s="104"/>
      <c r="H345" s="103"/>
    </row>
    <row r="346" spans="1:8" ht="15.75">
      <c r="A346" s="5"/>
      <c r="B346" s="5"/>
      <c r="C346" s="15"/>
      <c r="D346" s="105"/>
      <c r="E346" s="103"/>
      <c r="F346" s="103"/>
      <c r="G346" s="104"/>
      <c r="H346" s="103"/>
    </row>
    <row r="347" spans="1:8" ht="15">
      <c r="A347" s="5">
        <v>21</v>
      </c>
      <c r="B347" s="5" t="s">
        <v>104</v>
      </c>
      <c r="H347" s="3"/>
    </row>
    <row r="348" spans="1:7" ht="15" customHeight="1">
      <c r="A348" s="5"/>
      <c r="B348" s="5"/>
      <c r="C348" s="5">
        <v>2011</v>
      </c>
      <c r="G348" s="3"/>
    </row>
    <row r="349" spans="1:7" ht="28.5" customHeight="1">
      <c r="A349" s="5"/>
      <c r="B349" s="5"/>
      <c r="C349" s="162" t="s">
        <v>19</v>
      </c>
      <c r="D349" s="147"/>
      <c r="E349" s="138" t="s">
        <v>105</v>
      </c>
      <c r="F349" s="139"/>
      <c r="G349" s="140"/>
    </row>
    <row r="350" spans="1:7" ht="15.75" thickBot="1">
      <c r="A350" s="5"/>
      <c r="B350" s="5"/>
      <c r="C350" s="163"/>
      <c r="D350" s="149"/>
      <c r="E350" s="12" t="s">
        <v>1</v>
      </c>
      <c r="F350" s="12" t="s">
        <v>2</v>
      </c>
      <c r="G350" s="13" t="s">
        <v>3</v>
      </c>
    </row>
    <row r="351" spans="1:7" ht="15">
      <c r="A351" s="5"/>
      <c r="B351" s="5"/>
      <c r="C351" s="158" t="s">
        <v>34</v>
      </c>
      <c r="D351" s="16" t="s">
        <v>36</v>
      </c>
      <c r="E351" s="24">
        <v>2345622.59538552</v>
      </c>
      <c r="F351" s="25">
        <v>209793.205591333</v>
      </c>
      <c r="G351" s="7">
        <f>+E351+F351</f>
        <v>2555415.800976853</v>
      </c>
    </row>
    <row r="352" spans="1:7" ht="15">
      <c r="A352" s="5"/>
      <c r="B352" s="5"/>
      <c r="C352" s="161"/>
      <c r="D352" s="16" t="s">
        <v>35</v>
      </c>
      <c r="E352" s="24">
        <v>1028761.74796022</v>
      </c>
      <c r="F352" s="25">
        <v>212126.909055893</v>
      </c>
      <c r="G352" s="7">
        <f>+E352+F352</f>
        <v>1240888.657016113</v>
      </c>
    </row>
    <row r="353" spans="1:7" ht="15">
      <c r="A353" s="5"/>
      <c r="B353" s="5"/>
      <c r="C353" s="159"/>
      <c r="D353" s="16" t="s">
        <v>3</v>
      </c>
      <c r="E353" s="7">
        <f>E351+E352</f>
        <v>3374384.34334574</v>
      </c>
      <c r="F353" s="7">
        <f>F351+F352</f>
        <v>421920.114647226</v>
      </c>
      <c r="G353" s="7">
        <f>G351+G352</f>
        <v>3796304.457992966</v>
      </c>
    </row>
    <row r="354" spans="1:7" ht="15">
      <c r="A354" s="5"/>
      <c r="B354" s="5"/>
      <c r="C354" s="151" t="s">
        <v>0</v>
      </c>
      <c r="D354" s="16" t="s">
        <v>36</v>
      </c>
      <c r="E354" s="6">
        <f>E351/G351</f>
        <v>0.9179025168776307</v>
      </c>
      <c r="F354" s="6">
        <f>F351/G351</f>
        <v>0.08209748312236931</v>
      </c>
      <c r="G354" s="11">
        <f>E354+F354</f>
        <v>1</v>
      </c>
    </row>
    <row r="355" spans="1:7" ht="15">
      <c r="A355" s="5"/>
      <c r="B355" s="5"/>
      <c r="C355" s="152"/>
      <c r="D355" s="16" t="s">
        <v>35</v>
      </c>
      <c r="E355" s="6">
        <f>E352/G352</f>
        <v>0.8290524231513396</v>
      </c>
      <c r="F355" s="6">
        <f>F352/G352</f>
        <v>0.1709475768486604</v>
      </c>
      <c r="G355" s="11">
        <f>E355+F355</f>
        <v>1</v>
      </c>
    </row>
    <row r="356" spans="1:7" ht="15">
      <c r="A356" s="5"/>
      <c r="B356" s="5"/>
      <c r="C356" s="152"/>
      <c r="D356" s="43" t="s">
        <v>3</v>
      </c>
      <c r="E356" s="6">
        <f>E353/G353</f>
        <v>0.8888603063015954</v>
      </c>
      <c r="F356" s="6">
        <f>F353/G353</f>
        <v>0.11113969369840457</v>
      </c>
      <c r="G356" s="11">
        <f>E356+F356</f>
        <v>1</v>
      </c>
    </row>
    <row r="357" spans="1:7" ht="15.75">
      <c r="A357" s="5"/>
      <c r="B357" s="5"/>
      <c r="C357" s="15" t="s">
        <v>60</v>
      </c>
      <c r="G357" s="3"/>
    </row>
    <row r="358" spans="1:7" ht="15.75">
      <c r="A358" s="5"/>
      <c r="B358" s="5"/>
      <c r="C358" s="15"/>
      <c r="G358" s="3"/>
    </row>
    <row r="359" spans="1:7" ht="15">
      <c r="A359" s="5"/>
      <c r="B359" s="5"/>
      <c r="C359" s="5">
        <v>2011</v>
      </c>
      <c r="G359" s="3"/>
    </row>
    <row r="360" spans="1:16" ht="28.5" customHeight="1">
      <c r="A360" s="5"/>
      <c r="B360" s="5"/>
      <c r="C360" s="137" t="s">
        <v>19</v>
      </c>
      <c r="D360" s="137"/>
      <c r="E360" s="138" t="s">
        <v>106</v>
      </c>
      <c r="F360" s="139"/>
      <c r="G360" s="140"/>
      <c r="H360" s="138" t="s">
        <v>107</v>
      </c>
      <c r="I360" s="139"/>
      <c r="J360" s="140"/>
      <c r="K360" s="138" t="s">
        <v>108</v>
      </c>
      <c r="L360" s="139"/>
      <c r="M360" s="140"/>
      <c r="N360" s="138" t="s">
        <v>109</v>
      </c>
      <c r="O360" s="139"/>
      <c r="P360" s="140"/>
    </row>
    <row r="361" spans="1:16" ht="15.75" thickBot="1">
      <c r="A361" s="5"/>
      <c r="B361" s="5"/>
      <c r="C361" s="137"/>
      <c r="D361" s="137"/>
      <c r="E361" s="22" t="s">
        <v>1</v>
      </c>
      <c r="F361" s="12" t="s">
        <v>2</v>
      </c>
      <c r="G361" s="125" t="s">
        <v>3</v>
      </c>
      <c r="H361" s="22" t="s">
        <v>1</v>
      </c>
      <c r="I361" s="12" t="s">
        <v>2</v>
      </c>
      <c r="J361" s="125" t="s">
        <v>3</v>
      </c>
      <c r="K361" s="22" t="s">
        <v>1</v>
      </c>
      <c r="L361" s="12" t="s">
        <v>2</v>
      </c>
      <c r="M361" s="125" t="s">
        <v>3</v>
      </c>
      <c r="N361" s="22" t="s">
        <v>1</v>
      </c>
      <c r="O361" s="12" t="s">
        <v>2</v>
      </c>
      <c r="P361" s="125" t="s">
        <v>3</v>
      </c>
    </row>
    <row r="362" spans="1:16" ht="15">
      <c r="A362" s="5"/>
      <c r="B362" s="5"/>
      <c r="C362" s="158" t="s">
        <v>34</v>
      </c>
      <c r="D362" s="16" t="s">
        <v>36</v>
      </c>
      <c r="E362" s="25">
        <v>2174815.03192579</v>
      </c>
      <c r="F362" s="25">
        <v>170807.563459742</v>
      </c>
      <c r="G362" s="7">
        <f>+E362+F362</f>
        <v>2345622.595385532</v>
      </c>
      <c r="H362" s="25">
        <v>2098595.65541368</v>
      </c>
      <c r="I362" s="25">
        <v>247026.939971844</v>
      </c>
      <c r="J362" s="7">
        <f>+H362+I362</f>
        <v>2345622.595385524</v>
      </c>
      <c r="K362" s="25">
        <v>1565363.26254284</v>
      </c>
      <c r="L362" s="25">
        <v>780259.33284267</v>
      </c>
      <c r="M362" s="7">
        <f>+K362+L362</f>
        <v>2345622.59538551</v>
      </c>
      <c r="N362" s="25">
        <v>64959.4919216349</v>
      </c>
      <c r="O362" s="25">
        <v>2280663.10346389</v>
      </c>
      <c r="P362" s="7">
        <f>+N362+O362</f>
        <v>2345622.595385525</v>
      </c>
    </row>
    <row r="363" spans="1:16" ht="15">
      <c r="A363" s="5"/>
      <c r="B363" s="5"/>
      <c r="C363" s="161"/>
      <c r="D363" s="16" t="s">
        <v>35</v>
      </c>
      <c r="E363" s="25">
        <v>929329.923908823</v>
      </c>
      <c r="F363" s="25">
        <v>99431.8240513968</v>
      </c>
      <c r="G363" s="7">
        <f>+E363+F363</f>
        <v>1028761.7479602199</v>
      </c>
      <c r="H363" s="25">
        <v>782603.608646035</v>
      </c>
      <c r="I363" s="25">
        <v>246158.139314185</v>
      </c>
      <c r="J363" s="7">
        <f>+H363+I363</f>
        <v>1028761.74796022</v>
      </c>
      <c r="K363" s="25">
        <v>536387.509528431</v>
      </c>
      <c r="L363" s="25">
        <v>492374.238431792</v>
      </c>
      <c r="M363" s="7">
        <f>+K363+L363</f>
        <v>1028761.747960223</v>
      </c>
      <c r="N363" s="25">
        <v>24700.1646459211</v>
      </c>
      <c r="O363" s="25">
        <v>1004061.5833143</v>
      </c>
      <c r="P363" s="7">
        <f>+N363+O363</f>
        <v>1028761.7479602211</v>
      </c>
    </row>
    <row r="364" spans="1:16" ht="15">
      <c r="A364" s="5"/>
      <c r="B364" s="5"/>
      <c r="C364" s="159"/>
      <c r="D364" s="16" t="s">
        <v>3</v>
      </c>
      <c r="E364" s="7">
        <f aca="true" t="shared" si="27" ref="E364:P364">E362+E363</f>
        <v>3104144.955834613</v>
      </c>
      <c r="F364" s="7">
        <f t="shared" si="27"/>
        <v>270239.3875111388</v>
      </c>
      <c r="G364" s="7">
        <f t="shared" si="27"/>
        <v>3374384.343345752</v>
      </c>
      <c r="H364" s="7">
        <f t="shared" si="27"/>
        <v>2881199.264059715</v>
      </c>
      <c r="I364" s="7">
        <f t="shared" si="27"/>
        <v>493185.079286029</v>
      </c>
      <c r="J364" s="7">
        <f t="shared" si="27"/>
        <v>3374384.343345744</v>
      </c>
      <c r="K364" s="7">
        <f t="shared" si="27"/>
        <v>2101750.772071271</v>
      </c>
      <c r="L364" s="7">
        <f t="shared" si="27"/>
        <v>1272633.5712744622</v>
      </c>
      <c r="M364" s="7">
        <f t="shared" si="27"/>
        <v>3374384.343345733</v>
      </c>
      <c r="N364" s="7">
        <f t="shared" si="27"/>
        <v>89659.656567556</v>
      </c>
      <c r="O364" s="7">
        <f t="shared" si="27"/>
        <v>3284724.68677819</v>
      </c>
      <c r="P364" s="7">
        <f t="shared" si="27"/>
        <v>3374384.343345746</v>
      </c>
    </row>
    <row r="365" spans="1:16" ht="15">
      <c r="A365" s="5"/>
      <c r="B365" s="5"/>
      <c r="C365" s="151" t="s">
        <v>0</v>
      </c>
      <c r="D365" s="16" t="s">
        <v>36</v>
      </c>
      <c r="E365" s="6">
        <f>E362/G362</f>
        <v>0.9271802873165674</v>
      </c>
      <c r="F365" s="6">
        <f>F362/G362</f>
        <v>0.07281971268343264</v>
      </c>
      <c r="G365" s="11">
        <f>E365+F365</f>
        <v>1</v>
      </c>
      <c r="H365" s="6">
        <f>H362/J362</f>
        <v>0.8946859821107568</v>
      </c>
      <c r="I365" s="6">
        <f>I362/J362</f>
        <v>0.10531401788924313</v>
      </c>
      <c r="J365" s="11">
        <f>H365+I365</f>
        <v>0.9999999999999999</v>
      </c>
      <c r="K365" s="6">
        <f>K362/M362</f>
        <v>0.6673551259364331</v>
      </c>
      <c r="L365" s="6">
        <f>L362/M362</f>
        <v>0.33264487406356696</v>
      </c>
      <c r="M365" s="11">
        <f>K365+L365</f>
        <v>1</v>
      </c>
      <c r="N365" s="6">
        <f>N362/P362</f>
        <v>0.02769392316113761</v>
      </c>
      <c r="O365" s="6">
        <f>O362/P362</f>
        <v>0.9723060768388624</v>
      </c>
      <c r="P365" s="11">
        <f>N365+O365</f>
        <v>1</v>
      </c>
    </row>
    <row r="366" spans="1:16" ht="15">
      <c r="A366" s="5"/>
      <c r="B366" s="5"/>
      <c r="C366" s="152"/>
      <c r="D366" s="16" t="s">
        <v>35</v>
      </c>
      <c r="E366" s="6">
        <f>E363/G363</f>
        <v>0.9033480548352955</v>
      </c>
      <c r="F366" s="6">
        <f>F363/G363</f>
        <v>0.09665194516470459</v>
      </c>
      <c r="G366" s="11">
        <f>E366+F366</f>
        <v>1</v>
      </c>
      <c r="H366" s="6">
        <f>H363/J363</f>
        <v>0.7607238606973328</v>
      </c>
      <c r="I366" s="6">
        <f>I363/J363</f>
        <v>0.23927613930266722</v>
      </c>
      <c r="J366" s="11">
        <f>H366+I366</f>
        <v>1</v>
      </c>
      <c r="K366" s="6">
        <f>K363/M363</f>
        <v>0.5213913820104151</v>
      </c>
      <c r="L366" s="6">
        <f>L363/M363</f>
        <v>0.47860861798958493</v>
      </c>
      <c r="M366" s="11">
        <f>K366+L366</f>
        <v>1</v>
      </c>
      <c r="N366" s="6">
        <f>N363/P363</f>
        <v>0.02400960639807554</v>
      </c>
      <c r="O366" s="6">
        <f>O363/P363</f>
        <v>0.9759903936019245</v>
      </c>
      <c r="P366" s="11">
        <f>N366+O366</f>
        <v>1</v>
      </c>
    </row>
    <row r="367" spans="1:16" ht="15">
      <c r="A367" s="5"/>
      <c r="B367" s="5"/>
      <c r="C367" s="152"/>
      <c r="D367" s="43" t="s">
        <v>3</v>
      </c>
      <c r="E367" s="6">
        <f>E364/G364</f>
        <v>0.9199144614204817</v>
      </c>
      <c r="F367" s="6">
        <f>F364/G364</f>
        <v>0.08008553857951832</v>
      </c>
      <c r="G367" s="11">
        <f>E367+F367</f>
        <v>1</v>
      </c>
      <c r="H367" s="6">
        <f>H364/J364</f>
        <v>0.853844426388895</v>
      </c>
      <c r="I367" s="6">
        <f>I364/J364</f>
        <v>0.14615557361110496</v>
      </c>
      <c r="J367" s="11">
        <f>H367+I367</f>
        <v>1</v>
      </c>
      <c r="K367" s="6">
        <f>K364/M364</f>
        <v>0.622854588635083</v>
      </c>
      <c r="L367" s="6">
        <f>L364/M364</f>
        <v>0.37714541136491714</v>
      </c>
      <c r="M367" s="11">
        <f>K367+L367</f>
        <v>1.0000000000000002</v>
      </c>
      <c r="N367" s="6">
        <f>N364/P364</f>
        <v>0.026570671104601346</v>
      </c>
      <c r="O367" s="6">
        <f>O364/P364</f>
        <v>0.9734293288953987</v>
      </c>
      <c r="P367" s="11">
        <f>N367+O367</f>
        <v>1</v>
      </c>
    </row>
    <row r="368" spans="1:7" ht="15.75">
      <c r="A368" s="5"/>
      <c r="B368" s="5"/>
      <c r="C368" s="15" t="s">
        <v>60</v>
      </c>
      <c r="G368" s="3"/>
    </row>
    <row r="369" spans="1:7" ht="15.75">
      <c r="A369" s="5"/>
      <c r="B369" s="5"/>
      <c r="C369" s="15"/>
      <c r="G369" s="3"/>
    </row>
    <row r="370" spans="1:7" ht="15">
      <c r="A370" s="5">
        <v>22</v>
      </c>
      <c r="B370" s="5" t="s">
        <v>110</v>
      </c>
      <c r="C370" s="18"/>
      <c r="D370" s="18"/>
      <c r="E370" s="18"/>
      <c r="F370" s="18"/>
      <c r="G370" s="18"/>
    </row>
    <row r="371" spans="1:3" ht="15">
      <c r="A371" s="5"/>
      <c r="B371" s="5"/>
      <c r="C371" s="5">
        <v>2011</v>
      </c>
    </row>
    <row r="372" spans="1:8" ht="15" customHeight="1">
      <c r="A372" s="5"/>
      <c r="B372" s="5"/>
      <c r="C372" s="137" t="s">
        <v>19</v>
      </c>
      <c r="D372" s="137"/>
      <c r="E372" s="158" t="s">
        <v>111</v>
      </c>
      <c r="F372" s="152" t="s">
        <v>112</v>
      </c>
      <c r="G372" s="148" t="s">
        <v>113</v>
      </c>
      <c r="H372" s="148" t="s">
        <v>3</v>
      </c>
    </row>
    <row r="373" spans="1:8" ht="15">
      <c r="A373" s="5"/>
      <c r="B373" s="5"/>
      <c r="C373" s="137"/>
      <c r="D373" s="137"/>
      <c r="E373" s="159"/>
      <c r="F373" s="154"/>
      <c r="G373" s="149"/>
      <c r="H373" s="149"/>
    </row>
    <row r="374" spans="1:8" ht="15">
      <c r="A374" s="5"/>
      <c r="B374" s="5"/>
      <c r="C374" s="158" t="s">
        <v>34</v>
      </c>
      <c r="D374" s="16" t="s">
        <v>36</v>
      </c>
      <c r="E374" s="7">
        <v>2475790.05213447</v>
      </c>
      <c r="F374" s="7">
        <v>88675.7059828541</v>
      </c>
      <c r="G374" s="7">
        <v>2046.03734441119</v>
      </c>
      <c r="H374" s="7">
        <f aca="true" t="shared" si="28" ref="H374:H379">E374+F374+G374</f>
        <v>2566511.795461735</v>
      </c>
    </row>
    <row r="375" spans="1:8" ht="15">
      <c r="A375" s="5"/>
      <c r="B375" s="5"/>
      <c r="C375" s="161"/>
      <c r="D375" s="16" t="s">
        <v>35</v>
      </c>
      <c r="E375" s="7">
        <v>1172361.87505385</v>
      </c>
      <c r="F375" s="7">
        <v>86753.6727654524</v>
      </c>
      <c r="G375" s="7">
        <v>48655.6760088941</v>
      </c>
      <c r="H375" s="7">
        <f t="shared" si="28"/>
        <v>1307771.2238281965</v>
      </c>
    </row>
    <row r="376" spans="1:8" ht="15">
      <c r="A376" s="5"/>
      <c r="B376" s="5"/>
      <c r="C376" s="159"/>
      <c r="D376" s="16" t="s">
        <v>3</v>
      </c>
      <c r="E376" s="7">
        <f>E374+E375</f>
        <v>3648151.92718832</v>
      </c>
      <c r="F376" s="7">
        <f>F374+F375</f>
        <v>175429.37874830648</v>
      </c>
      <c r="G376" s="7">
        <f>G374+G375</f>
        <v>50701.71335330529</v>
      </c>
      <c r="H376" s="7">
        <f t="shared" si="28"/>
        <v>3874283.0192899317</v>
      </c>
    </row>
    <row r="377" spans="1:8" ht="15">
      <c r="A377" s="5"/>
      <c r="B377" s="5"/>
      <c r="C377" s="151" t="s">
        <v>0</v>
      </c>
      <c r="D377" s="16" t="s">
        <v>36</v>
      </c>
      <c r="E377" s="26">
        <f>E374/H374</f>
        <v>0.9646517333418514</v>
      </c>
      <c r="F377" s="26">
        <f>F374/H374</f>
        <v>0.03455106114830875</v>
      </c>
      <c r="G377" s="26">
        <f>G374/H374</f>
        <v>0.0007972055098399001</v>
      </c>
      <c r="H377" s="48">
        <f t="shared" si="28"/>
        <v>1</v>
      </c>
    </row>
    <row r="378" spans="1:8" ht="15">
      <c r="A378" s="5"/>
      <c r="B378" s="5"/>
      <c r="C378" s="152"/>
      <c r="D378" s="16" t="s">
        <v>35</v>
      </c>
      <c r="E378" s="26">
        <f>E375/H375</f>
        <v>0.8964579229859737</v>
      </c>
      <c r="F378" s="26">
        <f>F375/H375</f>
        <v>0.06633704059606173</v>
      </c>
      <c r="G378" s="26">
        <f>G375/H375</f>
        <v>0.037205036417964535</v>
      </c>
      <c r="H378" s="48">
        <f t="shared" si="28"/>
        <v>1</v>
      </c>
    </row>
    <row r="379" spans="1:8" ht="15">
      <c r="A379" s="5"/>
      <c r="B379" s="5"/>
      <c r="C379" s="152"/>
      <c r="D379" s="43" t="s">
        <v>3</v>
      </c>
      <c r="E379" s="26">
        <f>E376/H376</f>
        <v>0.9416327896088871</v>
      </c>
      <c r="F379" s="26">
        <f>F376/H376</f>
        <v>0.04528047586478561</v>
      </c>
      <c r="G379" s="26">
        <f>G376/H376</f>
        <v>0.013086734526327342</v>
      </c>
      <c r="H379" s="48">
        <f t="shared" si="28"/>
        <v>1</v>
      </c>
    </row>
    <row r="380" spans="1:3" ht="15.75">
      <c r="A380" s="5"/>
      <c r="B380" s="5"/>
      <c r="C380" s="15" t="s">
        <v>60</v>
      </c>
    </row>
    <row r="381" spans="1:3" ht="15.75">
      <c r="A381" s="5"/>
      <c r="B381" s="5"/>
      <c r="C381" s="15"/>
    </row>
    <row r="382" spans="1:7" ht="15">
      <c r="A382" s="5">
        <v>23</v>
      </c>
      <c r="B382" s="5" t="s">
        <v>114</v>
      </c>
      <c r="C382" s="18"/>
      <c r="D382" s="18"/>
      <c r="E382" s="18"/>
      <c r="F382" s="18"/>
      <c r="G382" s="18"/>
    </row>
    <row r="383" spans="1:3" ht="15">
      <c r="A383" s="5"/>
      <c r="B383" s="5"/>
      <c r="C383" s="5">
        <v>2011</v>
      </c>
    </row>
    <row r="384" spans="1:10" ht="15" customHeight="1">
      <c r="A384" s="5"/>
      <c r="B384" s="5"/>
      <c r="C384" s="137" t="s">
        <v>19</v>
      </c>
      <c r="D384" s="137"/>
      <c r="E384" s="152" t="s">
        <v>131</v>
      </c>
      <c r="F384" s="152" t="s">
        <v>132</v>
      </c>
      <c r="G384" s="148" t="s">
        <v>133</v>
      </c>
      <c r="H384" s="152" t="s">
        <v>134</v>
      </c>
      <c r="I384" s="152" t="s">
        <v>135</v>
      </c>
      <c r="J384" s="137" t="s">
        <v>3</v>
      </c>
    </row>
    <row r="385" spans="1:10" ht="15">
      <c r="A385" s="5"/>
      <c r="B385" s="5"/>
      <c r="C385" s="137"/>
      <c r="D385" s="137"/>
      <c r="E385" s="154"/>
      <c r="F385" s="154"/>
      <c r="G385" s="149"/>
      <c r="H385" s="154"/>
      <c r="I385" s="154"/>
      <c r="J385" s="137"/>
    </row>
    <row r="386" spans="1:10" ht="15">
      <c r="A386" s="5"/>
      <c r="B386" s="5"/>
      <c r="C386" s="158" t="s">
        <v>34</v>
      </c>
      <c r="D386" s="16" t="s">
        <v>36</v>
      </c>
      <c r="E386" s="7">
        <v>2061294.98368514</v>
      </c>
      <c r="F386" s="7">
        <v>392236.597849568</v>
      </c>
      <c r="G386" s="7">
        <v>49355.6215040803</v>
      </c>
      <c r="H386" s="7">
        <v>11371.2179761755</v>
      </c>
      <c r="I386" s="7">
        <v>12071.6523017652</v>
      </c>
      <c r="J386" s="7">
        <f aca="true" t="shared" si="29" ref="J386:J391">SUM(E386:I386)</f>
        <v>2526330.073316729</v>
      </c>
    </row>
    <row r="387" spans="1:10" ht="15">
      <c r="A387" s="5"/>
      <c r="B387" s="5"/>
      <c r="C387" s="161"/>
      <c r="D387" s="16" t="s">
        <v>35</v>
      </c>
      <c r="E387" s="7">
        <v>963423.922656693</v>
      </c>
      <c r="F387" s="7">
        <v>185690.160048264</v>
      </c>
      <c r="G387" s="7">
        <v>14359.195019801</v>
      </c>
      <c r="H387" s="7">
        <v>3484.32171957485</v>
      </c>
      <c r="I387" s="7">
        <v>6644.97381770662</v>
      </c>
      <c r="J387" s="7">
        <f t="shared" si="29"/>
        <v>1173602.5732620393</v>
      </c>
    </row>
    <row r="388" spans="1:10" ht="15">
      <c r="A388" s="5"/>
      <c r="B388" s="5"/>
      <c r="C388" s="159"/>
      <c r="D388" s="16" t="s">
        <v>3</v>
      </c>
      <c r="E388" s="7">
        <f>E386+E387</f>
        <v>3024718.906341833</v>
      </c>
      <c r="F388" s="7">
        <f>F386+F387</f>
        <v>577926.757897832</v>
      </c>
      <c r="G388" s="7">
        <f>G386+G387</f>
        <v>63714.8165238813</v>
      </c>
      <c r="H388" s="7">
        <f>H386+H387</f>
        <v>14855.539695750349</v>
      </c>
      <c r="I388" s="7">
        <f>I386+I387</f>
        <v>18716.62611947182</v>
      </c>
      <c r="J388" s="7">
        <f t="shared" si="29"/>
        <v>3699932.6465787683</v>
      </c>
    </row>
    <row r="389" spans="1:10" ht="15">
      <c r="A389" s="5"/>
      <c r="B389" s="5"/>
      <c r="C389" s="151" t="s">
        <v>0</v>
      </c>
      <c r="D389" s="16" t="s">
        <v>36</v>
      </c>
      <c r="E389" s="26">
        <f>E386/J386</f>
        <v>0.8159246511200886</v>
      </c>
      <c r="F389" s="26">
        <f>F386/J386</f>
        <v>0.15525944214194248</v>
      </c>
      <c r="G389" s="26">
        <f>G386/J386</f>
        <v>0.019536489718971303</v>
      </c>
      <c r="H389" s="26">
        <f>H386/J386</f>
        <v>0.00450108166635828</v>
      </c>
      <c r="I389" s="26">
        <f>I386/J386</f>
        <v>0.004778335352639315</v>
      </c>
      <c r="J389" s="50">
        <f t="shared" si="29"/>
        <v>0.9999999999999999</v>
      </c>
    </row>
    <row r="390" spans="1:10" ht="15">
      <c r="A390" s="5"/>
      <c r="B390" s="5"/>
      <c r="C390" s="152"/>
      <c r="D390" s="16" t="s">
        <v>35</v>
      </c>
      <c r="E390" s="26">
        <f>E387/J387</f>
        <v>0.8209115629142216</v>
      </c>
      <c r="F390" s="26">
        <f>F387/J387</f>
        <v>0.15822235250570085</v>
      </c>
      <c r="G390" s="26">
        <f>G387/J387</f>
        <v>0.012235142753555391</v>
      </c>
      <c r="H390" s="26">
        <f>H387/J387</f>
        <v>0.002968911110930973</v>
      </c>
      <c r="I390" s="26">
        <f>I387/J387</f>
        <v>0.00566203071559127</v>
      </c>
      <c r="J390" s="50">
        <f t="shared" si="29"/>
        <v>1.0000000000000002</v>
      </c>
    </row>
    <row r="391" spans="1:10" ht="15">
      <c r="A391" s="5"/>
      <c r="B391" s="5"/>
      <c r="C391" s="152"/>
      <c r="D391" s="16" t="s">
        <v>3</v>
      </c>
      <c r="E391" s="26">
        <f>E388/J388</f>
        <v>0.8175064778918913</v>
      </c>
      <c r="F391" s="26">
        <f>F388/J388</f>
        <v>0.15619926444667198</v>
      </c>
      <c r="G391" s="26">
        <f>G388/J388</f>
        <v>0.017220534158316838</v>
      </c>
      <c r="H391" s="26">
        <f>H388/J388</f>
        <v>0.004015083817670811</v>
      </c>
      <c r="I391" s="26">
        <f>I388/J388</f>
        <v>0.005058639685449031</v>
      </c>
      <c r="J391" s="50">
        <f t="shared" si="29"/>
        <v>1</v>
      </c>
    </row>
    <row r="392" spans="1:3" ht="15.75">
      <c r="A392" s="5"/>
      <c r="B392" s="5"/>
      <c r="C392" s="15" t="s">
        <v>60</v>
      </c>
    </row>
    <row r="393" spans="1:3" ht="15.75">
      <c r="A393" s="5"/>
      <c r="B393" s="5"/>
      <c r="C393" s="15"/>
    </row>
    <row r="394" spans="1:2" ht="15">
      <c r="A394" s="5">
        <v>24</v>
      </c>
      <c r="B394" s="5" t="s">
        <v>54</v>
      </c>
    </row>
    <row r="395" spans="1:3" ht="15">
      <c r="A395" s="5"/>
      <c r="B395" s="5"/>
      <c r="C395" s="5">
        <v>2011</v>
      </c>
    </row>
    <row r="396" spans="1:7" ht="15" customHeight="1">
      <c r="A396" s="5"/>
      <c r="B396" s="5"/>
      <c r="C396" s="137" t="s">
        <v>19</v>
      </c>
      <c r="D396" s="137"/>
      <c r="E396" s="153" t="s">
        <v>115</v>
      </c>
      <c r="F396" s="154"/>
      <c r="G396" s="155"/>
    </row>
    <row r="397" spans="1:7" ht="15.75" thickBot="1">
      <c r="A397" s="5"/>
      <c r="B397" s="5"/>
      <c r="C397" s="137"/>
      <c r="D397" s="137"/>
      <c r="E397" s="12" t="s">
        <v>1</v>
      </c>
      <c r="F397" s="12" t="s">
        <v>2</v>
      </c>
      <c r="G397" s="13" t="s">
        <v>3</v>
      </c>
    </row>
    <row r="398" spans="1:7" ht="15">
      <c r="A398" s="5"/>
      <c r="B398" s="5"/>
      <c r="C398" s="158" t="s">
        <v>34</v>
      </c>
      <c r="D398" s="16" t="s">
        <v>36</v>
      </c>
      <c r="E398" s="7">
        <v>2281814.8192840405</v>
      </c>
      <c r="F398" s="7">
        <v>284696.9761776981</v>
      </c>
      <c r="G398" s="7">
        <f>+E398+F398</f>
        <v>2566511.7954617385</v>
      </c>
    </row>
    <row r="399" spans="1:7" ht="15">
      <c r="A399" s="5"/>
      <c r="B399" s="5"/>
      <c r="C399" s="161"/>
      <c r="D399" s="16" t="s">
        <v>35</v>
      </c>
      <c r="E399" s="7">
        <v>999645.478495455</v>
      </c>
      <c r="F399" s="7">
        <v>308125.74533273827</v>
      </c>
      <c r="G399" s="7">
        <f>+E399+F399</f>
        <v>1307771.2238281933</v>
      </c>
    </row>
    <row r="400" spans="1:7" ht="15">
      <c r="A400" s="5"/>
      <c r="B400" s="5"/>
      <c r="C400" s="159"/>
      <c r="D400" s="16" t="s">
        <v>3</v>
      </c>
      <c r="E400" s="7">
        <f>E398+E399</f>
        <v>3281460.2977794954</v>
      </c>
      <c r="F400" s="7">
        <f>F398+F399</f>
        <v>592822.7215104364</v>
      </c>
      <c r="G400" s="7">
        <f>G398+G399</f>
        <v>3874283.0192899317</v>
      </c>
    </row>
    <row r="401" spans="1:7" ht="15">
      <c r="A401" s="5"/>
      <c r="B401" s="5"/>
      <c r="C401" s="137" t="s">
        <v>0</v>
      </c>
      <c r="D401" s="16" t="s">
        <v>36</v>
      </c>
      <c r="E401" s="6">
        <f>E398/G398</f>
        <v>0.8890724068827128</v>
      </c>
      <c r="F401" s="6">
        <f>F398/G398</f>
        <v>0.11092759311728727</v>
      </c>
      <c r="G401" s="11">
        <f>E401+F401</f>
        <v>1</v>
      </c>
    </row>
    <row r="402" spans="1:7" ht="15">
      <c r="A402" s="5"/>
      <c r="B402" s="5"/>
      <c r="C402" s="137"/>
      <c r="D402" s="16" t="s">
        <v>35</v>
      </c>
      <c r="E402" s="6">
        <f>E399/G399</f>
        <v>0.7643886486271104</v>
      </c>
      <c r="F402" s="6">
        <f>F399/G399</f>
        <v>0.23561135137288958</v>
      </c>
      <c r="G402" s="11">
        <f>E402+F402</f>
        <v>1</v>
      </c>
    </row>
    <row r="403" spans="1:7" ht="15">
      <c r="A403" s="5"/>
      <c r="B403" s="5"/>
      <c r="C403" s="137"/>
      <c r="D403" s="16" t="s">
        <v>3</v>
      </c>
      <c r="E403" s="6">
        <f>E400/G400</f>
        <v>0.846985179307038</v>
      </c>
      <c r="F403" s="6">
        <f>F400/G400</f>
        <v>0.15301482069296202</v>
      </c>
      <c r="G403" s="11">
        <f>E403+F403</f>
        <v>1</v>
      </c>
    </row>
    <row r="404" spans="1:7" ht="15.75">
      <c r="A404" s="5"/>
      <c r="B404" s="5"/>
      <c r="C404" s="15" t="s">
        <v>60</v>
      </c>
      <c r="G404" s="3"/>
    </row>
    <row r="405" spans="1:7" ht="15.75">
      <c r="A405" s="5"/>
      <c r="B405" s="5"/>
      <c r="C405" s="15"/>
      <c r="G405" s="3"/>
    </row>
    <row r="406" spans="1:3" ht="15">
      <c r="A406" s="5"/>
      <c r="B406" s="5"/>
      <c r="C406" s="5">
        <v>2011</v>
      </c>
    </row>
    <row r="407" spans="1:10" ht="15" customHeight="1">
      <c r="A407" s="5"/>
      <c r="B407" s="5"/>
      <c r="C407" s="137" t="s">
        <v>19</v>
      </c>
      <c r="D407" s="137"/>
      <c r="E407" s="138" t="s">
        <v>70</v>
      </c>
      <c r="F407" s="139"/>
      <c r="G407" s="139"/>
      <c r="H407" s="139"/>
      <c r="I407" s="139"/>
      <c r="J407" s="140"/>
    </row>
    <row r="408" spans="1:10" ht="15.75" thickBot="1">
      <c r="A408" s="5"/>
      <c r="B408" s="5"/>
      <c r="C408" s="137"/>
      <c r="D408" s="137"/>
      <c r="E408" s="12" t="s">
        <v>139</v>
      </c>
      <c r="F408" s="12" t="s">
        <v>140</v>
      </c>
      <c r="G408" s="13" t="s">
        <v>141</v>
      </c>
      <c r="H408" s="13" t="s">
        <v>156</v>
      </c>
      <c r="I408" s="13" t="s">
        <v>142</v>
      </c>
      <c r="J408" s="13" t="s">
        <v>3</v>
      </c>
    </row>
    <row r="409" spans="1:10" ht="15">
      <c r="A409" s="5"/>
      <c r="B409" s="5"/>
      <c r="C409" s="158" t="s">
        <v>34</v>
      </c>
      <c r="D409" s="16" t="s">
        <v>36</v>
      </c>
      <c r="E409" s="7">
        <v>762442.666777813</v>
      </c>
      <c r="F409" s="7">
        <v>1058787.22464255</v>
      </c>
      <c r="G409" s="7">
        <v>285879.235134216</v>
      </c>
      <c r="H409" s="7">
        <v>118607.687658824</v>
      </c>
      <c r="I409" s="7">
        <v>56098.0050706164</v>
      </c>
      <c r="J409" s="7">
        <f aca="true" t="shared" si="30" ref="J409:J414">SUM(E409:I409)</f>
        <v>2281814.8192840195</v>
      </c>
    </row>
    <row r="410" spans="1:10" ht="15">
      <c r="A410" s="5"/>
      <c r="B410" s="5"/>
      <c r="C410" s="161"/>
      <c r="D410" s="16" t="s">
        <v>35</v>
      </c>
      <c r="E410" s="7">
        <v>520047.61243088</v>
      </c>
      <c r="F410" s="7">
        <v>378233.920870716</v>
      </c>
      <c r="G410" s="7">
        <v>58880.181285793</v>
      </c>
      <c r="H410" s="7">
        <v>25557.2943290295</v>
      </c>
      <c r="I410" s="7">
        <v>16926.4695790372</v>
      </c>
      <c r="J410" s="7">
        <f t="shared" si="30"/>
        <v>999645.4784954557</v>
      </c>
    </row>
    <row r="411" spans="1:10" ht="15">
      <c r="A411" s="5"/>
      <c r="B411" s="5"/>
      <c r="C411" s="159"/>
      <c r="D411" s="16" t="s">
        <v>3</v>
      </c>
      <c r="E411" s="7">
        <f>E409+E410</f>
        <v>1282490.279208693</v>
      </c>
      <c r="F411" s="7">
        <f>F409+F410</f>
        <v>1437021.145513266</v>
      </c>
      <c r="G411" s="7">
        <f>G409+G410</f>
        <v>344759.41642000905</v>
      </c>
      <c r="H411" s="7">
        <f>H409+H410</f>
        <v>144164.9819878535</v>
      </c>
      <c r="I411" s="7">
        <f>I409+I410</f>
        <v>73024.4746496536</v>
      </c>
      <c r="J411" s="7">
        <f t="shared" si="30"/>
        <v>3281460.2977794753</v>
      </c>
    </row>
    <row r="412" spans="1:10" ht="15">
      <c r="A412" s="5"/>
      <c r="B412" s="5"/>
      <c r="C412" s="151" t="s">
        <v>0</v>
      </c>
      <c r="D412" s="16" t="s">
        <v>36</v>
      </c>
      <c r="E412" s="49">
        <f>E409/J409</f>
        <v>0.3341387128939104</v>
      </c>
      <c r="F412" s="49">
        <f>F409/J409</f>
        <v>0.46401102126892707</v>
      </c>
      <c r="G412" s="49">
        <f>G409/J409</f>
        <v>0.12528590520063249</v>
      </c>
      <c r="H412" s="49">
        <f>H409/J409</f>
        <v>0.05197954130915862</v>
      </c>
      <c r="I412" s="49">
        <f>I409/J409</f>
        <v>0.024584819327371468</v>
      </c>
      <c r="J412" s="50">
        <f t="shared" si="30"/>
        <v>1</v>
      </c>
    </row>
    <row r="413" spans="1:10" ht="15">
      <c r="A413" s="5"/>
      <c r="B413" s="5"/>
      <c r="C413" s="152"/>
      <c r="D413" s="16" t="s">
        <v>35</v>
      </c>
      <c r="E413" s="49">
        <f>E410/J410</f>
        <v>0.520232045878497</v>
      </c>
      <c r="F413" s="49">
        <f>F410/J410</f>
        <v>0.37836806048479055</v>
      </c>
      <c r="G413" s="49">
        <f>G410/J410</f>
        <v>0.058901062979259663</v>
      </c>
      <c r="H413" s="49">
        <f>H410/J410</f>
        <v>0.025566358152787544</v>
      </c>
      <c r="I413" s="49">
        <f>I410/J410</f>
        <v>0.01693247250466521</v>
      </c>
      <c r="J413" s="50">
        <f t="shared" si="30"/>
        <v>1</v>
      </c>
    </row>
    <row r="414" spans="1:10" ht="15">
      <c r="A414" s="5"/>
      <c r="B414" s="5"/>
      <c r="C414" s="152"/>
      <c r="D414" s="43" t="s">
        <v>3</v>
      </c>
      <c r="E414" s="49">
        <f>E411/J411</f>
        <v>0.39082913179737044</v>
      </c>
      <c r="F414" s="49">
        <f>F411/J411</f>
        <v>0.4379212347885729</v>
      </c>
      <c r="G414" s="49">
        <f>G411/J411</f>
        <v>0.10506280287873773</v>
      </c>
      <c r="H414" s="49">
        <f>H411/J411</f>
        <v>0.0439331788001239</v>
      </c>
      <c r="I414" s="49">
        <f>I411/J411</f>
        <v>0.02225365173519496</v>
      </c>
      <c r="J414" s="50">
        <f t="shared" si="30"/>
        <v>1</v>
      </c>
    </row>
    <row r="415" spans="1:3" ht="15.75">
      <c r="A415" s="5"/>
      <c r="B415" s="5"/>
      <c r="C415" s="15" t="s">
        <v>60</v>
      </c>
    </row>
    <row r="417" spans="1:8" ht="15">
      <c r="A417" s="5">
        <v>25</v>
      </c>
      <c r="B417" s="5" t="s">
        <v>116</v>
      </c>
      <c r="H417" s="3"/>
    </row>
    <row r="418" spans="1:7" ht="15">
      <c r="A418" s="5"/>
      <c r="B418" s="5"/>
      <c r="C418" s="5">
        <v>2011</v>
      </c>
      <c r="G418" s="3"/>
    </row>
    <row r="419" spans="1:13" ht="28.5" customHeight="1">
      <c r="A419" s="5"/>
      <c r="B419" s="5"/>
      <c r="C419" s="137" t="s">
        <v>19</v>
      </c>
      <c r="D419" s="137"/>
      <c r="E419" s="138" t="s">
        <v>117</v>
      </c>
      <c r="F419" s="139"/>
      <c r="G419" s="140"/>
      <c r="H419" s="138" t="s">
        <v>118</v>
      </c>
      <c r="I419" s="139"/>
      <c r="J419" s="140"/>
      <c r="K419" s="138" t="s">
        <v>119</v>
      </c>
      <c r="L419" s="139"/>
      <c r="M419" s="140"/>
    </row>
    <row r="420" spans="1:13" ht="15.75" thickBot="1">
      <c r="A420" s="5"/>
      <c r="B420" s="5"/>
      <c r="C420" s="137"/>
      <c r="D420" s="137"/>
      <c r="E420" s="12" t="s">
        <v>1</v>
      </c>
      <c r="F420" s="12" t="s">
        <v>2</v>
      </c>
      <c r="G420" s="13" t="s">
        <v>3</v>
      </c>
      <c r="H420" s="22" t="s">
        <v>1</v>
      </c>
      <c r="I420" s="12" t="s">
        <v>2</v>
      </c>
      <c r="J420" s="125" t="s">
        <v>3</v>
      </c>
      <c r="K420" s="22" t="s">
        <v>1</v>
      </c>
      <c r="L420" s="12" t="s">
        <v>2</v>
      </c>
      <c r="M420" s="125" t="s">
        <v>3</v>
      </c>
    </row>
    <row r="421" spans="1:13" ht="15">
      <c r="A421" s="5"/>
      <c r="B421" s="5"/>
      <c r="C421" s="158" t="s">
        <v>34</v>
      </c>
      <c r="D421" s="16" t="s">
        <v>36</v>
      </c>
      <c r="E421" s="24">
        <v>1084974.8109011</v>
      </c>
      <c r="F421" s="25">
        <v>1196840.00838291</v>
      </c>
      <c r="G421" s="7">
        <f>+E421+F421</f>
        <v>2281814.8192840097</v>
      </c>
      <c r="H421" s="25">
        <v>2132268.56953093</v>
      </c>
      <c r="I421" s="25">
        <v>149546.249753113</v>
      </c>
      <c r="J421" s="7">
        <f>+H421+I421</f>
        <v>2281814.819284043</v>
      </c>
      <c r="K421" s="25">
        <v>795885.35931462</v>
      </c>
      <c r="L421" s="25">
        <v>1485929.45996941</v>
      </c>
      <c r="M421" s="7">
        <f>+K421+L421</f>
        <v>2281814.8192840302</v>
      </c>
    </row>
    <row r="422" spans="1:13" ht="15">
      <c r="A422" s="5"/>
      <c r="B422" s="5"/>
      <c r="C422" s="161"/>
      <c r="D422" s="16" t="s">
        <v>35</v>
      </c>
      <c r="E422" s="24">
        <v>315524.666561711</v>
      </c>
      <c r="F422" s="25">
        <v>684120.81193374</v>
      </c>
      <c r="G422" s="7">
        <f>+E422+F422</f>
        <v>999645.478495451</v>
      </c>
      <c r="H422" s="25">
        <v>874025.098014098</v>
      </c>
      <c r="I422" s="25">
        <v>125620.380481351</v>
      </c>
      <c r="J422" s="7">
        <f>+H422+I422</f>
        <v>999645.4784954491</v>
      </c>
      <c r="K422" s="25">
        <v>344309.644723063</v>
      </c>
      <c r="L422" s="25">
        <v>655335.833772388</v>
      </c>
      <c r="M422" s="7">
        <f>+K422+L422</f>
        <v>999645.478495451</v>
      </c>
    </row>
    <row r="423" spans="1:13" ht="15">
      <c r="A423" s="5"/>
      <c r="B423" s="5"/>
      <c r="C423" s="159"/>
      <c r="D423" s="16" t="s">
        <v>3</v>
      </c>
      <c r="E423" s="7">
        <f aca="true" t="shared" si="31" ref="E423:M423">E421+E422</f>
        <v>1400499.477462811</v>
      </c>
      <c r="F423" s="7">
        <f t="shared" si="31"/>
        <v>1880960.82031665</v>
      </c>
      <c r="G423" s="7">
        <f t="shared" si="31"/>
        <v>3281460.297779461</v>
      </c>
      <c r="H423" s="7">
        <f t="shared" si="31"/>
        <v>3006293.667545028</v>
      </c>
      <c r="I423" s="7">
        <f t="shared" si="31"/>
        <v>275166.630234464</v>
      </c>
      <c r="J423" s="7">
        <f t="shared" si="31"/>
        <v>3281460.297779492</v>
      </c>
      <c r="K423" s="7">
        <f t="shared" si="31"/>
        <v>1140195.004037683</v>
      </c>
      <c r="L423" s="7">
        <f t="shared" si="31"/>
        <v>2141265.293741798</v>
      </c>
      <c r="M423" s="7">
        <f t="shared" si="31"/>
        <v>3281460.2977794814</v>
      </c>
    </row>
    <row r="424" spans="1:13" ht="15">
      <c r="A424" s="5"/>
      <c r="B424" s="5"/>
      <c r="C424" s="151" t="s">
        <v>0</v>
      </c>
      <c r="D424" s="16" t="s">
        <v>36</v>
      </c>
      <c r="E424" s="6">
        <f>E421/G421</f>
        <v>0.4754876696092037</v>
      </c>
      <c r="F424" s="6">
        <f>F421/G421</f>
        <v>0.5245123303907964</v>
      </c>
      <c r="G424" s="11">
        <f>E424+F424</f>
        <v>1</v>
      </c>
      <c r="H424" s="6">
        <f>H421/J421</f>
        <v>0.9344617063184665</v>
      </c>
      <c r="I424" s="6">
        <f>I421/J421</f>
        <v>0.06553829368153355</v>
      </c>
      <c r="J424" s="11">
        <f>H424+I424</f>
        <v>1</v>
      </c>
      <c r="K424" s="6">
        <f>K421/M421</f>
        <v>0.3487948945674508</v>
      </c>
      <c r="L424" s="6">
        <f>L421/M421</f>
        <v>0.6512051054325492</v>
      </c>
      <c r="M424" s="11">
        <f>K424+L424</f>
        <v>1</v>
      </c>
    </row>
    <row r="425" spans="1:13" ht="15">
      <c r="A425" s="5"/>
      <c r="B425" s="5"/>
      <c r="C425" s="152"/>
      <c r="D425" s="16" t="s">
        <v>35</v>
      </c>
      <c r="E425" s="6">
        <f>E422/G422</f>
        <v>0.31563656651216154</v>
      </c>
      <c r="F425" s="6">
        <f>F422/G422</f>
        <v>0.6843634334878385</v>
      </c>
      <c r="G425" s="11">
        <f>E425+F425</f>
        <v>1</v>
      </c>
      <c r="H425" s="6">
        <f>H422/J422</f>
        <v>0.8743350685980991</v>
      </c>
      <c r="I425" s="6">
        <f>I422/J422</f>
        <v>0.1256649314019009</v>
      </c>
      <c r="J425" s="11">
        <f>H425+I425</f>
        <v>1</v>
      </c>
      <c r="K425" s="6">
        <f>K422/M422</f>
        <v>0.34443175318641706</v>
      </c>
      <c r="L425" s="6">
        <f>L422/M422</f>
        <v>0.6555682468135829</v>
      </c>
      <c r="M425" s="11">
        <f>K425+L425</f>
        <v>1</v>
      </c>
    </row>
    <row r="426" spans="1:13" ht="15">
      <c r="A426" s="5"/>
      <c r="B426" s="5"/>
      <c r="C426" s="152"/>
      <c r="D426" s="16" t="s">
        <v>3</v>
      </c>
      <c r="E426" s="6">
        <f>E423/G423</f>
        <v>0.42679153497926464</v>
      </c>
      <c r="F426" s="6">
        <f>F423/G423</f>
        <v>0.5732084650207354</v>
      </c>
      <c r="G426" s="11">
        <f>E426+F426</f>
        <v>1</v>
      </c>
      <c r="H426" s="6">
        <f>H423/J423</f>
        <v>0.9161450679684698</v>
      </c>
      <c r="I426" s="6">
        <f>I423/J423</f>
        <v>0.08385493203153016</v>
      </c>
      <c r="J426" s="11">
        <f>H426+I426</f>
        <v>1</v>
      </c>
      <c r="K426" s="6">
        <f>K423/M423</f>
        <v>0.34746573189053576</v>
      </c>
      <c r="L426" s="6">
        <f>L423/M423</f>
        <v>0.6525342681094641</v>
      </c>
      <c r="M426" s="11">
        <f>K426+L426</f>
        <v>0.9999999999999999</v>
      </c>
    </row>
    <row r="427" spans="1:7" ht="15.75">
      <c r="A427" s="5"/>
      <c r="B427" s="5"/>
      <c r="C427" s="15" t="s">
        <v>60</v>
      </c>
      <c r="G427" s="3"/>
    </row>
    <row r="428" spans="1:2" ht="15">
      <c r="A428" s="5"/>
      <c r="B428" s="1"/>
    </row>
    <row r="429" spans="1:8" ht="15">
      <c r="A429" s="5">
        <v>26</v>
      </c>
      <c r="B429" s="5" t="s">
        <v>120</v>
      </c>
      <c r="H429" s="3"/>
    </row>
    <row r="430" spans="1:7" ht="15">
      <c r="A430" s="5"/>
      <c r="B430" s="5"/>
      <c r="C430" s="5">
        <v>2011</v>
      </c>
      <c r="G430" s="3"/>
    </row>
    <row r="431" spans="1:7" ht="28.5" customHeight="1">
      <c r="A431" s="5"/>
      <c r="B431" s="5"/>
      <c r="C431" s="137" t="s">
        <v>19</v>
      </c>
      <c r="D431" s="137"/>
      <c r="E431" s="138" t="s">
        <v>120</v>
      </c>
      <c r="F431" s="139"/>
      <c r="G431" s="140"/>
    </row>
    <row r="432" spans="1:7" ht="15.75" thickBot="1">
      <c r="A432" s="5"/>
      <c r="B432" s="5"/>
      <c r="C432" s="137"/>
      <c r="D432" s="137"/>
      <c r="E432" s="12" t="s">
        <v>1</v>
      </c>
      <c r="F432" s="12" t="s">
        <v>2</v>
      </c>
      <c r="G432" s="13" t="s">
        <v>3</v>
      </c>
    </row>
    <row r="433" spans="1:7" ht="15">
      <c r="A433" s="5"/>
      <c r="B433" s="5"/>
      <c r="C433" s="158" t="s">
        <v>34</v>
      </c>
      <c r="D433" s="16" t="s">
        <v>36</v>
      </c>
      <c r="E433" s="24">
        <v>176540.010330363</v>
      </c>
      <c r="F433" s="24">
        <v>2389971.78513137</v>
      </c>
      <c r="G433" s="7">
        <f>+E433+F433</f>
        <v>2566511.7954617334</v>
      </c>
    </row>
    <row r="434" spans="1:7" ht="15">
      <c r="A434" s="5"/>
      <c r="B434" s="5"/>
      <c r="C434" s="161"/>
      <c r="D434" s="16" t="s">
        <v>35</v>
      </c>
      <c r="E434" s="24">
        <v>8745.80910019624</v>
      </c>
      <c r="F434" s="24">
        <v>1299025.41472802</v>
      </c>
      <c r="G434" s="7">
        <f>+E434+F434</f>
        <v>1307771.2238282163</v>
      </c>
    </row>
    <row r="435" spans="1:7" ht="15">
      <c r="A435" s="5"/>
      <c r="B435" s="5"/>
      <c r="C435" s="159"/>
      <c r="D435" s="16" t="s">
        <v>3</v>
      </c>
      <c r="E435" s="7">
        <f>E433+E434</f>
        <v>185285.81943055923</v>
      </c>
      <c r="F435" s="7">
        <f>F433+F434</f>
        <v>3688997.19985939</v>
      </c>
      <c r="G435" s="7">
        <f>G433+G434</f>
        <v>3874283.01928995</v>
      </c>
    </row>
    <row r="436" spans="1:7" ht="15">
      <c r="A436" s="5"/>
      <c r="B436" s="5"/>
      <c r="C436" s="151" t="s">
        <v>0</v>
      </c>
      <c r="D436" s="16" t="s">
        <v>36</v>
      </c>
      <c r="E436" s="6">
        <f>E433/G433</f>
        <v>0.06878597271305438</v>
      </c>
      <c r="F436" s="6">
        <f>F433/G433</f>
        <v>0.9312140272869456</v>
      </c>
      <c r="G436" s="11">
        <f>E436+F436</f>
        <v>1</v>
      </c>
    </row>
    <row r="437" spans="1:7" ht="15">
      <c r="A437" s="5"/>
      <c r="B437" s="5"/>
      <c r="C437" s="152"/>
      <c r="D437" s="16" t="s">
        <v>35</v>
      </c>
      <c r="E437" s="6">
        <f>E434/G434</f>
        <v>0.0066875680859491485</v>
      </c>
      <c r="F437" s="6">
        <f>F434/G434</f>
        <v>0.9933124319140508</v>
      </c>
      <c r="G437" s="11">
        <f>E437+F437</f>
        <v>1</v>
      </c>
    </row>
    <row r="438" spans="1:7" ht="15">
      <c r="A438" s="5"/>
      <c r="B438" s="5"/>
      <c r="C438" s="152"/>
      <c r="D438" s="43" t="s">
        <v>3</v>
      </c>
      <c r="E438" s="6">
        <f>E435/G435</f>
        <v>0.04782454418224641</v>
      </c>
      <c r="F438" s="6">
        <f>F435/G435</f>
        <v>0.9521754558177534</v>
      </c>
      <c r="G438" s="11">
        <f>E438+F438</f>
        <v>0.9999999999999998</v>
      </c>
    </row>
    <row r="439" spans="1:7" ht="15.75">
      <c r="A439" s="5"/>
      <c r="B439" s="5"/>
      <c r="C439" s="15" t="s">
        <v>60</v>
      </c>
      <c r="G439" s="3"/>
    </row>
    <row r="440" spans="1:7" ht="15.75">
      <c r="A440" s="5"/>
      <c r="B440" s="5"/>
      <c r="C440" s="15"/>
      <c r="G440" s="3"/>
    </row>
    <row r="441" spans="1:7" ht="15">
      <c r="A441" s="5"/>
      <c r="B441" s="5"/>
      <c r="C441" s="5">
        <v>2011</v>
      </c>
      <c r="G441" s="3"/>
    </row>
    <row r="442" spans="1:10" ht="28.5" customHeight="1">
      <c r="A442" s="5"/>
      <c r="B442" s="5"/>
      <c r="C442" s="137" t="s">
        <v>19</v>
      </c>
      <c r="D442" s="137"/>
      <c r="E442" s="138" t="s">
        <v>121</v>
      </c>
      <c r="F442" s="139"/>
      <c r="G442" s="140"/>
      <c r="H442" s="138" t="s">
        <v>122</v>
      </c>
      <c r="I442" s="139"/>
      <c r="J442" s="140"/>
    </row>
    <row r="443" spans="1:10" ht="15.75" thickBot="1">
      <c r="A443" s="5"/>
      <c r="B443" s="5"/>
      <c r="C443" s="137"/>
      <c r="D443" s="137"/>
      <c r="E443" s="22" t="s">
        <v>1</v>
      </c>
      <c r="F443" s="12" t="s">
        <v>2</v>
      </c>
      <c r="G443" s="125" t="s">
        <v>3</v>
      </c>
      <c r="H443" s="22" t="s">
        <v>1</v>
      </c>
      <c r="I443" s="12" t="s">
        <v>2</v>
      </c>
      <c r="J443" s="125" t="s">
        <v>3</v>
      </c>
    </row>
    <row r="444" spans="1:10" ht="15">
      <c r="A444" s="5"/>
      <c r="B444" s="5"/>
      <c r="C444" s="158" t="s">
        <v>34</v>
      </c>
      <c r="D444" s="16" t="s">
        <v>36</v>
      </c>
      <c r="E444" s="24">
        <v>13320.4312068423</v>
      </c>
      <c r="F444" s="24">
        <v>163219.579123521</v>
      </c>
      <c r="G444" s="7">
        <f>+E444+F444</f>
        <v>176540.0103303633</v>
      </c>
      <c r="H444" s="24">
        <v>158978.328735602</v>
      </c>
      <c r="I444" s="24">
        <v>17561.6815947614</v>
      </c>
      <c r="J444" s="7">
        <f>+H444+I444</f>
        <v>176540.0103303634</v>
      </c>
    </row>
    <row r="445" spans="1:10" ht="15">
      <c r="A445" s="5"/>
      <c r="B445" s="5"/>
      <c r="C445" s="161"/>
      <c r="D445" s="16" t="s">
        <v>35</v>
      </c>
      <c r="E445" s="24">
        <v>1673.43996336716</v>
      </c>
      <c r="F445" s="24">
        <v>7072.36913682908</v>
      </c>
      <c r="G445" s="7">
        <f>+E445+F445</f>
        <v>8745.80910019624</v>
      </c>
      <c r="H445" s="24">
        <v>3760.7329901767</v>
      </c>
      <c r="I445" s="24">
        <v>4985.07611001954</v>
      </c>
      <c r="J445" s="7">
        <f>+H445+I445</f>
        <v>8745.809100196238</v>
      </c>
    </row>
    <row r="446" spans="1:10" ht="15">
      <c r="A446" s="5"/>
      <c r="B446" s="5"/>
      <c r="C446" s="159"/>
      <c r="D446" s="16" t="s">
        <v>3</v>
      </c>
      <c r="E446" s="7">
        <f aca="true" t="shared" si="32" ref="E446:J446">E444+E445</f>
        <v>14993.87117020946</v>
      </c>
      <c r="F446" s="7">
        <f t="shared" si="32"/>
        <v>170291.94826035007</v>
      </c>
      <c r="G446" s="7">
        <f t="shared" si="32"/>
        <v>185285.81943055952</v>
      </c>
      <c r="H446" s="7">
        <f t="shared" si="32"/>
        <v>162739.0617257787</v>
      </c>
      <c r="I446" s="7">
        <f t="shared" si="32"/>
        <v>22546.75770478094</v>
      </c>
      <c r="J446" s="7">
        <f t="shared" si="32"/>
        <v>185285.81943055964</v>
      </c>
    </row>
    <row r="447" spans="1:10" ht="15">
      <c r="A447" s="5"/>
      <c r="B447" s="5"/>
      <c r="C447" s="151" t="s">
        <v>0</v>
      </c>
      <c r="D447" s="16" t="s">
        <v>36</v>
      </c>
      <c r="E447" s="6">
        <f>E444/G444</f>
        <v>0.07545276100253692</v>
      </c>
      <c r="F447" s="6">
        <f>F444/G444</f>
        <v>0.924547238997463</v>
      </c>
      <c r="G447" s="11">
        <f>E447+F447</f>
        <v>1</v>
      </c>
      <c r="H447" s="6">
        <f>H444/J444</f>
        <v>0.900522937764092</v>
      </c>
      <c r="I447" s="6">
        <f>I444/J444</f>
        <v>0.09947706223590799</v>
      </c>
      <c r="J447" s="11">
        <f>H447+I447</f>
        <v>1</v>
      </c>
    </row>
    <row r="448" spans="1:10" ht="15">
      <c r="A448" s="5"/>
      <c r="B448" s="5"/>
      <c r="C448" s="152"/>
      <c r="D448" s="16" t="s">
        <v>35</v>
      </c>
      <c r="E448" s="6">
        <f>E445/G445</f>
        <v>0.19134192665257363</v>
      </c>
      <c r="F448" s="6">
        <f>F445/G445</f>
        <v>0.8086580733474263</v>
      </c>
      <c r="G448" s="11">
        <f>E448+F448</f>
        <v>1</v>
      </c>
      <c r="H448" s="6">
        <f>H445/J445</f>
        <v>0.43000401073153044</v>
      </c>
      <c r="I448" s="6">
        <f>I445/J445</f>
        <v>0.5699959892684697</v>
      </c>
      <c r="J448" s="11">
        <f>H448+I448</f>
        <v>1.0000000000000002</v>
      </c>
    </row>
    <row r="449" spans="1:10" ht="15">
      <c r="A449" s="5"/>
      <c r="B449" s="5"/>
      <c r="C449" s="152"/>
      <c r="D449" s="43" t="s">
        <v>3</v>
      </c>
      <c r="E449" s="6">
        <f>E446/G446</f>
        <v>0.08092292878262487</v>
      </c>
      <c r="F449" s="6">
        <f>F446/G446</f>
        <v>0.9190770712173751</v>
      </c>
      <c r="G449" s="11">
        <f>E449+F449</f>
        <v>1</v>
      </c>
      <c r="H449" s="6">
        <f>H446/J446</f>
        <v>0.8783136357975259</v>
      </c>
      <c r="I449" s="6">
        <f>I446/J446</f>
        <v>0.12168636420247414</v>
      </c>
      <c r="J449" s="11">
        <f>H449+I449</f>
        <v>1</v>
      </c>
    </row>
    <row r="450" spans="1:7" ht="15.75">
      <c r="A450" s="5"/>
      <c r="B450" s="5"/>
      <c r="C450" s="15" t="s">
        <v>60</v>
      </c>
      <c r="G450" s="3"/>
    </row>
    <row r="451" spans="1:7" ht="15.75">
      <c r="A451" s="5"/>
      <c r="B451" s="5"/>
      <c r="C451" s="15"/>
      <c r="G451" s="3"/>
    </row>
    <row r="452" spans="1:2" ht="15">
      <c r="A452" s="5">
        <v>27</v>
      </c>
      <c r="B452" s="5" t="s">
        <v>123</v>
      </c>
    </row>
    <row r="453" spans="1:3" ht="15">
      <c r="A453" s="5"/>
      <c r="B453" s="5"/>
      <c r="C453" s="5">
        <v>2011</v>
      </c>
    </row>
    <row r="454" spans="1:7" ht="15" customHeight="1">
      <c r="A454" s="5"/>
      <c r="B454" s="5"/>
      <c r="C454" s="137" t="s">
        <v>19</v>
      </c>
      <c r="D454" s="137"/>
      <c r="E454" s="137" t="s">
        <v>124</v>
      </c>
      <c r="F454" s="137"/>
      <c r="G454" s="137"/>
    </row>
    <row r="455" spans="1:7" ht="15.75" thickBot="1">
      <c r="A455" s="5"/>
      <c r="B455" s="5"/>
      <c r="C455" s="137"/>
      <c r="D455" s="137"/>
      <c r="E455" s="42" t="s">
        <v>1</v>
      </c>
      <c r="F455" s="12" t="s">
        <v>2</v>
      </c>
      <c r="G455" s="13" t="s">
        <v>3</v>
      </c>
    </row>
    <row r="456" spans="1:7" ht="15">
      <c r="A456" s="5"/>
      <c r="B456" s="5"/>
      <c r="C456" s="158" t="s">
        <v>34</v>
      </c>
      <c r="D456" s="16" t="s">
        <v>36</v>
      </c>
      <c r="E456" s="7">
        <v>641627.549014484</v>
      </c>
      <c r="F456" s="7">
        <v>1924884.24644726</v>
      </c>
      <c r="G456" s="7">
        <f aca="true" t="shared" si="33" ref="G456:G461">E456+F456</f>
        <v>2566511.795461744</v>
      </c>
    </row>
    <row r="457" spans="1:7" ht="15">
      <c r="A457" s="5"/>
      <c r="B457" s="5"/>
      <c r="C457" s="161"/>
      <c r="D457" s="16" t="s">
        <v>35</v>
      </c>
      <c r="E457" s="7">
        <v>144101.810009591</v>
      </c>
      <c r="F457" s="7">
        <v>1163669.41381861</v>
      </c>
      <c r="G457" s="7">
        <f t="shared" si="33"/>
        <v>1307771.223828201</v>
      </c>
    </row>
    <row r="458" spans="1:7" ht="15">
      <c r="A458" s="5"/>
      <c r="B458" s="5"/>
      <c r="C458" s="159"/>
      <c r="D458" s="16" t="s">
        <v>3</v>
      </c>
      <c r="E458" s="7">
        <f>E456+E457</f>
        <v>785729.3590240751</v>
      </c>
      <c r="F458" s="7">
        <f>F456+F457</f>
        <v>3088553.66026587</v>
      </c>
      <c r="G458" s="7">
        <f t="shared" si="33"/>
        <v>3874283.0192899453</v>
      </c>
    </row>
    <row r="459" spans="1:7" ht="15">
      <c r="A459" s="5"/>
      <c r="B459" s="5"/>
      <c r="C459" s="151" t="s">
        <v>0</v>
      </c>
      <c r="D459" s="16" t="s">
        <v>36</v>
      </c>
      <c r="E459" s="6">
        <f>E456/G456</f>
        <v>0.2499998442045142</v>
      </c>
      <c r="F459" s="6">
        <f>F456/G456</f>
        <v>0.7500001557954858</v>
      </c>
      <c r="G459" s="11">
        <f t="shared" si="33"/>
        <v>1</v>
      </c>
    </row>
    <row r="460" spans="1:7" ht="15">
      <c r="A460" s="5"/>
      <c r="B460" s="5"/>
      <c r="C460" s="152"/>
      <c r="D460" s="16" t="s">
        <v>35</v>
      </c>
      <c r="E460" s="6">
        <f>E457/G457</f>
        <v>0.11018885213559443</v>
      </c>
      <c r="F460" s="6">
        <f>F457/G457</f>
        <v>0.8898111478644055</v>
      </c>
      <c r="G460" s="11">
        <f t="shared" si="33"/>
        <v>1</v>
      </c>
    </row>
    <row r="461" spans="1:7" ht="15">
      <c r="A461" s="5"/>
      <c r="B461" s="5"/>
      <c r="C461" s="152"/>
      <c r="D461" s="16" t="s">
        <v>3</v>
      </c>
      <c r="E461" s="6">
        <f>E458/G458</f>
        <v>0.20280639155992242</v>
      </c>
      <c r="F461" s="6">
        <f>F458/G458</f>
        <v>0.7971936084400775</v>
      </c>
      <c r="G461" s="11">
        <f t="shared" si="33"/>
        <v>0.9999999999999999</v>
      </c>
    </row>
    <row r="462" spans="1:7" ht="15.75">
      <c r="A462" s="5"/>
      <c r="B462" s="5"/>
      <c r="C462" s="15" t="s">
        <v>60</v>
      </c>
      <c r="G462" s="3"/>
    </row>
    <row r="463" spans="1:7" ht="15.75">
      <c r="A463" s="5"/>
      <c r="B463" s="5"/>
      <c r="C463" s="15"/>
      <c r="G463" s="3"/>
    </row>
    <row r="464" spans="1:3" ht="15">
      <c r="A464" s="5"/>
      <c r="B464" s="5"/>
      <c r="C464" s="5">
        <v>2011</v>
      </c>
    </row>
    <row r="465" spans="1:8" ht="15" customHeight="1">
      <c r="A465" s="5"/>
      <c r="B465" s="5"/>
      <c r="C465" s="137" t="s">
        <v>19</v>
      </c>
      <c r="D465" s="137"/>
      <c r="E465" s="138" t="s">
        <v>143</v>
      </c>
      <c r="F465" s="139"/>
      <c r="G465" s="139"/>
      <c r="H465" s="140"/>
    </row>
    <row r="466" spans="1:8" ht="15.75" thickBot="1">
      <c r="A466" s="5"/>
      <c r="B466" s="5"/>
      <c r="C466" s="137"/>
      <c r="D466" s="137"/>
      <c r="E466" s="12">
        <v>1</v>
      </c>
      <c r="F466" s="12">
        <v>2</v>
      </c>
      <c r="G466" s="13" t="s">
        <v>130</v>
      </c>
      <c r="H466" s="13" t="s">
        <v>3</v>
      </c>
    </row>
    <row r="467" spans="1:8" ht="15">
      <c r="A467" s="5"/>
      <c r="B467" s="5"/>
      <c r="C467" s="158" t="s">
        <v>34</v>
      </c>
      <c r="D467" s="16" t="s">
        <v>36</v>
      </c>
      <c r="E467" s="7">
        <v>569677.696701609</v>
      </c>
      <c r="F467" s="7">
        <v>59154.3131473241</v>
      </c>
      <c r="G467" s="7">
        <v>12795.5391655531</v>
      </c>
      <c r="H467" s="7">
        <f aca="true" t="shared" si="34" ref="H467:H472">SUM(E467:G467)</f>
        <v>641627.5490144861</v>
      </c>
    </row>
    <row r="468" spans="1:8" ht="15">
      <c r="A468" s="5"/>
      <c r="B468" s="5"/>
      <c r="C468" s="161"/>
      <c r="D468" s="16" t="s">
        <v>35</v>
      </c>
      <c r="E468" s="7">
        <v>129410.21394857</v>
      </c>
      <c r="F468" s="7">
        <v>12032.7899459068</v>
      </c>
      <c r="G468" s="7">
        <v>2658.80611511367</v>
      </c>
      <c r="H468" s="7">
        <f t="shared" si="34"/>
        <v>144101.81000959047</v>
      </c>
    </row>
    <row r="469" spans="1:8" ht="15">
      <c r="A469" s="5"/>
      <c r="B469" s="5"/>
      <c r="C469" s="159"/>
      <c r="D469" s="16" t="s">
        <v>3</v>
      </c>
      <c r="E469" s="7">
        <f>E467+E468</f>
        <v>699087.9106501789</v>
      </c>
      <c r="F469" s="7">
        <f>F467+F468</f>
        <v>71187.1030932309</v>
      </c>
      <c r="G469" s="7">
        <f>G467+G468</f>
        <v>15454.34528066677</v>
      </c>
      <c r="H469" s="7">
        <f t="shared" si="34"/>
        <v>785729.3590240765</v>
      </c>
    </row>
    <row r="470" spans="1:8" ht="15">
      <c r="A470" s="5"/>
      <c r="B470" s="5"/>
      <c r="C470" s="151" t="s">
        <v>0</v>
      </c>
      <c r="D470" s="16" t="s">
        <v>36</v>
      </c>
      <c r="E470" s="49">
        <f>E467/H467</f>
        <v>0.8878635239035648</v>
      </c>
      <c r="F470" s="49">
        <f>F467/H467</f>
        <v>0.09219416036325548</v>
      </c>
      <c r="G470" s="49">
        <f>G467/H467</f>
        <v>0.019942315733179675</v>
      </c>
      <c r="H470" s="50">
        <f t="shared" si="34"/>
        <v>1</v>
      </c>
    </row>
    <row r="471" spans="1:8" ht="15">
      <c r="A471" s="5"/>
      <c r="B471" s="5"/>
      <c r="C471" s="152"/>
      <c r="D471" s="16" t="s">
        <v>35</v>
      </c>
      <c r="E471" s="49">
        <f>E468/H468</f>
        <v>0.8980471094704314</v>
      </c>
      <c r="F471" s="49">
        <f>F468/H468</f>
        <v>0.08350200420873254</v>
      </c>
      <c r="G471" s="49">
        <f>G468/H468</f>
        <v>0.018450886320836062</v>
      </c>
      <c r="H471" s="50">
        <f t="shared" si="34"/>
        <v>1</v>
      </c>
    </row>
    <row r="472" spans="1:8" ht="15">
      <c r="A472" s="5"/>
      <c r="B472" s="5"/>
      <c r="C472" s="152"/>
      <c r="D472" s="16" t="s">
        <v>3</v>
      </c>
      <c r="E472" s="49">
        <f>E469/H469</f>
        <v>0.8897311811263976</v>
      </c>
      <c r="F472" s="49">
        <f>F469/H469</f>
        <v>0.09060002948298838</v>
      </c>
      <c r="G472" s="49">
        <f>G469/H469</f>
        <v>0.019668789390614096</v>
      </c>
      <c r="H472" s="50">
        <f t="shared" si="34"/>
        <v>1</v>
      </c>
    </row>
    <row r="473" spans="1:7" ht="15.75">
      <c r="A473" s="5"/>
      <c r="B473" s="5"/>
      <c r="C473" s="15" t="s">
        <v>60</v>
      </c>
      <c r="G473" s="3"/>
    </row>
    <row r="475" spans="1:8" ht="15">
      <c r="A475" s="5">
        <v>28</v>
      </c>
      <c r="B475" s="5" t="s">
        <v>126</v>
      </c>
      <c r="H475" s="3"/>
    </row>
    <row r="476" spans="1:7" ht="15">
      <c r="A476" s="5"/>
      <c r="B476" s="5"/>
      <c r="C476" s="5">
        <v>2011</v>
      </c>
      <c r="G476" s="3"/>
    </row>
    <row r="477" spans="1:16" ht="28.5" customHeight="1">
      <c r="A477" s="5"/>
      <c r="B477" s="5"/>
      <c r="C477" s="137" t="s">
        <v>19</v>
      </c>
      <c r="D477" s="137"/>
      <c r="E477" s="138" t="s">
        <v>127</v>
      </c>
      <c r="F477" s="139"/>
      <c r="G477" s="140"/>
      <c r="H477" s="138" t="s">
        <v>128</v>
      </c>
      <c r="I477" s="139"/>
      <c r="J477" s="140"/>
      <c r="K477" s="138" t="s">
        <v>129</v>
      </c>
      <c r="L477" s="139"/>
      <c r="M477" s="140"/>
      <c r="N477" s="138" t="s">
        <v>99</v>
      </c>
      <c r="O477" s="139"/>
      <c r="P477" s="140"/>
    </row>
    <row r="478" spans="1:16" ht="15.75" thickBot="1">
      <c r="A478" s="5"/>
      <c r="B478" s="5"/>
      <c r="C478" s="137"/>
      <c r="D478" s="137"/>
      <c r="E478" s="12" t="s">
        <v>1</v>
      </c>
      <c r="F478" s="12" t="s">
        <v>2</v>
      </c>
      <c r="G478" s="13" t="s">
        <v>3</v>
      </c>
      <c r="H478" s="22" t="s">
        <v>1</v>
      </c>
      <c r="I478" s="12" t="s">
        <v>2</v>
      </c>
      <c r="J478" s="125" t="s">
        <v>3</v>
      </c>
      <c r="K478" s="22" t="s">
        <v>1</v>
      </c>
      <c r="L478" s="12" t="s">
        <v>2</v>
      </c>
      <c r="M478" s="125" t="s">
        <v>3</v>
      </c>
      <c r="N478" s="22" t="s">
        <v>1</v>
      </c>
      <c r="O478" s="12" t="s">
        <v>2</v>
      </c>
      <c r="P478" s="125" t="s">
        <v>3</v>
      </c>
    </row>
    <row r="479" spans="1:16" ht="15">
      <c r="A479" s="5"/>
      <c r="B479" s="5"/>
      <c r="C479" s="158" t="s">
        <v>34</v>
      </c>
      <c r="D479" s="16" t="s">
        <v>36</v>
      </c>
      <c r="E479" s="24">
        <v>252168.94020343</v>
      </c>
      <c r="F479" s="25">
        <v>2314342.85525831</v>
      </c>
      <c r="G479" s="7">
        <f>E479+F479</f>
        <v>2566511.7954617403</v>
      </c>
      <c r="H479" s="25">
        <v>2391343.04321517</v>
      </c>
      <c r="I479" s="25">
        <v>175168.752246564</v>
      </c>
      <c r="J479" s="7">
        <f>H479+I479</f>
        <v>2566511.795461734</v>
      </c>
      <c r="K479" s="25">
        <v>132854.474646147</v>
      </c>
      <c r="L479" s="25">
        <v>2433657.32081558</v>
      </c>
      <c r="M479" s="7">
        <f>K479+L479</f>
        <v>2566511.795461727</v>
      </c>
      <c r="N479" s="25">
        <v>106253.92303549</v>
      </c>
      <c r="O479" s="25">
        <v>2460257.87242624</v>
      </c>
      <c r="P479" s="7">
        <f aca="true" t="shared" si="35" ref="P479:P484">N479+O479</f>
        <v>2566511.7954617296</v>
      </c>
    </row>
    <row r="480" spans="1:16" ht="15">
      <c r="A480" s="5"/>
      <c r="B480" s="5"/>
      <c r="C480" s="161"/>
      <c r="D480" s="16" t="s">
        <v>35</v>
      </c>
      <c r="E480" s="24">
        <v>134367.368063777</v>
      </c>
      <c r="F480" s="25">
        <v>1173403.85576442</v>
      </c>
      <c r="G480" s="7">
        <f>E480+F480</f>
        <v>1307771.223828197</v>
      </c>
      <c r="H480" s="25">
        <v>1134338.33203538</v>
      </c>
      <c r="I480" s="25">
        <v>173432.891792811</v>
      </c>
      <c r="J480" s="7">
        <f>H480+I480</f>
        <v>1307771.223828191</v>
      </c>
      <c r="K480" s="25">
        <v>58835.4204383966</v>
      </c>
      <c r="L480" s="25">
        <v>1248935.80338981</v>
      </c>
      <c r="M480" s="7">
        <f>K480+L480</f>
        <v>1307771.2238282065</v>
      </c>
      <c r="N480" s="25">
        <v>106347.611208703</v>
      </c>
      <c r="O480" s="25">
        <v>1201423.6126195</v>
      </c>
      <c r="P480" s="7">
        <f t="shared" si="35"/>
        <v>1307771.2238282028</v>
      </c>
    </row>
    <row r="481" spans="1:16" ht="15">
      <c r="A481" s="5"/>
      <c r="B481" s="5"/>
      <c r="C481" s="159"/>
      <c r="D481" s="16" t="s">
        <v>3</v>
      </c>
      <c r="E481" s="7">
        <f aca="true" t="shared" si="36" ref="E481:O481">E479+E480</f>
        <v>386536.308267207</v>
      </c>
      <c r="F481" s="7">
        <f t="shared" si="36"/>
        <v>3487746.71102273</v>
      </c>
      <c r="G481" s="7">
        <f t="shared" si="36"/>
        <v>3874283.0192899373</v>
      </c>
      <c r="H481" s="7">
        <f t="shared" si="36"/>
        <v>3525681.37525055</v>
      </c>
      <c r="I481" s="7">
        <f t="shared" si="36"/>
        <v>348601.644039375</v>
      </c>
      <c r="J481" s="7">
        <f t="shared" si="36"/>
        <v>3874283.0192899248</v>
      </c>
      <c r="K481" s="7">
        <f t="shared" si="36"/>
        <v>191689.8950845436</v>
      </c>
      <c r="L481" s="7">
        <f t="shared" si="36"/>
        <v>3682593.12420539</v>
      </c>
      <c r="M481" s="7">
        <f t="shared" si="36"/>
        <v>3874283.019289933</v>
      </c>
      <c r="N481" s="7">
        <f t="shared" si="36"/>
        <v>212601.534244193</v>
      </c>
      <c r="O481" s="7">
        <f t="shared" si="36"/>
        <v>3661681.4850457394</v>
      </c>
      <c r="P481" s="7">
        <f t="shared" si="35"/>
        <v>3874283.019289932</v>
      </c>
    </row>
    <row r="482" spans="1:16" ht="15">
      <c r="A482" s="5"/>
      <c r="B482" s="5"/>
      <c r="C482" s="151" t="s">
        <v>0</v>
      </c>
      <c r="D482" s="16" t="s">
        <v>36</v>
      </c>
      <c r="E482" s="6">
        <f>E479/G479</f>
        <v>0.09825356760461035</v>
      </c>
      <c r="F482" s="6">
        <f>F479/G479</f>
        <v>0.9017464323953897</v>
      </c>
      <c r="G482" s="11">
        <f>E482+F482</f>
        <v>1</v>
      </c>
      <c r="H482" s="6">
        <f>H479/J479</f>
        <v>0.931748315921903</v>
      </c>
      <c r="I482" s="6">
        <f>I479/J479</f>
        <v>0.06825168407809709</v>
      </c>
      <c r="J482" s="11">
        <f>H482+I482</f>
        <v>1</v>
      </c>
      <c r="K482" s="6">
        <f>K479/M479</f>
        <v>0.05176460707527973</v>
      </c>
      <c r="L482" s="6">
        <f>L479/M479</f>
        <v>0.9482353929247204</v>
      </c>
      <c r="M482" s="11">
        <f>K482+L482</f>
        <v>1</v>
      </c>
      <c r="N482" s="6">
        <f>N479/P479</f>
        <v>0.041400130411781075</v>
      </c>
      <c r="O482" s="6">
        <f>O479/P479</f>
        <v>0.958599869588219</v>
      </c>
      <c r="P482" s="11">
        <f t="shared" si="35"/>
        <v>1</v>
      </c>
    </row>
    <row r="483" spans="1:16" ht="15">
      <c r="A483" s="5"/>
      <c r="B483" s="5"/>
      <c r="C483" s="152"/>
      <c r="D483" s="16" t="s">
        <v>35</v>
      </c>
      <c r="E483" s="6">
        <f>E480/G480</f>
        <v>0.10274531631797776</v>
      </c>
      <c r="F483" s="6">
        <f>F480/G480</f>
        <v>0.8972546836820222</v>
      </c>
      <c r="G483" s="11">
        <f>E483+F483</f>
        <v>1</v>
      </c>
      <c r="H483" s="6">
        <f>H480/J480</f>
        <v>0.8673828505836616</v>
      </c>
      <c r="I483" s="6">
        <f>I480/J480</f>
        <v>0.13261714941633845</v>
      </c>
      <c r="J483" s="11">
        <f>H483+I483</f>
        <v>1</v>
      </c>
      <c r="K483" s="6">
        <f>K480/M480</f>
        <v>0.044989077115620515</v>
      </c>
      <c r="L483" s="6">
        <f>L480/M480</f>
        <v>0.9550109228843795</v>
      </c>
      <c r="M483" s="11">
        <f>K483+L483</f>
        <v>1</v>
      </c>
      <c r="N483" s="6">
        <f>N480/P480</f>
        <v>0.08131973641184317</v>
      </c>
      <c r="O483" s="6">
        <f>O480/P480</f>
        <v>0.9186802635881569</v>
      </c>
      <c r="P483" s="11">
        <f t="shared" si="35"/>
        <v>1</v>
      </c>
    </row>
    <row r="484" spans="1:16" ht="15">
      <c r="A484" s="5"/>
      <c r="B484" s="5"/>
      <c r="C484" s="152"/>
      <c r="D484" s="16" t="s">
        <v>3</v>
      </c>
      <c r="E484" s="6">
        <f>E481/G481</f>
        <v>0.09976976548761525</v>
      </c>
      <c r="F484" s="6">
        <f>F481/G481</f>
        <v>0.9002302345123847</v>
      </c>
      <c r="G484" s="11">
        <f>E484+F484</f>
        <v>1</v>
      </c>
      <c r="H484" s="6">
        <f>H481/J481</f>
        <v>0.9100216369574192</v>
      </c>
      <c r="I484" s="6">
        <f>I481/J481</f>
        <v>0.08997836304258082</v>
      </c>
      <c r="J484" s="11">
        <f>H484+I484</f>
        <v>1</v>
      </c>
      <c r="K484" s="6">
        <f>K481/M481</f>
        <v>0.04947751471178684</v>
      </c>
      <c r="L484" s="6">
        <f>L481/M481</f>
        <v>0.9505224852882133</v>
      </c>
      <c r="M484" s="11">
        <f>K484+L484</f>
        <v>1</v>
      </c>
      <c r="N484" s="6">
        <f>N481/P481</f>
        <v>0.05487506544711801</v>
      </c>
      <c r="O484" s="6">
        <f>O481/P481</f>
        <v>0.945124934552882</v>
      </c>
      <c r="P484" s="11">
        <f t="shared" si="35"/>
        <v>1</v>
      </c>
    </row>
    <row r="485" spans="1:7" ht="15.75">
      <c r="A485" s="5"/>
      <c r="B485" s="5"/>
      <c r="C485" s="15" t="s">
        <v>60</v>
      </c>
      <c r="G485" s="3"/>
    </row>
  </sheetData>
  <sheetProtection/>
  <mergeCells count="205">
    <mergeCell ref="B2:H2"/>
    <mergeCell ref="C6:G6"/>
    <mergeCell ref="C7:D7"/>
    <mergeCell ref="C8:C10"/>
    <mergeCell ref="C11:C13"/>
    <mergeCell ref="C18:S18"/>
    <mergeCell ref="C19:D20"/>
    <mergeCell ref="E19:G19"/>
    <mergeCell ref="H19:J19"/>
    <mergeCell ref="K19:M19"/>
    <mergeCell ref="N19:P19"/>
    <mergeCell ref="Q19:S19"/>
    <mergeCell ref="C21:C23"/>
    <mergeCell ref="C24:C26"/>
    <mergeCell ref="C32:M32"/>
    <mergeCell ref="C33:D34"/>
    <mergeCell ref="E33:G33"/>
    <mergeCell ref="H33:J33"/>
    <mergeCell ref="K33:M33"/>
    <mergeCell ref="C35:C37"/>
    <mergeCell ref="C38:C40"/>
    <mergeCell ref="C46:M46"/>
    <mergeCell ref="C47:D48"/>
    <mergeCell ref="E47:G47"/>
    <mergeCell ref="H47:J47"/>
    <mergeCell ref="K47:M47"/>
    <mergeCell ref="C49:C51"/>
    <mergeCell ref="C52:C54"/>
    <mergeCell ref="C59:D61"/>
    <mergeCell ref="E59:S59"/>
    <mergeCell ref="E60:G60"/>
    <mergeCell ref="H60:J60"/>
    <mergeCell ref="K60:M60"/>
    <mergeCell ref="N60:P60"/>
    <mergeCell ref="Q60:S60"/>
    <mergeCell ref="C62:C64"/>
    <mergeCell ref="C65:C67"/>
    <mergeCell ref="C72:D74"/>
    <mergeCell ref="E72:M72"/>
    <mergeCell ref="E73:G73"/>
    <mergeCell ref="H73:J73"/>
    <mergeCell ref="K73:M73"/>
    <mergeCell ref="C75:C77"/>
    <mergeCell ref="C78:C80"/>
    <mergeCell ref="C85:D87"/>
    <mergeCell ref="E85:P85"/>
    <mergeCell ref="E86:G86"/>
    <mergeCell ref="H86:J86"/>
    <mergeCell ref="K86:M86"/>
    <mergeCell ref="N86:P86"/>
    <mergeCell ref="C88:C90"/>
    <mergeCell ref="C91:C93"/>
    <mergeCell ref="C98:M98"/>
    <mergeCell ref="C99:D100"/>
    <mergeCell ref="E99:G99"/>
    <mergeCell ref="H99:J99"/>
    <mergeCell ref="K99:M99"/>
    <mergeCell ref="C101:C103"/>
    <mergeCell ref="C104:C106"/>
    <mergeCell ref="C111:D111"/>
    <mergeCell ref="E111:I111"/>
    <mergeCell ref="C113:C115"/>
    <mergeCell ref="C116:C118"/>
    <mergeCell ref="C151:C153"/>
    <mergeCell ref="C123:D123"/>
    <mergeCell ref="E123:G123"/>
    <mergeCell ref="C125:C127"/>
    <mergeCell ref="C128:C130"/>
    <mergeCell ref="C134:D134"/>
    <mergeCell ref="E134:H134"/>
    <mergeCell ref="C158:D159"/>
    <mergeCell ref="E158:G158"/>
    <mergeCell ref="C169:D170"/>
    <mergeCell ref="E169:G169"/>
    <mergeCell ref="H169:J169"/>
    <mergeCell ref="C136:C138"/>
    <mergeCell ref="C139:C141"/>
    <mergeCell ref="C146:G146"/>
    <mergeCell ref="C147:D147"/>
    <mergeCell ref="C148:C150"/>
    <mergeCell ref="C221:D222"/>
    <mergeCell ref="E221:G221"/>
    <mergeCell ref="C223:C225"/>
    <mergeCell ref="K181:M181"/>
    <mergeCell ref="C183:C185"/>
    <mergeCell ref="C186:C188"/>
    <mergeCell ref="H181:J181"/>
    <mergeCell ref="E181:G181"/>
    <mergeCell ref="C181:D182"/>
    <mergeCell ref="E192:G193"/>
    <mergeCell ref="C226:C228"/>
    <mergeCell ref="C232:D233"/>
    <mergeCell ref="E232:J232"/>
    <mergeCell ref="C234:C236"/>
    <mergeCell ref="C237:C239"/>
    <mergeCell ref="C244:D245"/>
    <mergeCell ref="E244:G244"/>
    <mergeCell ref="C246:C248"/>
    <mergeCell ref="C249:C251"/>
    <mergeCell ref="C255:D256"/>
    <mergeCell ref="E255:G255"/>
    <mergeCell ref="H255:J255"/>
    <mergeCell ref="K255:M255"/>
    <mergeCell ref="C257:C259"/>
    <mergeCell ref="C260:C262"/>
    <mergeCell ref="C267:I267"/>
    <mergeCell ref="C268:D268"/>
    <mergeCell ref="C269:C271"/>
    <mergeCell ref="C272:C274"/>
    <mergeCell ref="C316:C318"/>
    <mergeCell ref="C319:C321"/>
    <mergeCell ref="C325:D326"/>
    <mergeCell ref="E325:H325"/>
    <mergeCell ref="C292:C294"/>
    <mergeCell ref="C295:C297"/>
    <mergeCell ref="C302:D303"/>
    <mergeCell ref="E302:G302"/>
    <mergeCell ref="C304:C306"/>
    <mergeCell ref="C307:C309"/>
    <mergeCell ref="C349:D350"/>
    <mergeCell ref="E349:G349"/>
    <mergeCell ref="C351:C353"/>
    <mergeCell ref="C354:C356"/>
    <mergeCell ref="C360:D361"/>
    <mergeCell ref="E360:G360"/>
    <mergeCell ref="H360:J360"/>
    <mergeCell ref="K360:M360"/>
    <mergeCell ref="N360:P360"/>
    <mergeCell ref="C362:C364"/>
    <mergeCell ref="C365:C367"/>
    <mergeCell ref="C372:D373"/>
    <mergeCell ref="E372:E373"/>
    <mergeCell ref="F372:F373"/>
    <mergeCell ref="G372:G373"/>
    <mergeCell ref="H372:H373"/>
    <mergeCell ref="C374:C376"/>
    <mergeCell ref="C377:C379"/>
    <mergeCell ref="C384:D385"/>
    <mergeCell ref="E384:E385"/>
    <mergeCell ref="F384:F385"/>
    <mergeCell ref="G384:G385"/>
    <mergeCell ref="H384:H385"/>
    <mergeCell ref="I384:I385"/>
    <mergeCell ref="J384:J385"/>
    <mergeCell ref="C386:C388"/>
    <mergeCell ref="C389:C391"/>
    <mergeCell ref="C396:D397"/>
    <mergeCell ref="E396:G396"/>
    <mergeCell ref="C398:C400"/>
    <mergeCell ref="C401:C403"/>
    <mergeCell ref="C407:D408"/>
    <mergeCell ref="E407:J407"/>
    <mergeCell ref="C409:C411"/>
    <mergeCell ref="C412:C414"/>
    <mergeCell ref="C419:D420"/>
    <mergeCell ref="E419:G419"/>
    <mergeCell ref="H419:J419"/>
    <mergeCell ref="K419:M419"/>
    <mergeCell ref="C421:C423"/>
    <mergeCell ref="C424:C426"/>
    <mergeCell ref="C431:D432"/>
    <mergeCell ref="E431:G431"/>
    <mergeCell ref="C433:C435"/>
    <mergeCell ref="C436:C438"/>
    <mergeCell ref="C442:D443"/>
    <mergeCell ref="E442:G442"/>
    <mergeCell ref="E477:G477"/>
    <mergeCell ref="H477:J477"/>
    <mergeCell ref="H442:J442"/>
    <mergeCell ref="C444:C446"/>
    <mergeCell ref="C447:C449"/>
    <mergeCell ref="C454:D455"/>
    <mergeCell ref="E454:G454"/>
    <mergeCell ref="C456:C458"/>
    <mergeCell ref="K477:M477"/>
    <mergeCell ref="N477:P477"/>
    <mergeCell ref="C479:C481"/>
    <mergeCell ref="C482:C484"/>
    <mergeCell ref="C459:C461"/>
    <mergeCell ref="C465:D466"/>
    <mergeCell ref="E465:H465"/>
    <mergeCell ref="C467:C469"/>
    <mergeCell ref="C470:C472"/>
    <mergeCell ref="C477:D478"/>
    <mergeCell ref="C205:D206"/>
    <mergeCell ref="E205:H205"/>
    <mergeCell ref="C207:C209"/>
    <mergeCell ref="C212:D213"/>
    <mergeCell ref="E212:H212"/>
    <mergeCell ref="C214:C216"/>
    <mergeCell ref="C314:D315"/>
    <mergeCell ref="E314:G314"/>
    <mergeCell ref="C279:D280"/>
    <mergeCell ref="E279:G279"/>
    <mergeCell ref="C281:C283"/>
    <mergeCell ref="C284:C286"/>
    <mergeCell ref="C290:D291"/>
    <mergeCell ref="E290:I290"/>
    <mergeCell ref="C342:C344"/>
    <mergeCell ref="C327:C329"/>
    <mergeCell ref="C332:D333"/>
    <mergeCell ref="E332:H332"/>
    <mergeCell ref="C334:C336"/>
    <mergeCell ref="C340:D341"/>
    <mergeCell ref="E340:H3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555"/>
  <sheetViews>
    <sheetView zoomScale="85" zoomScaleNormal="85" zoomScalePageLayoutView="0" workbookViewId="0" topLeftCell="A1">
      <selection activeCell="J370" sqref="J370"/>
    </sheetView>
  </sheetViews>
  <sheetFormatPr defaultColWidth="11.421875" defaultRowHeight="15"/>
  <cols>
    <col min="1" max="1" width="11.421875" style="2" customWidth="1"/>
    <col min="2" max="2" width="21.28125" style="2" customWidth="1"/>
    <col min="3" max="3" width="20.140625" style="2" bestFit="1" customWidth="1"/>
    <col min="4" max="4" width="18.28125" style="2" customWidth="1"/>
    <col min="5" max="5" width="18.57421875" style="2" customWidth="1"/>
    <col min="6" max="6" width="18.00390625" style="2" customWidth="1"/>
    <col min="7" max="7" width="17.8515625" style="2" customWidth="1"/>
    <col min="8" max="8" width="20.140625" style="2" bestFit="1" customWidth="1"/>
    <col min="9" max="9" width="16.28125" style="2" bestFit="1" customWidth="1"/>
    <col min="10" max="10" width="15.57421875" style="2" bestFit="1" customWidth="1"/>
    <col min="11" max="11" width="13.28125" style="2" customWidth="1"/>
    <col min="12" max="12" width="14.140625" style="2" customWidth="1"/>
    <col min="13" max="17" width="14.421875" style="2" bestFit="1" customWidth="1"/>
    <col min="18" max="19" width="13.28125" style="2" customWidth="1"/>
    <col min="20" max="16384" width="11.421875" style="2" customWidth="1"/>
  </cols>
  <sheetData>
    <row r="2" spans="2:8" ht="15">
      <c r="B2" s="160" t="s">
        <v>151</v>
      </c>
      <c r="C2" s="160"/>
      <c r="D2" s="160"/>
      <c r="E2" s="160"/>
      <c r="F2" s="160"/>
      <c r="G2" s="160"/>
      <c r="H2" s="160"/>
    </row>
    <row r="3" spans="7:14" ht="15" customHeight="1">
      <c r="G3" s="10"/>
      <c r="H3" s="10"/>
      <c r="I3" s="10"/>
      <c r="J3" s="10"/>
      <c r="K3" s="10"/>
      <c r="L3" s="10"/>
      <c r="M3" s="10"/>
      <c r="N3" s="9"/>
    </row>
    <row r="4" spans="1:14" ht="15" customHeight="1">
      <c r="A4" s="5">
        <v>1</v>
      </c>
      <c r="B4" s="5" t="s">
        <v>31</v>
      </c>
      <c r="C4" s="5"/>
      <c r="D4" s="5"/>
      <c r="G4" s="3"/>
      <c r="H4" s="4"/>
      <c r="I4" s="4"/>
      <c r="J4" s="4"/>
      <c r="K4" s="4"/>
      <c r="L4" s="4"/>
      <c r="M4" s="4"/>
      <c r="N4" s="4"/>
    </row>
    <row r="5" spans="1:14" ht="15" customHeight="1">
      <c r="A5" s="5"/>
      <c r="B5" s="5"/>
      <c r="C5" s="5">
        <v>2011</v>
      </c>
      <c r="D5" s="5"/>
      <c r="G5" s="3"/>
      <c r="H5" s="4"/>
      <c r="I5" s="4"/>
      <c r="J5" s="4"/>
      <c r="K5" s="4"/>
      <c r="L5" s="4"/>
      <c r="M5" s="4"/>
      <c r="N5" s="4"/>
    </row>
    <row r="6" spans="1:7" ht="15" customHeight="1">
      <c r="A6" s="5"/>
      <c r="B6" s="5"/>
      <c r="C6" s="137" t="s">
        <v>15</v>
      </c>
      <c r="D6" s="137"/>
      <c r="E6" s="137"/>
      <c r="F6" s="137"/>
      <c r="G6" s="137"/>
    </row>
    <row r="7" spans="1:7" ht="15" customHeight="1">
      <c r="A7" s="5"/>
      <c r="B7" s="5"/>
      <c r="C7" s="163" t="s">
        <v>38</v>
      </c>
      <c r="D7" s="149"/>
      <c r="E7" s="36" t="s">
        <v>1</v>
      </c>
      <c r="F7" s="36" t="s">
        <v>2</v>
      </c>
      <c r="G7" s="36" t="s">
        <v>3</v>
      </c>
    </row>
    <row r="8" spans="1:7" ht="15" customHeight="1">
      <c r="A8" s="5"/>
      <c r="B8" s="5"/>
      <c r="C8" s="158" t="s">
        <v>34</v>
      </c>
      <c r="D8" s="16" t="s">
        <v>39</v>
      </c>
      <c r="E8" s="7">
        <v>750115.222173051</v>
      </c>
      <c r="F8" s="7">
        <v>1084471.5557073017</v>
      </c>
      <c r="G8" s="7">
        <f>E8+F8</f>
        <v>1834586.7778803527</v>
      </c>
    </row>
    <row r="9" spans="1:7" ht="15" customHeight="1">
      <c r="A9" s="5"/>
      <c r="B9" s="5"/>
      <c r="C9" s="161"/>
      <c r="D9" s="16" t="s">
        <v>40</v>
      </c>
      <c r="E9" s="7">
        <v>573031.7674829231</v>
      </c>
      <c r="F9" s="7">
        <v>1299685.2590947237</v>
      </c>
      <c r="G9" s="7">
        <f>E9+F9</f>
        <v>1872717.0265776468</v>
      </c>
    </row>
    <row r="10" spans="1:7" ht="15" customHeight="1">
      <c r="A10" s="5"/>
      <c r="B10" s="5"/>
      <c r="C10" s="161"/>
      <c r="D10" s="16" t="s">
        <v>41</v>
      </c>
      <c r="E10" s="7">
        <v>44251.37673809046</v>
      </c>
      <c r="F10" s="7">
        <v>122727.83809382092</v>
      </c>
      <c r="G10" s="7">
        <f>E10+F10</f>
        <v>166979.21483191138</v>
      </c>
    </row>
    <row r="11" spans="1:7" ht="15" customHeight="1">
      <c r="A11" s="5"/>
      <c r="B11" s="5"/>
      <c r="C11" s="159"/>
      <c r="D11" s="16" t="s">
        <v>3</v>
      </c>
      <c r="E11" s="7">
        <f>SUM(E8:E10)</f>
        <v>1367398.3663940646</v>
      </c>
      <c r="F11" s="7">
        <f>SUM(F8:F10)</f>
        <v>2506884.6528958464</v>
      </c>
      <c r="G11" s="7">
        <f>SUM(G8:G10)</f>
        <v>3874283.0192899113</v>
      </c>
    </row>
    <row r="12" spans="3:7" ht="15" customHeight="1">
      <c r="C12" s="137" t="s">
        <v>0</v>
      </c>
      <c r="D12" s="75" t="s">
        <v>39</v>
      </c>
      <c r="E12" s="6">
        <f>E8/G8</f>
        <v>0.4088742114666934</v>
      </c>
      <c r="F12" s="6">
        <f>F8/G8</f>
        <v>0.5911257885333067</v>
      </c>
      <c r="G12" s="8">
        <v>1</v>
      </c>
    </row>
    <row r="13" spans="3:7" ht="15" customHeight="1">
      <c r="C13" s="137"/>
      <c r="D13" s="75" t="s">
        <v>40</v>
      </c>
      <c r="E13" s="6">
        <f>E9/G9</f>
        <v>0.30598951114901074</v>
      </c>
      <c r="F13" s="6">
        <f>F9/G9</f>
        <v>0.6940104888509893</v>
      </c>
      <c r="G13" s="8">
        <v>1</v>
      </c>
    </row>
    <row r="14" spans="3:7" ht="15" customHeight="1">
      <c r="C14" s="137"/>
      <c r="D14" s="75" t="s">
        <v>41</v>
      </c>
      <c r="E14" s="6">
        <f>E10/G10</f>
        <v>0.26501128767814514</v>
      </c>
      <c r="F14" s="6">
        <f>F10/G10</f>
        <v>0.7349887123218549</v>
      </c>
      <c r="G14" s="8">
        <v>1</v>
      </c>
    </row>
    <row r="15" spans="3:7" ht="15" customHeight="1">
      <c r="C15" s="137"/>
      <c r="D15" s="43" t="s">
        <v>3</v>
      </c>
      <c r="E15" s="6">
        <f>E11/G11</f>
        <v>0.3529423017332082</v>
      </c>
      <c r="F15" s="6">
        <f>F11/G11</f>
        <v>0.6470576982667918</v>
      </c>
      <c r="G15" s="8">
        <v>1</v>
      </c>
    </row>
    <row r="16" spans="3:14" ht="15" customHeight="1">
      <c r="C16" s="15" t="s">
        <v>60</v>
      </c>
      <c r="I16" s="4"/>
      <c r="J16" s="4"/>
      <c r="K16" s="4"/>
      <c r="L16" s="4"/>
      <c r="M16" s="4"/>
      <c r="N16" s="4"/>
    </row>
    <row r="17" spans="1:14" ht="15" customHeight="1">
      <c r="A17" s="5"/>
      <c r="C17" s="14"/>
      <c r="G17" s="4"/>
      <c r="H17" s="4"/>
      <c r="I17" s="4"/>
      <c r="J17" s="4"/>
      <c r="K17" s="4"/>
      <c r="L17" s="4"/>
      <c r="M17" s="4"/>
      <c r="N17" s="4"/>
    </row>
    <row r="18" spans="1:14" ht="15" customHeight="1">
      <c r="A18" s="5">
        <v>2</v>
      </c>
      <c r="B18" s="5" t="s">
        <v>32</v>
      </c>
      <c r="G18" s="4"/>
      <c r="H18" s="4"/>
      <c r="I18" s="4"/>
      <c r="J18" s="4"/>
      <c r="K18" s="4"/>
      <c r="L18" s="4"/>
      <c r="M18" s="4"/>
      <c r="N18" s="4"/>
    </row>
    <row r="19" spans="2:14" ht="15" customHeight="1">
      <c r="B19" s="5"/>
      <c r="C19" s="5">
        <v>2011</v>
      </c>
      <c r="G19" s="4"/>
      <c r="H19" s="4"/>
      <c r="I19" s="4"/>
      <c r="J19" s="4"/>
      <c r="K19" s="4"/>
      <c r="L19" s="4"/>
      <c r="M19" s="4"/>
      <c r="N19" s="4"/>
    </row>
    <row r="20" spans="2:19" ht="15" customHeight="1">
      <c r="B20" s="5"/>
      <c r="C20" s="137" t="s">
        <v>25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1" spans="2:19" ht="15" customHeight="1">
      <c r="B21" s="5"/>
      <c r="C21" s="152" t="s">
        <v>38</v>
      </c>
      <c r="D21" s="152"/>
      <c r="E21" s="153" t="s">
        <v>16</v>
      </c>
      <c r="F21" s="154"/>
      <c r="G21" s="155"/>
      <c r="H21" s="153" t="s">
        <v>48</v>
      </c>
      <c r="I21" s="154"/>
      <c r="J21" s="155"/>
      <c r="K21" s="153" t="s">
        <v>17</v>
      </c>
      <c r="L21" s="154"/>
      <c r="M21" s="155"/>
      <c r="N21" s="153" t="s">
        <v>26</v>
      </c>
      <c r="O21" s="154"/>
      <c r="P21" s="155"/>
      <c r="Q21" s="153" t="s">
        <v>27</v>
      </c>
      <c r="R21" s="154"/>
      <c r="S21" s="155"/>
    </row>
    <row r="22" spans="2:19" ht="15" customHeight="1" thickBot="1">
      <c r="B22" s="5"/>
      <c r="C22" s="154"/>
      <c r="D22" s="154"/>
      <c r="E22" s="12" t="s">
        <v>1</v>
      </c>
      <c r="F22" s="12" t="s">
        <v>2</v>
      </c>
      <c r="G22" s="13" t="s">
        <v>3</v>
      </c>
      <c r="H22" s="12" t="s">
        <v>1</v>
      </c>
      <c r="I22" s="12" t="s">
        <v>2</v>
      </c>
      <c r="J22" s="13" t="s">
        <v>3</v>
      </c>
      <c r="K22" s="12" t="s">
        <v>1</v>
      </c>
      <c r="L22" s="12" t="s">
        <v>2</v>
      </c>
      <c r="M22" s="13" t="s">
        <v>3</v>
      </c>
      <c r="N22" s="12" t="s">
        <v>1</v>
      </c>
      <c r="O22" s="12" t="s">
        <v>2</v>
      </c>
      <c r="P22" s="13" t="s">
        <v>3</v>
      </c>
      <c r="Q22" s="12" t="s">
        <v>1</v>
      </c>
      <c r="R22" s="12" t="s">
        <v>2</v>
      </c>
      <c r="S22" s="13" t="s">
        <v>3</v>
      </c>
    </row>
    <row r="23" spans="2:19" ht="15" customHeight="1">
      <c r="B23" s="5"/>
      <c r="C23" s="158" t="s">
        <v>34</v>
      </c>
      <c r="D23" s="16" t="s">
        <v>39</v>
      </c>
      <c r="E23" s="7">
        <v>446513.49</v>
      </c>
      <c r="F23" s="7">
        <v>1388073.29</v>
      </c>
      <c r="G23" s="7">
        <f>+E23+F23</f>
        <v>1834586.78</v>
      </c>
      <c r="H23" s="7">
        <v>468510.2</v>
      </c>
      <c r="I23" s="7">
        <v>1366076.58</v>
      </c>
      <c r="J23" s="7">
        <f>+H23+I23</f>
        <v>1834586.78</v>
      </c>
      <c r="K23" s="7">
        <v>560643.32</v>
      </c>
      <c r="L23" s="7">
        <v>1273943.46</v>
      </c>
      <c r="M23" s="7">
        <f>+K23+L23</f>
        <v>1834586.7799999998</v>
      </c>
      <c r="N23" s="7">
        <v>246804.9</v>
      </c>
      <c r="O23" s="7">
        <v>1587781.87</v>
      </c>
      <c r="P23" s="7">
        <f>+N23+O23</f>
        <v>1834586.77</v>
      </c>
      <c r="Q23" s="7">
        <v>27818.09</v>
      </c>
      <c r="R23" s="7">
        <v>1806768.69</v>
      </c>
      <c r="S23" s="7">
        <f>+Q23+R23</f>
        <v>1834586.78</v>
      </c>
    </row>
    <row r="24" spans="2:19" ht="15" customHeight="1">
      <c r="B24" s="5"/>
      <c r="C24" s="161"/>
      <c r="D24" s="16" t="s">
        <v>40</v>
      </c>
      <c r="E24" s="7">
        <v>347279.97</v>
      </c>
      <c r="F24" s="7">
        <v>1525437.06</v>
      </c>
      <c r="G24" s="7">
        <f>+E24+F24</f>
        <v>1872717.03</v>
      </c>
      <c r="H24" s="7">
        <v>387308.04</v>
      </c>
      <c r="I24" s="7">
        <v>1485408.98</v>
      </c>
      <c r="J24" s="7">
        <f>+H24+I24</f>
        <v>1872717.02</v>
      </c>
      <c r="K24" s="7">
        <v>444927.09</v>
      </c>
      <c r="L24" s="7">
        <v>1427789.93</v>
      </c>
      <c r="M24" s="7">
        <f>+K24+L24</f>
        <v>1872717.02</v>
      </c>
      <c r="N24" s="7">
        <v>187462.96</v>
      </c>
      <c r="O24" s="7">
        <v>1685254.07</v>
      </c>
      <c r="P24" s="7">
        <f>+N24+O24</f>
        <v>1872717.03</v>
      </c>
      <c r="Q24" s="7">
        <v>25045.03</v>
      </c>
      <c r="R24" s="7">
        <v>1847671.99</v>
      </c>
      <c r="S24" s="7">
        <f>+Q24+R24</f>
        <v>1872717.02</v>
      </c>
    </row>
    <row r="25" spans="2:19" ht="15" customHeight="1">
      <c r="B25" s="5"/>
      <c r="C25" s="161"/>
      <c r="D25" s="16" t="s">
        <v>41</v>
      </c>
      <c r="E25" s="7">
        <v>24878.52</v>
      </c>
      <c r="F25" s="7">
        <v>142100.7</v>
      </c>
      <c r="G25" s="7">
        <f>+E25+F25</f>
        <v>166979.22</v>
      </c>
      <c r="H25" s="7">
        <v>39710.21</v>
      </c>
      <c r="I25" s="7">
        <v>127269</v>
      </c>
      <c r="J25" s="7">
        <f>+H25+I25</f>
        <v>166979.21</v>
      </c>
      <c r="K25" s="7">
        <v>30188.57</v>
      </c>
      <c r="L25" s="7">
        <v>136790.64</v>
      </c>
      <c r="M25" s="7">
        <f>+K25+L25</f>
        <v>166979.21000000002</v>
      </c>
      <c r="N25" s="7">
        <v>20939.36</v>
      </c>
      <c r="O25" s="7">
        <v>146039.85</v>
      </c>
      <c r="P25" s="7">
        <f>+N25+O25</f>
        <v>166979.21000000002</v>
      </c>
      <c r="Q25" s="7">
        <v>850.39</v>
      </c>
      <c r="R25" s="7">
        <v>166128.83</v>
      </c>
      <c r="S25" s="7">
        <f>+Q25+R25</f>
        <v>166979.22</v>
      </c>
    </row>
    <row r="26" spans="2:19" ht="15" customHeight="1">
      <c r="B26" s="5"/>
      <c r="C26" s="159"/>
      <c r="D26" s="16" t="s">
        <v>3</v>
      </c>
      <c r="E26" s="7">
        <f>SUM(E23:E25)</f>
        <v>818671.98</v>
      </c>
      <c r="F26" s="7">
        <f aca="true" t="shared" si="0" ref="F26:S26">SUM(F23:F25)</f>
        <v>3055611.0500000003</v>
      </c>
      <c r="G26" s="7">
        <f t="shared" si="0"/>
        <v>3874283.0300000003</v>
      </c>
      <c r="H26" s="7">
        <f t="shared" si="0"/>
        <v>895528.45</v>
      </c>
      <c r="I26" s="7">
        <f t="shared" si="0"/>
        <v>2978754.56</v>
      </c>
      <c r="J26" s="7">
        <f t="shared" si="0"/>
        <v>3874283.01</v>
      </c>
      <c r="K26" s="7">
        <f t="shared" si="0"/>
        <v>1035758.9799999999</v>
      </c>
      <c r="L26" s="7">
        <f t="shared" si="0"/>
        <v>2838524.03</v>
      </c>
      <c r="M26" s="7">
        <f t="shared" si="0"/>
        <v>3874283.01</v>
      </c>
      <c r="N26" s="7">
        <f t="shared" si="0"/>
        <v>455207.22</v>
      </c>
      <c r="O26" s="7">
        <f t="shared" si="0"/>
        <v>3419075.7900000005</v>
      </c>
      <c r="P26" s="7">
        <f t="shared" si="0"/>
        <v>3874283.01</v>
      </c>
      <c r="Q26" s="7">
        <f t="shared" si="0"/>
        <v>53713.509999999995</v>
      </c>
      <c r="R26" s="7">
        <f t="shared" si="0"/>
        <v>3820569.51</v>
      </c>
      <c r="S26" s="7">
        <f t="shared" si="0"/>
        <v>3874283.02</v>
      </c>
    </row>
    <row r="27" spans="2:19" ht="15" customHeight="1">
      <c r="B27" s="5"/>
      <c r="C27" s="137" t="s">
        <v>0</v>
      </c>
      <c r="D27" s="16" t="s">
        <v>39</v>
      </c>
      <c r="E27" s="6">
        <f>E23/G23</f>
        <v>0.24338640988135757</v>
      </c>
      <c r="F27" s="6">
        <f>F23/G23</f>
        <v>0.7566135901186424</v>
      </c>
      <c r="G27" s="8">
        <f>+E27+F27</f>
        <v>1</v>
      </c>
      <c r="H27" s="6">
        <f>H23/J23</f>
        <v>0.25537641778929643</v>
      </c>
      <c r="I27" s="6">
        <f>I23/J23</f>
        <v>0.7446235822107037</v>
      </c>
      <c r="J27" s="8">
        <f>+H27+I27</f>
        <v>1</v>
      </c>
      <c r="K27" s="6">
        <f>K23/M23</f>
        <v>0.30559651149344924</v>
      </c>
      <c r="L27" s="6">
        <f>L23/M23</f>
        <v>0.6944034885065509</v>
      </c>
      <c r="M27" s="8">
        <f>+K27+L27</f>
        <v>1</v>
      </c>
      <c r="N27" s="6">
        <f>N23/P23</f>
        <v>0.134528878129869</v>
      </c>
      <c r="O27" s="6">
        <f>O23/P23</f>
        <v>0.8654711218701311</v>
      </c>
      <c r="P27" s="8">
        <f>+N27+O27</f>
        <v>1</v>
      </c>
      <c r="Q27" s="6">
        <f>Q23/S23</f>
        <v>0.015163136627420809</v>
      </c>
      <c r="R27" s="6">
        <f>R23/S23</f>
        <v>0.9848368633725791</v>
      </c>
      <c r="S27" s="8">
        <f>+Q27+R27</f>
        <v>1</v>
      </c>
    </row>
    <row r="28" spans="2:19" ht="15" customHeight="1">
      <c r="B28" s="5"/>
      <c r="C28" s="137"/>
      <c r="D28" s="16" t="s">
        <v>40</v>
      </c>
      <c r="E28" s="6">
        <f>E24/G24</f>
        <v>0.18544177493809622</v>
      </c>
      <c r="F28" s="6">
        <f>F24/G24</f>
        <v>0.8145582250619038</v>
      </c>
      <c r="G28" s="8">
        <f>+E28+F28</f>
        <v>1</v>
      </c>
      <c r="H28" s="6">
        <f>H24/J24</f>
        <v>0.20681610508351123</v>
      </c>
      <c r="I28" s="6">
        <f>I24/J24</f>
        <v>0.7931838949164888</v>
      </c>
      <c r="J28" s="8">
        <f>+H28+I28</f>
        <v>1</v>
      </c>
      <c r="K28" s="6">
        <f>K24/M24</f>
        <v>0.23758372741227077</v>
      </c>
      <c r="L28" s="6">
        <f>L24/M24</f>
        <v>0.7624162725877291</v>
      </c>
      <c r="M28" s="8">
        <f>+K28+L28</f>
        <v>0.9999999999999999</v>
      </c>
      <c r="N28" s="6">
        <f>N24/P24</f>
        <v>0.10010212808285296</v>
      </c>
      <c r="O28" s="6">
        <f>O24/P24</f>
        <v>0.8998978719171471</v>
      </c>
      <c r="P28" s="8">
        <f>+N28+O28</f>
        <v>1</v>
      </c>
      <c r="Q28" s="6">
        <f>Q24/S24</f>
        <v>0.013373632926132107</v>
      </c>
      <c r="R28" s="6">
        <f>R24/S24</f>
        <v>0.9866263670738679</v>
      </c>
      <c r="S28" s="8">
        <f>+Q28+R28</f>
        <v>1</v>
      </c>
    </row>
    <row r="29" spans="2:19" ht="15" customHeight="1">
      <c r="B29" s="5"/>
      <c r="C29" s="137"/>
      <c r="D29" s="16" t="s">
        <v>41</v>
      </c>
      <c r="E29" s="6">
        <f>E25/G25</f>
        <v>0.14899171286103743</v>
      </c>
      <c r="F29" s="6">
        <f>F25/G25</f>
        <v>0.8510082871389626</v>
      </c>
      <c r="G29" s="8">
        <f>+E29+F29</f>
        <v>1</v>
      </c>
      <c r="H29" s="6">
        <f>H25/J25</f>
        <v>0.2378152944908531</v>
      </c>
      <c r="I29" s="6">
        <f>I25/J25</f>
        <v>0.762184705509147</v>
      </c>
      <c r="J29" s="8">
        <f>+H29+I29</f>
        <v>1</v>
      </c>
      <c r="K29" s="6">
        <f>K25/M25</f>
        <v>0.18079238726785207</v>
      </c>
      <c r="L29" s="6">
        <f>L25/M25</f>
        <v>0.8192076127321479</v>
      </c>
      <c r="M29" s="8">
        <f>+K29+L29</f>
        <v>1</v>
      </c>
      <c r="N29" s="6">
        <f>N25/P25</f>
        <v>0.1254010005197653</v>
      </c>
      <c r="O29" s="6">
        <f>O25/P25</f>
        <v>0.8745989994802347</v>
      </c>
      <c r="P29" s="8">
        <f>+N29+O29</f>
        <v>1</v>
      </c>
      <c r="Q29" s="6">
        <f>Q25/S25</f>
        <v>0.005092789390200769</v>
      </c>
      <c r="R29" s="6">
        <f>R25/S25</f>
        <v>0.9949072106097991</v>
      </c>
      <c r="S29" s="8">
        <f>+Q29+R29</f>
        <v>0.9999999999999999</v>
      </c>
    </row>
    <row r="30" spans="2:19" ht="15" customHeight="1">
      <c r="B30" s="5"/>
      <c r="C30" s="137"/>
      <c r="D30" s="16" t="s">
        <v>3</v>
      </c>
      <c r="E30" s="6">
        <f>E26/G26</f>
        <v>0.21130928578545277</v>
      </c>
      <c r="F30" s="6">
        <f>F26/G26</f>
        <v>0.7886907142145472</v>
      </c>
      <c r="G30" s="8">
        <f>+E30+F30</f>
        <v>1</v>
      </c>
      <c r="H30" s="6">
        <f>H26/J26</f>
        <v>0.23114688516263038</v>
      </c>
      <c r="I30" s="6">
        <f>I26/J26</f>
        <v>0.7688531148373696</v>
      </c>
      <c r="J30" s="8">
        <f>+H30+I30</f>
        <v>1</v>
      </c>
      <c r="K30" s="6">
        <f>K26/M26</f>
        <v>0.26734210622367516</v>
      </c>
      <c r="L30" s="6">
        <f>L26/M26</f>
        <v>0.7326578937763248</v>
      </c>
      <c r="M30" s="8">
        <f>+K30+L30</f>
        <v>1</v>
      </c>
      <c r="N30" s="6">
        <f>N26/P26</f>
        <v>0.1174945709503034</v>
      </c>
      <c r="O30" s="6">
        <f>O26/P26</f>
        <v>0.8825054290496968</v>
      </c>
      <c r="P30" s="8">
        <f>+N30+O30</f>
        <v>1.0000000000000002</v>
      </c>
      <c r="Q30" s="6">
        <f>Q26/S26</f>
        <v>0.01386411620491267</v>
      </c>
      <c r="R30" s="6">
        <f>R26/S26</f>
        <v>0.9861358837950873</v>
      </c>
      <c r="S30" s="8">
        <f>+Q30+R30</f>
        <v>1</v>
      </c>
    </row>
    <row r="31" spans="3:7" ht="15.75">
      <c r="C31" s="15" t="s">
        <v>60</v>
      </c>
      <c r="G31" s="3"/>
    </row>
    <row r="32" spans="1:7" ht="15">
      <c r="A32" s="5"/>
      <c r="G32" s="3"/>
    </row>
    <row r="33" spans="1:7" ht="15">
      <c r="A33" s="5">
        <v>3</v>
      </c>
      <c r="B33" s="5" t="s">
        <v>50</v>
      </c>
      <c r="G33" s="3"/>
    </row>
    <row r="34" spans="2:7" ht="15">
      <c r="B34" s="5"/>
      <c r="C34" s="5">
        <v>2011</v>
      </c>
      <c r="G34" s="3"/>
    </row>
    <row r="35" spans="2:13" ht="15" customHeight="1">
      <c r="B35" s="5"/>
      <c r="C35" s="137" t="s">
        <v>28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spans="2:13" ht="15" customHeight="1">
      <c r="B36" s="5"/>
      <c r="C36" s="152" t="s">
        <v>38</v>
      </c>
      <c r="D36" s="152"/>
      <c r="E36" s="153" t="s">
        <v>29</v>
      </c>
      <c r="F36" s="154"/>
      <c r="G36" s="155"/>
      <c r="H36" s="153" t="s">
        <v>47</v>
      </c>
      <c r="I36" s="154"/>
      <c r="J36" s="155"/>
      <c r="K36" s="153" t="s">
        <v>30</v>
      </c>
      <c r="L36" s="154"/>
      <c r="M36" s="155"/>
    </row>
    <row r="37" spans="2:13" ht="15.75" thickBot="1">
      <c r="B37" s="5"/>
      <c r="C37" s="154"/>
      <c r="D37" s="154"/>
      <c r="E37" s="12" t="s">
        <v>1</v>
      </c>
      <c r="F37" s="12" t="s">
        <v>2</v>
      </c>
      <c r="G37" s="13" t="s">
        <v>3</v>
      </c>
      <c r="H37" s="12" t="s">
        <v>1</v>
      </c>
      <c r="I37" s="12" t="s">
        <v>2</v>
      </c>
      <c r="J37" s="13" t="s">
        <v>3</v>
      </c>
      <c r="K37" s="12" t="s">
        <v>1</v>
      </c>
      <c r="L37" s="12" t="s">
        <v>2</v>
      </c>
      <c r="M37" s="13" t="s">
        <v>3</v>
      </c>
    </row>
    <row r="38" spans="2:13" ht="15">
      <c r="B38" s="5"/>
      <c r="C38" s="158" t="s">
        <v>34</v>
      </c>
      <c r="D38" s="56" t="s">
        <v>39</v>
      </c>
      <c r="E38" s="7">
        <v>1300859.54</v>
      </c>
      <c r="F38" s="7">
        <v>533727.24</v>
      </c>
      <c r="G38" s="7">
        <f>+E38+F38</f>
        <v>1834586.78</v>
      </c>
      <c r="H38" s="7">
        <v>342328.61</v>
      </c>
      <c r="I38" s="7">
        <v>1492258.17</v>
      </c>
      <c r="J38" s="7">
        <f>+H38+I38</f>
        <v>1834586.7799999998</v>
      </c>
      <c r="K38" s="7">
        <v>85761.26</v>
      </c>
      <c r="L38" s="7">
        <v>1748825.51</v>
      </c>
      <c r="M38" s="7">
        <f>+K38+L38</f>
        <v>1834586.77</v>
      </c>
    </row>
    <row r="39" spans="2:13" ht="15">
      <c r="B39" s="5"/>
      <c r="C39" s="161"/>
      <c r="D39" s="57" t="s">
        <v>40</v>
      </c>
      <c r="E39" s="7">
        <v>1553709.42</v>
      </c>
      <c r="F39" s="7">
        <v>319007.61</v>
      </c>
      <c r="G39" s="7">
        <f>+E39+F39</f>
        <v>1872717.0299999998</v>
      </c>
      <c r="H39" s="7">
        <v>284779.09</v>
      </c>
      <c r="I39" s="7">
        <v>1587937.93</v>
      </c>
      <c r="J39" s="7">
        <f>+H39+I39</f>
        <v>1872717.02</v>
      </c>
      <c r="K39" s="7">
        <v>40734.52</v>
      </c>
      <c r="L39" s="7">
        <v>1831982.5</v>
      </c>
      <c r="M39" s="7">
        <f>+K39+L39</f>
        <v>1872717.02</v>
      </c>
    </row>
    <row r="40" spans="2:13" ht="15">
      <c r="B40" s="5"/>
      <c r="C40" s="161"/>
      <c r="D40" s="57" t="s">
        <v>41</v>
      </c>
      <c r="E40" s="7">
        <v>107927.99</v>
      </c>
      <c r="F40" s="7">
        <v>59051.22</v>
      </c>
      <c r="G40" s="7">
        <f>+E40+F40</f>
        <v>166979.21000000002</v>
      </c>
      <c r="H40" s="7">
        <v>30745.59</v>
      </c>
      <c r="I40" s="7">
        <v>136233.62</v>
      </c>
      <c r="J40" s="7">
        <f>+H40+I40</f>
        <v>166979.21</v>
      </c>
      <c r="K40" s="7">
        <v>9664.79</v>
      </c>
      <c r="L40" s="7">
        <v>157314.43</v>
      </c>
      <c r="M40" s="7">
        <f>+K40+L40</f>
        <v>166979.22</v>
      </c>
    </row>
    <row r="41" spans="2:13" ht="15">
      <c r="B41" s="5"/>
      <c r="C41" s="159"/>
      <c r="D41" s="57" t="s">
        <v>3</v>
      </c>
      <c r="E41" s="7">
        <f aca="true" t="shared" si="1" ref="E41:M41">SUM(E38:E40)</f>
        <v>2962496.95</v>
      </c>
      <c r="F41" s="7">
        <f t="shared" si="1"/>
        <v>911786.07</v>
      </c>
      <c r="G41" s="7">
        <f t="shared" si="1"/>
        <v>3874283.0199999996</v>
      </c>
      <c r="H41" s="7">
        <f t="shared" si="1"/>
        <v>657853.2899999999</v>
      </c>
      <c r="I41" s="7">
        <f t="shared" si="1"/>
        <v>3216429.7199999997</v>
      </c>
      <c r="J41" s="7">
        <f t="shared" si="1"/>
        <v>3874283.01</v>
      </c>
      <c r="K41" s="7">
        <f t="shared" si="1"/>
        <v>136160.57</v>
      </c>
      <c r="L41" s="7">
        <f t="shared" si="1"/>
        <v>3738122.44</v>
      </c>
      <c r="M41" s="7">
        <f t="shared" si="1"/>
        <v>3874283.0100000002</v>
      </c>
    </row>
    <row r="42" spans="2:13" ht="15">
      <c r="B42" s="5"/>
      <c r="C42" s="137" t="s">
        <v>0</v>
      </c>
      <c r="D42" s="56" t="s">
        <v>39</v>
      </c>
      <c r="E42" s="6">
        <f>E38/G38</f>
        <v>0.7090749558328334</v>
      </c>
      <c r="F42" s="6">
        <f>F38/G38</f>
        <v>0.29092504416716664</v>
      </c>
      <c r="G42" s="8">
        <f>+E42+F42</f>
        <v>1</v>
      </c>
      <c r="H42" s="6">
        <f>H38/J38</f>
        <v>0.18659712025178773</v>
      </c>
      <c r="I42" s="6">
        <f>I38/J38</f>
        <v>0.8134028797482123</v>
      </c>
      <c r="J42" s="8">
        <f>+H42+I42</f>
        <v>1</v>
      </c>
      <c r="K42" s="6">
        <f>K38/M38</f>
        <v>0.04674690856949764</v>
      </c>
      <c r="L42" s="6">
        <f>L38/M38</f>
        <v>0.9532530914305024</v>
      </c>
      <c r="M42" s="8">
        <f>+K42+L42</f>
        <v>1</v>
      </c>
    </row>
    <row r="43" spans="2:13" ht="15">
      <c r="B43" s="5"/>
      <c r="C43" s="137"/>
      <c r="D43" s="57" t="s">
        <v>40</v>
      </c>
      <c r="E43" s="6">
        <f>E39/G39</f>
        <v>0.8296551988956923</v>
      </c>
      <c r="F43" s="6">
        <f>F39/G39</f>
        <v>0.1703448011043078</v>
      </c>
      <c r="G43" s="8">
        <f>+E43+F43</f>
        <v>1</v>
      </c>
      <c r="H43" s="6">
        <f>H39/J39</f>
        <v>0.15206733690069205</v>
      </c>
      <c r="I43" s="6">
        <f>I39/J39</f>
        <v>0.8479326630993079</v>
      </c>
      <c r="J43" s="8">
        <f>+H43+I43</f>
        <v>1</v>
      </c>
      <c r="K43" s="6">
        <f>K39/M39</f>
        <v>0.021751561802967966</v>
      </c>
      <c r="L43" s="6">
        <f>L39/M39</f>
        <v>0.978248438197032</v>
      </c>
      <c r="M43" s="8">
        <f>+K43+L43</f>
        <v>1</v>
      </c>
    </row>
    <row r="44" spans="2:13" ht="15">
      <c r="B44" s="5"/>
      <c r="C44" s="137"/>
      <c r="D44" s="57" t="s">
        <v>41</v>
      </c>
      <c r="E44" s="6">
        <f>E40/G40</f>
        <v>0.646355854719878</v>
      </c>
      <c r="F44" s="6">
        <f>F40/G40</f>
        <v>0.35364414528012195</v>
      </c>
      <c r="G44" s="8">
        <f>+E44+F44</f>
        <v>1</v>
      </c>
      <c r="H44" s="6">
        <f>H40/J40</f>
        <v>0.18412825165480182</v>
      </c>
      <c r="I44" s="6">
        <f>I40/J40</f>
        <v>0.8158717483451982</v>
      </c>
      <c r="J44" s="8">
        <f>+H44+I44</f>
        <v>1</v>
      </c>
      <c r="K44" s="6">
        <f>K40/M40</f>
        <v>0.05788019611062982</v>
      </c>
      <c r="L44" s="6">
        <f>L40/M40</f>
        <v>0.9421198038893701</v>
      </c>
      <c r="M44" s="8">
        <f>+K44+L44</f>
        <v>0.9999999999999999</v>
      </c>
    </row>
    <row r="45" spans="2:13" ht="15">
      <c r="B45" s="5"/>
      <c r="C45" s="137"/>
      <c r="D45" s="57" t="s">
        <v>3</v>
      </c>
      <c r="E45" s="6">
        <f>E41/G41</f>
        <v>0.7646568241676883</v>
      </c>
      <c r="F45" s="6">
        <f>F41/G41</f>
        <v>0.23534317583231182</v>
      </c>
      <c r="G45" s="8">
        <f>+E45+F45</f>
        <v>1.0000000000000002</v>
      </c>
      <c r="H45" s="6">
        <f>H41/J41</f>
        <v>0.1698000090086346</v>
      </c>
      <c r="I45" s="6">
        <f>I41/J41</f>
        <v>0.8301999909913653</v>
      </c>
      <c r="J45" s="8">
        <f>+H45+I45</f>
        <v>0.9999999999999999</v>
      </c>
      <c r="K45" s="6">
        <f>K41/M41</f>
        <v>0.035144714428076845</v>
      </c>
      <c r="L45" s="6">
        <f>L41/M41</f>
        <v>0.9648552855719231</v>
      </c>
      <c r="M45" s="8">
        <f>+K45+L45</f>
        <v>1</v>
      </c>
    </row>
    <row r="46" spans="2:7" ht="15.75">
      <c r="B46" s="5"/>
      <c r="C46" s="15" t="s">
        <v>60</v>
      </c>
      <c r="G46" s="3"/>
    </row>
    <row r="47" ht="15">
      <c r="A47" s="5"/>
    </row>
    <row r="48" spans="1:7" ht="15">
      <c r="A48" s="5">
        <v>4</v>
      </c>
      <c r="B48" s="5" t="s">
        <v>51</v>
      </c>
      <c r="G48" s="3"/>
    </row>
    <row r="49" spans="1:7" ht="15">
      <c r="A49" s="5"/>
      <c r="B49" s="5"/>
      <c r="C49" s="5">
        <v>2011</v>
      </c>
      <c r="G49" s="3"/>
    </row>
    <row r="50" spans="2:13" ht="15.75" customHeight="1">
      <c r="B50" s="5"/>
      <c r="C50" s="137" t="s">
        <v>21</v>
      </c>
      <c r="D50" s="137"/>
      <c r="E50" s="137"/>
      <c r="F50" s="137"/>
      <c r="G50" s="137"/>
      <c r="H50" s="137"/>
      <c r="I50" s="137"/>
      <c r="J50" s="137"/>
      <c r="K50" s="137"/>
      <c r="L50" s="137"/>
      <c r="M50" s="137"/>
    </row>
    <row r="51" spans="2:13" ht="15">
      <c r="B51" s="5"/>
      <c r="C51" s="152" t="s">
        <v>38</v>
      </c>
      <c r="D51" s="152"/>
      <c r="E51" s="153" t="s">
        <v>75</v>
      </c>
      <c r="F51" s="154"/>
      <c r="G51" s="155"/>
      <c r="H51" s="153" t="s">
        <v>18</v>
      </c>
      <c r="I51" s="154"/>
      <c r="J51" s="155"/>
      <c r="K51" s="153" t="s">
        <v>20</v>
      </c>
      <c r="L51" s="154"/>
      <c r="M51" s="155"/>
    </row>
    <row r="52" spans="2:13" ht="15.75" thickBot="1">
      <c r="B52" s="5"/>
      <c r="C52" s="154"/>
      <c r="D52" s="154"/>
      <c r="E52" s="12" t="s">
        <v>1</v>
      </c>
      <c r="F52" s="12" t="s">
        <v>2</v>
      </c>
      <c r="G52" s="13" t="s">
        <v>3</v>
      </c>
      <c r="H52" s="12" t="s">
        <v>1</v>
      </c>
      <c r="I52" s="12" t="s">
        <v>2</v>
      </c>
      <c r="J52" s="13" t="s">
        <v>3</v>
      </c>
      <c r="K52" s="12" t="s">
        <v>1</v>
      </c>
      <c r="L52" s="12" t="s">
        <v>2</v>
      </c>
      <c r="M52" s="13" t="s">
        <v>3</v>
      </c>
    </row>
    <row r="53" spans="2:13" ht="15">
      <c r="B53" s="5"/>
      <c r="C53" s="158" t="s">
        <v>34</v>
      </c>
      <c r="D53" s="56" t="s">
        <v>39</v>
      </c>
      <c r="E53" s="7">
        <v>139518.72</v>
      </c>
      <c r="F53" s="7">
        <v>1695068.06</v>
      </c>
      <c r="G53" s="7">
        <f>+E53+F53</f>
        <v>1834586.78</v>
      </c>
      <c r="H53" s="7">
        <v>1187103.38</v>
      </c>
      <c r="I53" s="7">
        <v>647483.4</v>
      </c>
      <c r="J53" s="7">
        <f>+H53+I53</f>
        <v>1834586.7799999998</v>
      </c>
      <c r="K53" s="7">
        <v>196760.06</v>
      </c>
      <c r="L53" s="7">
        <v>1637826.72</v>
      </c>
      <c r="M53" s="7">
        <f>+K53+L53</f>
        <v>1834586.78</v>
      </c>
    </row>
    <row r="54" spans="2:13" ht="15">
      <c r="B54" s="5"/>
      <c r="C54" s="161"/>
      <c r="D54" s="57" t="s">
        <v>40</v>
      </c>
      <c r="E54" s="7">
        <v>191139.25</v>
      </c>
      <c r="F54" s="7">
        <v>1681577.77</v>
      </c>
      <c r="G54" s="7">
        <f>+E54+F54</f>
        <v>1872717.02</v>
      </c>
      <c r="H54" s="7">
        <v>1487105.19</v>
      </c>
      <c r="I54" s="7">
        <v>385611.84</v>
      </c>
      <c r="J54" s="7">
        <f>+H54+I54</f>
        <v>1872717.03</v>
      </c>
      <c r="K54" s="7">
        <v>163794.87</v>
      </c>
      <c r="L54" s="7">
        <v>1708922.16</v>
      </c>
      <c r="M54" s="7">
        <f>+K54+L54</f>
        <v>1872717.0299999998</v>
      </c>
    </row>
    <row r="55" spans="2:13" ht="15">
      <c r="B55" s="5"/>
      <c r="C55" s="161"/>
      <c r="D55" s="57" t="s">
        <v>41</v>
      </c>
      <c r="E55" s="7">
        <v>9401.45</v>
      </c>
      <c r="F55" s="7">
        <v>157577.77</v>
      </c>
      <c r="G55" s="7">
        <f>+E55+F55</f>
        <v>166979.22</v>
      </c>
      <c r="H55" s="7">
        <v>121872.91</v>
      </c>
      <c r="I55" s="7">
        <v>45106.3</v>
      </c>
      <c r="J55" s="7">
        <f>+H55+I55</f>
        <v>166979.21000000002</v>
      </c>
      <c r="K55" s="7">
        <v>19405.42</v>
      </c>
      <c r="L55" s="7">
        <v>147573.79</v>
      </c>
      <c r="M55" s="7">
        <f>+K55+L55</f>
        <v>166979.21000000002</v>
      </c>
    </row>
    <row r="56" spans="2:13" ht="15">
      <c r="B56" s="5"/>
      <c r="C56" s="159"/>
      <c r="D56" s="57" t="s">
        <v>3</v>
      </c>
      <c r="E56" s="7">
        <f aca="true" t="shared" si="2" ref="E56:M56">SUM(E53:E55)</f>
        <v>340059.42</v>
      </c>
      <c r="F56" s="7">
        <f t="shared" si="2"/>
        <v>3534223.6</v>
      </c>
      <c r="G56" s="7">
        <f t="shared" si="2"/>
        <v>3874283.02</v>
      </c>
      <c r="H56" s="7">
        <f t="shared" si="2"/>
        <v>2796081.48</v>
      </c>
      <c r="I56" s="7">
        <f t="shared" si="2"/>
        <v>1078201.54</v>
      </c>
      <c r="J56" s="7">
        <f t="shared" si="2"/>
        <v>3874283.0199999996</v>
      </c>
      <c r="K56" s="7">
        <f t="shared" si="2"/>
        <v>379960.35</v>
      </c>
      <c r="L56" s="7">
        <f t="shared" si="2"/>
        <v>3494322.67</v>
      </c>
      <c r="M56" s="7">
        <f t="shared" si="2"/>
        <v>3874283.0199999996</v>
      </c>
    </row>
    <row r="57" spans="2:13" ht="15">
      <c r="B57" s="5"/>
      <c r="C57" s="137" t="s">
        <v>0</v>
      </c>
      <c r="D57" s="56" t="s">
        <v>39</v>
      </c>
      <c r="E57" s="6">
        <f>E53/G53</f>
        <v>0.07604912535126847</v>
      </c>
      <c r="F57" s="6">
        <f>F53/G53</f>
        <v>0.9239508746487315</v>
      </c>
      <c r="G57" s="8">
        <f>+E57+F57</f>
        <v>1</v>
      </c>
      <c r="H57" s="6">
        <f>H53/J53</f>
        <v>0.6470685349645875</v>
      </c>
      <c r="I57" s="6">
        <f>I53/J53</f>
        <v>0.35293146503541256</v>
      </c>
      <c r="J57" s="8">
        <f>+H57+I57</f>
        <v>1</v>
      </c>
      <c r="K57" s="6">
        <f>K53/M53</f>
        <v>0.10725034222692915</v>
      </c>
      <c r="L57" s="6">
        <f>L53/M53</f>
        <v>0.8927496577730708</v>
      </c>
      <c r="M57" s="8">
        <f>+K57+L57</f>
        <v>1</v>
      </c>
    </row>
    <row r="58" spans="2:13" ht="15">
      <c r="B58" s="5"/>
      <c r="C58" s="137"/>
      <c r="D58" s="57" t="s">
        <v>40</v>
      </c>
      <c r="E58" s="6">
        <f>E54/G54</f>
        <v>0.10206520684048677</v>
      </c>
      <c r="F58" s="6">
        <f>F54/G54</f>
        <v>0.8979347931595132</v>
      </c>
      <c r="G58" s="8">
        <f>+E58+F58</f>
        <v>1</v>
      </c>
      <c r="H58" s="6">
        <f>H54/J54</f>
        <v>0.7940896388388159</v>
      </c>
      <c r="I58" s="6">
        <f>I54/J54</f>
        <v>0.20591036116118408</v>
      </c>
      <c r="J58" s="8">
        <f>+H58+I58</f>
        <v>1</v>
      </c>
      <c r="K58" s="6">
        <f>K54/M54</f>
        <v>0.08746375847289647</v>
      </c>
      <c r="L58" s="6">
        <f>L54/M54</f>
        <v>0.9125362415271036</v>
      </c>
      <c r="M58" s="8">
        <f>+K58+L58</f>
        <v>1</v>
      </c>
    </row>
    <row r="59" spans="2:13" ht="15">
      <c r="B59" s="5"/>
      <c r="C59" s="137"/>
      <c r="D59" s="57" t="s">
        <v>41</v>
      </c>
      <c r="E59" s="6">
        <f>E55/G55</f>
        <v>0.05630311364491941</v>
      </c>
      <c r="F59" s="6">
        <f>F55/G55</f>
        <v>0.9436968863550805</v>
      </c>
      <c r="G59" s="8">
        <f>+E59+F59</f>
        <v>1</v>
      </c>
      <c r="H59" s="6">
        <f>H55/J55</f>
        <v>0.7298687662973132</v>
      </c>
      <c r="I59" s="6">
        <f>I55/J55</f>
        <v>0.27013123370268666</v>
      </c>
      <c r="J59" s="8">
        <f>+H59+I59</f>
        <v>0.9999999999999999</v>
      </c>
      <c r="K59" s="6">
        <f>K55/M55</f>
        <v>0.1162145874327708</v>
      </c>
      <c r="L59" s="6">
        <f>L55/M55</f>
        <v>0.8837854125672291</v>
      </c>
      <c r="M59" s="8">
        <f>+K59+L59</f>
        <v>0.9999999999999999</v>
      </c>
    </row>
    <row r="60" spans="2:13" ht="15">
      <c r="B60" s="5"/>
      <c r="C60" s="137"/>
      <c r="D60" s="57" t="s">
        <v>3</v>
      </c>
      <c r="E60" s="6">
        <f>E56/G56</f>
        <v>0.08777351015517704</v>
      </c>
      <c r="F60" s="6">
        <f>F56/G56</f>
        <v>0.912226489844823</v>
      </c>
      <c r="G60" s="8">
        <f>+E60+F60</f>
        <v>1</v>
      </c>
      <c r="H60" s="6">
        <f>H56/J56</f>
        <v>0.7217029487948974</v>
      </c>
      <c r="I60" s="6">
        <f>I56/J56</f>
        <v>0.2782970512051028</v>
      </c>
      <c r="J60" s="8">
        <f>+H60+I60</f>
        <v>1.0000000000000002</v>
      </c>
      <c r="K60" s="6">
        <f>K56/M56</f>
        <v>0.09807242992795091</v>
      </c>
      <c r="L60" s="6">
        <f>L56/M56</f>
        <v>0.9019275700720492</v>
      </c>
      <c r="M60" s="8">
        <f>+K60+L60</f>
        <v>1</v>
      </c>
    </row>
    <row r="61" spans="2:7" ht="15.75">
      <c r="B61" s="5"/>
      <c r="C61" s="15" t="s">
        <v>60</v>
      </c>
      <c r="G61" s="3"/>
    </row>
    <row r="62" spans="1:7" ht="15.75">
      <c r="A62" s="5"/>
      <c r="B62" s="5"/>
      <c r="C62" s="15"/>
      <c r="G62" s="3"/>
    </row>
    <row r="63" spans="1:2" ht="15">
      <c r="A63" s="5">
        <v>5</v>
      </c>
      <c r="B63" s="5" t="s">
        <v>53</v>
      </c>
    </row>
    <row r="64" spans="1:3" ht="15">
      <c r="A64" s="5"/>
      <c r="B64" s="5"/>
      <c r="C64" s="5">
        <v>2011</v>
      </c>
    </row>
    <row r="65" spans="1:19" ht="15" customHeight="1">
      <c r="A65" s="5"/>
      <c r="B65" s="5"/>
      <c r="C65" s="152" t="s">
        <v>38</v>
      </c>
      <c r="D65" s="152"/>
      <c r="E65" s="137" t="s">
        <v>55</v>
      </c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</row>
    <row r="66" spans="1:19" ht="15" customHeight="1">
      <c r="A66" s="5"/>
      <c r="B66" s="5"/>
      <c r="C66" s="152"/>
      <c r="D66" s="152"/>
      <c r="E66" s="137" t="s">
        <v>74</v>
      </c>
      <c r="F66" s="137"/>
      <c r="G66" s="137"/>
      <c r="H66" s="137" t="s">
        <v>56</v>
      </c>
      <c r="I66" s="137"/>
      <c r="J66" s="137"/>
      <c r="K66" s="137" t="s">
        <v>57</v>
      </c>
      <c r="L66" s="137"/>
      <c r="M66" s="137"/>
      <c r="N66" s="137" t="s">
        <v>58</v>
      </c>
      <c r="O66" s="137"/>
      <c r="P66" s="137"/>
      <c r="Q66" s="137" t="s">
        <v>59</v>
      </c>
      <c r="R66" s="137"/>
      <c r="S66" s="137"/>
    </row>
    <row r="67" spans="1:19" ht="15">
      <c r="A67" s="5"/>
      <c r="B67" s="5"/>
      <c r="C67" s="154"/>
      <c r="D67" s="154"/>
      <c r="E67" s="34" t="s">
        <v>1</v>
      </c>
      <c r="F67" s="34" t="s">
        <v>2</v>
      </c>
      <c r="G67" s="34" t="s">
        <v>3</v>
      </c>
      <c r="H67" s="34" t="s">
        <v>1</v>
      </c>
      <c r="I67" s="34" t="s">
        <v>2</v>
      </c>
      <c r="J67" s="34" t="s">
        <v>3</v>
      </c>
      <c r="K67" s="34" t="s">
        <v>1</v>
      </c>
      <c r="L67" s="34" t="s">
        <v>2</v>
      </c>
      <c r="M67" s="34" t="s">
        <v>3</v>
      </c>
      <c r="N67" s="34" t="s">
        <v>1</v>
      </c>
      <c r="O67" s="34" t="s">
        <v>2</v>
      </c>
      <c r="P67" s="34" t="s">
        <v>3</v>
      </c>
      <c r="Q67" s="34" t="s">
        <v>1</v>
      </c>
      <c r="R67" s="34" t="s">
        <v>2</v>
      </c>
      <c r="S67" s="34" t="s">
        <v>3</v>
      </c>
    </row>
    <row r="68" spans="1:19" ht="15">
      <c r="A68" s="5"/>
      <c r="B68" s="5"/>
      <c r="C68" s="158" t="s">
        <v>34</v>
      </c>
      <c r="D68" s="56" t="s">
        <v>39</v>
      </c>
      <c r="E68" s="7">
        <v>672908.77</v>
      </c>
      <c r="F68" s="7">
        <v>1161678.01</v>
      </c>
      <c r="G68" s="7">
        <f>+F68+E68</f>
        <v>1834586.78</v>
      </c>
      <c r="H68" s="7">
        <v>223955.5</v>
      </c>
      <c r="I68" s="7">
        <v>1610631.27</v>
      </c>
      <c r="J68" s="7">
        <f>+I68+H68</f>
        <v>1834586.77</v>
      </c>
      <c r="K68" s="7">
        <v>137716.5</v>
      </c>
      <c r="L68" s="7">
        <v>1696870.28</v>
      </c>
      <c r="M68" s="7">
        <f>+L68+K68</f>
        <v>1834586.78</v>
      </c>
      <c r="N68" s="7">
        <v>672748.47</v>
      </c>
      <c r="O68" s="7">
        <v>1161838.31</v>
      </c>
      <c r="P68" s="7">
        <f>+O68+N68</f>
        <v>1834586.78</v>
      </c>
      <c r="Q68" s="7">
        <v>266270.84</v>
      </c>
      <c r="R68" s="7">
        <v>1568315.94</v>
      </c>
      <c r="S68" s="7">
        <f>+R68+Q68</f>
        <v>1834586.78</v>
      </c>
    </row>
    <row r="69" spans="1:19" ht="15">
      <c r="A69" s="5"/>
      <c r="B69" s="5"/>
      <c r="C69" s="161"/>
      <c r="D69" s="57" t="s">
        <v>40</v>
      </c>
      <c r="E69" s="7">
        <v>505495.92</v>
      </c>
      <c r="F69" s="7">
        <v>1367221.1</v>
      </c>
      <c r="G69" s="7">
        <f>+F69+E69</f>
        <v>1872717.02</v>
      </c>
      <c r="H69" s="7">
        <v>227869.41</v>
      </c>
      <c r="I69" s="7">
        <v>1644847.62</v>
      </c>
      <c r="J69" s="7">
        <f>+I69+H69</f>
        <v>1872717.03</v>
      </c>
      <c r="K69" s="7">
        <v>85625.74</v>
      </c>
      <c r="L69" s="7">
        <v>1787091.28</v>
      </c>
      <c r="M69" s="7">
        <f>+L69+K69</f>
        <v>1872717.02</v>
      </c>
      <c r="N69" s="7">
        <v>1185339.48</v>
      </c>
      <c r="O69" s="7">
        <v>687377.55</v>
      </c>
      <c r="P69" s="7">
        <f>+O69+N69</f>
        <v>1872717.03</v>
      </c>
      <c r="Q69" s="7">
        <v>116009.38</v>
      </c>
      <c r="R69" s="7">
        <v>1756707.65</v>
      </c>
      <c r="S69" s="7">
        <f>+R69+Q69</f>
        <v>1872717.0299999998</v>
      </c>
    </row>
    <row r="70" spans="1:19" ht="15">
      <c r="A70" s="5"/>
      <c r="B70" s="5"/>
      <c r="C70" s="161"/>
      <c r="D70" s="57" t="s">
        <v>41</v>
      </c>
      <c r="E70" s="7">
        <v>38037.67</v>
      </c>
      <c r="F70" s="7">
        <v>128941.55</v>
      </c>
      <c r="G70" s="7">
        <f>+F70+E70</f>
        <v>166979.22</v>
      </c>
      <c r="H70" s="7">
        <v>14416.36</v>
      </c>
      <c r="I70" s="7">
        <v>152562.85</v>
      </c>
      <c r="J70" s="7">
        <f>+I70+H70</f>
        <v>166979.21000000002</v>
      </c>
      <c r="K70" s="7">
        <v>7031</v>
      </c>
      <c r="L70" s="7">
        <v>159948.21</v>
      </c>
      <c r="M70" s="7">
        <f>+L70+K70</f>
        <v>166979.21</v>
      </c>
      <c r="N70" s="7">
        <v>78090.86</v>
      </c>
      <c r="O70" s="7">
        <v>88888.35</v>
      </c>
      <c r="P70" s="7">
        <f>+O70+N70</f>
        <v>166979.21000000002</v>
      </c>
      <c r="Q70" s="7">
        <v>26071.96</v>
      </c>
      <c r="R70" s="7">
        <v>140907.26</v>
      </c>
      <c r="S70" s="7">
        <f>+R70+Q70</f>
        <v>166979.22</v>
      </c>
    </row>
    <row r="71" spans="1:19" ht="15">
      <c r="A71" s="5"/>
      <c r="B71" s="5"/>
      <c r="C71" s="159"/>
      <c r="D71" s="57" t="s">
        <v>3</v>
      </c>
      <c r="E71" s="7">
        <f aca="true" t="shared" si="3" ref="E71:S71">SUM(E68:E70)</f>
        <v>1216442.3599999999</v>
      </c>
      <c r="F71" s="7">
        <f t="shared" si="3"/>
        <v>2657840.66</v>
      </c>
      <c r="G71" s="7">
        <f t="shared" si="3"/>
        <v>3874283.02</v>
      </c>
      <c r="H71" s="7">
        <f t="shared" si="3"/>
        <v>466241.27</v>
      </c>
      <c r="I71" s="7">
        <f t="shared" si="3"/>
        <v>3408041.74</v>
      </c>
      <c r="J71" s="7">
        <f t="shared" si="3"/>
        <v>3874283.01</v>
      </c>
      <c r="K71" s="7">
        <f t="shared" si="3"/>
        <v>230373.24</v>
      </c>
      <c r="L71" s="7">
        <f t="shared" si="3"/>
        <v>3643909.77</v>
      </c>
      <c r="M71" s="7">
        <f t="shared" si="3"/>
        <v>3874283.01</v>
      </c>
      <c r="N71" s="7">
        <f t="shared" si="3"/>
        <v>1936178.81</v>
      </c>
      <c r="O71" s="7">
        <f t="shared" si="3"/>
        <v>1938104.2100000002</v>
      </c>
      <c r="P71" s="7">
        <f t="shared" si="3"/>
        <v>3874283.02</v>
      </c>
      <c r="Q71" s="7">
        <f t="shared" si="3"/>
        <v>408352.18000000005</v>
      </c>
      <c r="R71" s="7">
        <f t="shared" si="3"/>
        <v>3465930.8499999996</v>
      </c>
      <c r="S71" s="7">
        <f t="shared" si="3"/>
        <v>3874283.03</v>
      </c>
    </row>
    <row r="72" spans="1:19" ht="15">
      <c r="A72" s="5"/>
      <c r="B72" s="5"/>
      <c r="C72" s="137" t="s">
        <v>0</v>
      </c>
      <c r="D72" s="56" t="s">
        <v>39</v>
      </c>
      <c r="E72" s="6">
        <f>E68/G68</f>
        <v>0.36679037336135173</v>
      </c>
      <c r="F72" s="6">
        <f>F68/G68</f>
        <v>0.6332096266386483</v>
      </c>
      <c r="G72" s="8">
        <f>+E72+F72</f>
        <v>1</v>
      </c>
      <c r="H72" s="6">
        <f>H68/J68</f>
        <v>0.12207408429092727</v>
      </c>
      <c r="I72" s="6">
        <f>I68/J68</f>
        <v>0.8779259157090727</v>
      </c>
      <c r="J72" s="8">
        <f>+H72+I72</f>
        <v>1</v>
      </c>
      <c r="K72" s="6">
        <f>K68/M68</f>
        <v>0.0750667678963652</v>
      </c>
      <c r="L72" s="6">
        <f>L68/M68</f>
        <v>0.9249332321036348</v>
      </c>
      <c r="M72" s="8">
        <f>+K72+L72</f>
        <v>1</v>
      </c>
      <c r="N72" s="6">
        <f>N68/P68</f>
        <v>0.36670299673695456</v>
      </c>
      <c r="O72" s="6">
        <f>O68/P68</f>
        <v>0.6332970032630455</v>
      </c>
      <c r="P72" s="8">
        <f>+N72+O72</f>
        <v>1</v>
      </c>
      <c r="Q72" s="6">
        <f>Q68/S68</f>
        <v>0.14513940845033235</v>
      </c>
      <c r="R72" s="6">
        <f>R68/S68</f>
        <v>0.8548605915496676</v>
      </c>
      <c r="S72" s="8">
        <f>+Q72+R72</f>
        <v>1</v>
      </c>
    </row>
    <row r="73" spans="1:19" ht="15">
      <c r="A73" s="5"/>
      <c r="B73" s="5"/>
      <c r="C73" s="137"/>
      <c r="D73" s="57" t="s">
        <v>40</v>
      </c>
      <c r="E73" s="6">
        <f>E69/G69</f>
        <v>0.2699264836072243</v>
      </c>
      <c r="F73" s="6">
        <f>F69/G69</f>
        <v>0.7300735163927757</v>
      </c>
      <c r="G73" s="8">
        <f>+E73+F73</f>
        <v>1</v>
      </c>
      <c r="H73" s="6">
        <f>H69/J69</f>
        <v>0.1216785058018082</v>
      </c>
      <c r="I73" s="6">
        <f>I69/J69</f>
        <v>0.8783214941981918</v>
      </c>
      <c r="J73" s="8">
        <f>+H73+I73</f>
        <v>1</v>
      </c>
      <c r="K73" s="6">
        <f>K69/M69</f>
        <v>0.04572273284513642</v>
      </c>
      <c r="L73" s="6">
        <f>L69/M69</f>
        <v>0.9542772671548636</v>
      </c>
      <c r="M73" s="8">
        <f>+K73+L73</f>
        <v>1</v>
      </c>
      <c r="N73" s="6">
        <f>N69/P69</f>
        <v>0.6329517278966593</v>
      </c>
      <c r="O73" s="6">
        <f>O69/P69</f>
        <v>0.3670482721033407</v>
      </c>
      <c r="P73" s="8">
        <f>+N73+O73</f>
        <v>1</v>
      </c>
      <c r="Q73" s="6">
        <f>Q69/S69</f>
        <v>0.06194709512520427</v>
      </c>
      <c r="R73" s="6">
        <f>R69/S69</f>
        <v>0.9380529048747958</v>
      </c>
      <c r="S73" s="8">
        <f>+Q73+R73</f>
        <v>1</v>
      </c>
    </row>
    <row r="74" spans="1:19" ht="15">
      <c r="A74" s="5"/>
      <c r="B74" s="5"/>
      <c r="C74" s="137"/>
      <c r="D74" s="57" t="s">
        <v>41</v>
      </c>
      <c r="E74" s="6">
        <f>E70/G70</f>
        <v>0.22779882430879722</v>
      </c>
      <c r="F74" s="6">
        <f>F70/G70</f>
        <v>0.7722011756912028</v>
      </c>
      <c r="G74" s="8">
        <f>+E74+F74</f>
        <v>1</v>
      </c>
      <c r="H74" s="6">
        <f>H70/J70</f>
        <v>0.08633625707056584</v>
      </c>
      <c r="I74" s="6">
        <f>I70/J70</f>
        <v>0.9136637429294341</v>
      </c>
      <c r="J74" s="8">
        <f>+H74+I74</f>
        <v>0.9999999999999999</v>
      </c>
      <c r="K74" s="6">
        <f>K70/M70</f>
        <v>0.04210703835525393</v>
      </c>
      <c r="L74" s="6">
        <f>L70/M70</f>
        <v>0.957892961644746</v>
      </c>
      <c r="M74" s="8">
        <f>+K74+L74</f>
        <v>1</v>
      </c>
      <c r="N74" s="6">
        <f>N70/P70</f>
        <v>0.46766816060514355</v>
      </c>
      <c r="O74" s="6">
        <f>O70/P70</f>
        <v>0.5323318393948564</v>
      </c>
      <c r="P74" s="8">
        <f>+N74+O74</f>
        <v>1</v>
      </c>
      <c r="Q74" s="6">
        <f>Q70/S70</f>
        <v>0.15613894950521387</v>
      </c>
      <c r="R74" s="6">
        <f>R70/S70</f>
        <v>0.8438610504947862</v>
      </c>
      <c r="S74" s="8">
        <f>+Q74+R74</f>
        <v>1</v>
      </c>
    </row>
    <row r="75" spans="1:19" ht="15">
      <c r="A75" s="5"/>
      <c r="B75" s="5"/>
      <c r="C75" s="137"/>
      <c r="D75" s="57" t="s">
        <v>3</v>
      </c>
      <c r="E75" s="6">
        <f>E71/G71</f>
        <v>0.3139787036002341</v>
      </c>
      <c r="F75" s="6">
        <f>F71/G71</f>
        <v>0.686021296399766</v>
      </c>
      <c r="G75" s="8">
        <f>+E75+F75</f>
        <v>1</v>
      </c>
      <c r="H75" s="6">
        <f>H71/J71</f>
        <v>0.12034259469341142</v>
      </c>
      <c r="I75" s="6">
        <f>I71/J71</f>
        <v>0.8796574053065886</v>
      </c>
      <c r="J75" s="8">
        <f>+H75+I75</f>
        <v>1</v>
      </c>
      <c r="K75" s="6">
        <f>K71/M71</f>
        <v>0.05946216097414112</v>
      </c>
      <c r="L75" s="6">
        <f>L71/M71</f>
        <v>0.940537839025859</v>
      </c>
      <c r="M75" s="8">
        <f>+K75+L75</f>
        <v>1</v>
      </c>
      <c r="N75" s="6">
        <f>N71/P71</f>
        <v>0.49975151531392253</v>
      </c>
      <c r="O75" s="6">
        <f>O71/P71</f>
        <v>0.5002484846860775</v>
      </c>
      <c r="P75" s="8">
        <f>+N75+O75</f>
        <v>1</v>
      </c>
      <c r="Q75" s="6">
        <f>Q71/S71</f>
        <v>0.10540070945720248</v>
      </c>
      <c r="R75" s="6">
        <f>R71/S71</f>
        <v>0.8945992905427975</v>
      </c>
      <c r="S75" s="8">
        <f>+Q75+R75</f>
        <v>1</v>
      </c>
    </row>
    <row r="76" spans="1:7" ht="15.75">
      <c r="A76" s="5"/>
      <c r="B76" s="5"/>
      <c r="C76" s="15" t="s">
        <v>60</v>
      </c>
      <c r="G76" s="3"/>
    </row>
    <row r="77" spans="1:7" ht="15.75">
      <c r="A77" s="5"/>
      <c r="B77" s="5"/>
      <c r="C77" s="15"/>
      <c r="G77" s="3"/>
    </row>
    <row r="78" spans="1:2" ht="15">
      <c r="A78" s="5">
        <v>6</v>
      </c>
      <c r="B78" s="5" t="s">
        <v>73</v>
      </c>
    </row>
    <row r="79" spans="1:3" ht="15">
      <c r="A79" s="5"/>
      <c r="B79" s="5"/>
      <c r="C79" s="5">
        <v>2011</v>
      </c>
    </row>
    <row r="80" spans="1:13" ht="15" customHeight="1">
      <c r="A80" s="5"/>
      <c r="B80" s="5"/>
      <c r="C80" s="152" t="s">
        <v>38</v>
      </c>
      <c r="D80" s="152"/>
      <c r="E80" s="137" t="s">
        <v>73</v>
      </c>
      <c r="F80" s="137"/>
      <c r="G80" s="137"/>
      <c r="H80" s="137"/>
      <c r="I80" s="137"/>
      <c r="J80" s="137"/>
      <c r="K80" s="137"/>
      <c r="L80" s="137"/>
      <c r="M80" s="137"/>
    </row>
    <row r="81" spans="1:13" ht="15" customHeight="1">
      <c r="A81" s="5"/>
      <c r="B81" s="5"/>
      <c r="C81" s="152"/>
      <c r="D81" s="152"/>
      <c r="E81" s="137" t="s">
        <v>58</v>
      </c>
      <c r="F81" s="137"/>
      <c r="G81" s="137"/>
      <c r="H81" s="137" t="s">
        <v>76</v>
      </c>
      <c r="I81" s="137"/>
      <c r="J81" s="137"/>
      <c r="K81" s="137" t="s">
        <v>77</v>
      </c>
      <c r="L81" s="137"/>
      <c r="M81" s="137"/>
    </row>
    <row r="82" spans="1:13" ht="15">
      <c r="A82" s="5"/>
      <c r="B82" s="5"/>
      <c r="C82" s="154"/>
      <c r="D82" s="154"/>
      <c r="E82" s="34" t="s">
        <v>1</v>
      </c>
      <c r="F82" s="34" t="s">
        <v>2</v>
      </c>
      <c r="G82" s="34" t="s">
        <v>3</v>
      </c>
      <c r="H82" s="34" t="s">
        <v>1</v>
      </c>
      <c r="I82" s="34" t="s">
        <v>2</v>
      </c>
      <c r="J82" s="34" t="s">
        <v>3</v>
      </c>
      <c r="K82" s="34" t="s">
        <v>1</v>
      </c>
      <c r="L82" s="34" t="s">
        <v>2</v>
      </c>
      <c r="M82" s="34" t="s">
        <v>3</v>
      </c>
    </row>
    <row r="83" spans="1:13" ht="15">
      <c r="A83" s="5"/>
      <c r="B83" s="5"/>
      <c r="C83" s="158" t="s">
        <v>34</v>
      </c>
      <c r="D83" s="56" t="s">
        <v>39</v>
      </c>
      <c r="E83" s="7">
        <v>1574735.14</v>
      </c>
      <c r="F83" s="7">
        <v>259851.64</v>
      </c>
      <c r="G83" s="7">
        <f>+F83+E83</f>
        <v>1834586.7799999998</v>
      </c>
      <c r="H83" s="7">
        <v>69602.45</v>
      </c>
      <c r="I83" s="7">
        <v>1764984.33</v>
      </c>
      <c r="J83" s="7">
        <f>+I83+H83</f>
        <v>1834586.78</v>
      </c>
      <c r="K83" s="7">
        <v>113051.02</v>
      </c>
      <c r="L83" s="7">
        <v>1721535.76</v>
      </c>
      <c r="M83" s="7">
        <f>+L83+K83</f>
        <v>1834586.78</v>
      </c>
    </row>
    <row r="84" spans="1:13" ht="15">
      <c r="A84" s="5"/>
      <c r="B84" s="5"/>
      <c r="C84" s="161"/>
      <c r="D84" s="57" t="s">
        <v>40</v>
      </c>
      <c r="E84" s="7">
        <v>1730647.07</v>
      </c>
      <c r="F84" s="7">
        <v>142069.96</v>
      </c>
      <c r="G84" s="7">
        <f>+F84+E84</f>
        <v>1872717.03</v>
      </c>
      <c r="H84" s="7">
        <v>63855.28</v>
      </c>
      <c r="I84" s="7">
        <v>1808861.75</v>
      </c>
      <c r="J84" s="7">
        <f>+I84+H84</f>
        <v>1872717.03</v>
      </c>
      <c r="K84" s="7">
        <v>61120.72</v>
      </c>
      <c r="L84" s="7">
        <v>1811596.31</v>
      </c>
      <c r="M84" s="7">
        <f>+L84+K84</f>
        <v>1872717.03</v>
      </c>
    </row>
    <row r="85" spans="1:13" ht="15">
      <c r="A85" s="5"/>
      <c r="B85" s="5"/>
      <c r="C85" s="161"/>
      <c r="D85" s="57" t="s">
        <v>41</v>
      </c>
      <c r="E85" s="7">
        <v>139059.64</v>
      </c>
      <c r="F85" s="7">
        <v>27919.58</v>
      </c>
      <c r="G85" s="7">
        <f>+F85+E85</f>
        <v>166979.22000000003</v>
      </c>
      <c r="H85" s="7">
        <v>6092.69</v>
      </c>
      <c r="I85" s="7">
        <v>160886.52</v>
      </c>
      <c r="J85" s="7">
        <f>+I85+H85</f>
        <v>166979.21</v>
      </c>
      <c r="K85" s="7">
        <v>10360.71</v>
      </c>
      <c r="L85" s="7">
        <v>156618.5</v>
      </c>
      <c r="M85" s="7">
        <f>+L85+K85</f>
        <v>166979.21</v>
      </c>
    </row>
    <row r="86" spans="1:13" ht="15">
      <c r="A86" s="5"/>
      <c r="B86" s="5"/>
      <c r="C86" s="159"/>
      <c r="D86" s="57" t="s">
        <v>3</v>
      </c>
      <c r="E86" s="7">
        <f aca="true" t="shared" si="4" ref="E86:M86">SUM(E83:E85)</f>
        <v>3444441.85</v>
      </c>
      <c r="F86" s="7">
        <f t="shared" si="4"/>
        <v>429841.18</v>
      </c>
      <c r="G86" s="7">
        <f t="shared" si="4"/>
        <v>3874283.03</v>
      </c>
      <c r="H86" s="7">
        <f t="shared" si="4"/>
        <v>139550.41999999998</v>
      </c>
      <c r="I86" s="7">
        <f t="shared" si="4"/>
        <v>3734732.6</v>
      </c>
      <c r="J86" s="7">
        <f t="shared" si="4"/>
        <v>3874283.02</v>
      </c>
      <c r="K86" s="7">
        <f t="shared" si="4"/>
        <v>184532.44999999998</v>
      </c>
      <c r="L86" s="7">
        <f t="shared" si="4"/>
        <v>3689750.5700000003</v>
      </c>
      <c r="M86" s="7">
        <f t="shared" si="4"/>
        <v>3874283.02</v>
      </c>
    </row>
    <row r="87" spans="1:13" ht="15">
      <c r="A87" s="5"/>
      <c r="B87" s="5"/>
      <c r="C87" s="151" t="s">
        <v>0</v>
      </c>
      <c r="D87" s="56" t="s">
        <v>39</v>
      </c>
      <c r="E87" s="6">
        <f>E83/G83</f>
        <v>0.8583595811150455</v>
      </c>
      <c r="F87" s="6">
        <f>F83/G83</f>
        <v>0.1416404188849546</v>
      </c>
      <c r="G87" s="8">
        <f>+E87+F87</f>
        <v>1</v>
      </c>
      <c r="H87" s="6">
        <f>H83/J83</f>
        <v>0.03793903387878986</v>
      </c>
      <c r="I87" s="6">
        <f>I83/J83</f>
        <v>0.9620609661212102</v>
      </c>
      <c r="J87" s="8">
        <f>+H87+I87</f>
        <v>1</v>
      </c>
      <c r="K87" s="6">
        <f>K83/M83</f>
        <v>0.061622061835635816</v>
      </c>
      <c r="L87" s="6">
        <f>L83/M83</f>
        <v>0.9383779381643642</v>
      </c>
      <c r="M87" s="8">
        <f>+K87+L87</f>
        <v>1</v>
      </c>
    </row>
    <row r="88" spans="1:13" ht="15">
      <c r="A88" s="5"/>
      <c r="B88" s="5"/>
      <c r="C88" s="152"/>
      <c r="D88" s="57" t="s">
        <v>40</v>
      </c>
      <c r="E88" s="6">
        <f>E84/G84</f>
        <v>0.9241369850735004</v>
      </c>
      <c r="F88" s="6">
        <f>F84/G84</f>
        <v>0.07586301492649959</v>
      </c>
      <c r="G88" s="8">
        <f>+E88+F88</f>
        <v>1</v>
      </c>
      <c r="H88" s="6">
        <f>H84/J84</f>
        <v>0.034097666106021364</v>
      </c>
      <c r="I88" s="6">
        <f>I84/J84</f>
        <v>0.9659023338939786</v>
      </c>
      <c r="J88" s="8">
        <f>+H88+I88</f>
        <v>1</v>
      </c>
      <c r="K88" s="6">
        <f>K84/M84</f>
        <v>0.032637456177776095</v>
      </c>
      <c r="L88" s="6">
        <f>L84/M84</f>
        <v>0.967362543822224</v>
      </c>
      <c r="M88" s="8">
        <f>+K88+L88</f>
        <v>1</v>
      </c>
    </row>
    <row r="89" spans="1:13" ht="15">
      <c r="A89" s="5"/>
      <c r="B89" s="5"/>
      <c r="C89" s="152"/>
      <c r="D89" s="57" t="s">
        <v>41</v>
      </c>
      <c r="E89" s="6">
        <f>E85/G85</f>
        <v>0.8327960808536534</v>
      </c>
      <c r="F89" s="6">
        <f>F85/G85</f>
        <v>0.16720391914634644</v>
      </c>
      <c r="G89" s="8">
        <f>+E89+F89</f>
        <v>0.9999999999999999</v>
      </c>
      <c r="H89" s="6">
        <f>H85/J85</f>
        <v>0.03648771604560831</v>
      </c>
      <c r="I89" s="6">
        <f>I85/J85</f>
        <v>0.9635122839543917</v>
      </c>
      <c r="J89" s="8">
        <f>+H89+I89</f>
        <v>1</v>
      </c>
      <c r="K89" s="6">
        <f>K85/M85</f>
        <v>0.062047904047455964</v>
      </c>
      <c r="L89" s="6">
        <f>L85/M85</f>
        <v>0.937952095952544</v>
      </c>
      <c r="M89" s="8">
        <f>+K89+L89</f>
        <v>1</v>
      </c>
    </row>
    <row r="90" spans="1:13" ht="15">
      <c r="A90" s="5"/>
      <c r="B90" s="5"/>
      <c r="C90" s="152"/>
      <c r="D90" s="57" t="s">
        <v>3</v>
      </c>
      <c r="E90" s="6">
        <f>E86/G86</f>
        <v>0.8890527159034121</v>
      </c>
      <c r="F90" s="6">
        <f>F86/G86</f>
        <v>0.11094728409658806</v>
      </c>
      <c r="G90" s="8">
        <f>+E90+F90</f>
        <v>1.0000000000000002</v>
      </c>
      <c r="H90" s="6">
        <f>H86/J86</f>
        <v>0.03601967622902262</v>
      </c>
      <c r="I90" s="6">
        <f>I86/J86</f>
        <v>0.9639803237709774</v>
      </c>
      <c r="J90" s="8">
        <f>+H90+I90</f>
        <v>1</v>
      </c>
      <c r="K90" s="6">
        <f>K86/M86</f>
        <v>0.04763009027667782</v>
      </c>
      <c r="L90" s="6">
        <f>L86/M86</f>
        <v>0.9523699097233222</v>
      </c>
      <c r="M90" s="8">
        <f>+K90+L90</f>
        <v>1</v>
      </c>
    </row>
    <row r="91" spans="1:7" ht="15.75">
      <c r="A91" s="5"/>
      <c r="B91" s="5"/>
      <c r="C91" s="15" t="s">
        <v>60</v>
      </c>
      <c r="G91" s="3"/>
    </row>
    <row r="92" spans="1:2" ht="15">
      <c r="A92" s="5"/>
      <c r="B92" s="1"/>
    </row>
    <row r="93" spans="1:2" ht="15">
      <c r="A93" s="5">
        <v>7</v>
      </c>
      <c r="B93" s="5" t="s">
        <v>52</v>
      </c>
    </row>
    <row r="94" spans="1:3" ht="15">
      <c r="A94" s="5"/>
      <c r="B94" s="5"/>
      <c r="C94" s="5">
        <v>2011</v>
      </c>
    </row>
    <row r="95" spans="1:16" ht="15" customHeight="1">
      <c r="A95" s="5"/>
      <c r="B95" s="5"/>
      <c r="C95" s="152" t="s">
        <v>38</v>
      </c>
      <c r="D95" s="152"/>
      <c r="E95" s="138" t="s">
        <v>24</v>
      </c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0"/>
    </row>
    <row r="96" spans="1:16" ht="15" customHeight="1">
      <c r="A96" s="5"/>
      <c r="B96" s="5"/>
      <c r="C96" s="152"/>
      <c r="D96" s="152"/>
      <c r="E96" s="167" t="s">
        <v>23</v>
      </c>
      <c r="F96" s="139"/>
      <c r="G96" s="168"/>
      <c r="H96" s="167" t="s">
        <v>22</v>
      </c>
      <c r="I96" s="139"/>
      <c r="J96" s="168"/>
      <c r="K96" s="167" t="s">
        <v>78</v>
      </c>
      <c r="L96" s="139"/>
      <c r="M96" s="168"/>
      <c r="N96" s="167" t="s">
        <v>59</v>
      </c>
      <c r="O96" s="139"/>
      <c r="P96" s="168"/>
    </row>
    <row r="97" spans="1:16" ht="15.75" thickBot="1">
      <c r="A97" s="5"/>
      <c r="B97" s="5"/>
      <c r="C97" s="154"/>
      <c r="D97" s="154"/>
      <c r="E97" s="12" t="s">
        <v>1</v>
      </c>
      <c r="F97" s="12" t="s">
        <v>2</v>
      </c>
      <c r="G97" s="13" t="s">
        <v>3</v>
      </c>
      <c r="H97" s="12" t="s">
        <v>1</v>
      </c>
      <c r="I97" s="12" t="s">
        <v>2</v>
      </c>
      <c r="J97" s="13" t="s">
        <v>3</v>
      </c>
      <c r="K97" s="12" t="s">
        <v>1</v>
      </c>
      <c r="L97" s="12" t="s">
        <v>2</v>
      </c>
      <c r="M97" s="13" t="s">
        <v>3</v>
      </c>
      <c r="N97" s="12" t="s">
        <v>1</v>
      </c>
      <c r="O97" s="12" t="s">
        <v>2</v>
      </c>
      <c r="P97" s="13" t="s">
        <v>3</v>
      </c>
    </row>
    <row r="98" spans="1:16" ht="15">
      <c r="A98" s="5"/>
      <c r="B98" s="5"/>
      <c r="C98" s="158" t="s">
        <v>34</v>
      </c>
      <c r="D98" s="56" t="s">
        <v>39</v>
      </c>
      <c r="E98" s="7">
        <v>201627.02</v>
      </c>
      <c r="F98" s="7">
        <v>1632959.75</v>
      </c>
      <c r="G98" s="7">
        <f>+E98+F98</f>
        <v>1834586.77</v>
      </c>
      <c r="H98" s="7">
        <v>1631749.7</v>
      </c>
      <c r="I98" s="7">
        <v>202837.08</v>
      </c>
      <c r="J98" s="7">
        <f>+H98+I98</f>
        <v>1834586.78</v>
      </c>
      <c r="K98" s="7">
        <v>301906.52</v>
      </c>
      <c r="L98" s="7">
        <v>1532680.26</v>
      </c>
      <c r="M98" s="7">
        <f>+K98+L98</f>
        <v>1834586.78</v>
      </c>
      <c r="N98" s="7">
        <v>30421.68</v>
      </c>
      <c r="O98" s="7">
        <v>1804165.1</v>
      </c>
      <c r="P98" s="7">
        <f>+N98+O98</f>
        <v>1834586.78</v>
      </c>
    </row>
    <row r="99" spans="1:16" ht="15">
      <c r="A99" s="5"/>
      <c r="B99" s="5"/>
      <c r="C99" s="161"/>
      <c r="D99" s="57" t="s">
        <v>40</v>
      </c>
      <c r="E99" s="7">
        <v>260204.11</v>
      </c>
      <c r="F99" s="7">
        <v>1612512.92</v>
      </c>
      <c r="G99" s="7">
        <f>+E99+F99</f>
        <v>1872717.0299999998</v>
      </c>
      <c r="H99" s="7">
        <v>1649044.09</v>
      </c>
      <c r="I99" s="7">
        <v>223672.94</v>
      </c>
      <c r="J99" s="7">
        <f>+H99+I99</f>
        <v>1872717.03</v>
      </c>
      <c r="K99" s="7">
        <v>171914.17</v>
      </c>
      <c r="L99" s="7">
        <v>1700802.85</v>
      </c>
      <c r="M99" s="7">
        <f>+K99+L99</f>
        <v>1872717.02</v>
      </c>
      <c r="N99" s="7">
        <v>26297.86</v>
      </c>
      <c r="O99" s="7">
        <v>1846419.17</v>
      </c>
      <c r="P99" s="7">
        <f>+N99+O99</f>
        <v>1872717.03</v>
      </c>
    </row>
    <row r="100" spans="1:16" ht="15">
      <c r="A100" s="5"/>
      <c r="B100" s="5"/>
      <c r="C100" s="161"/>
      <c r="D100" s="57" t="s">
        <v>41</v>
      </c>
      <c r="E100" s="7">
        <v>49905.91</v>
      </c>
      <c r="F100" s="7">
        <v>117073.31</v>
      </c>
      <c r="G100" s="7">
        <f>+E100+F100</f>
        <v>166979.22</v>
      </c>
      <c r="H100" s="7">
        <v>138188.75</v>
      </c>
      <c r="I100" s="7">
        <v>28790.47</v>
      </c>
      <c r="J100" s="7">
        <f>+H100+I100</f>
        <v>166979.22</v>
      </c>
      <c r="K100" s="7">
        <v>15978.44</v>
      </c>
      <c r="L100" s="7">
        <v>151000.78</v>
      </c>
      <c r="M100" s="7">
        <f>+K100+L100</f>
        <v>166979.22</v>
      </c>
      <c r="N100" s="7">
        <v>2145.3</v>
      </c>
      <c r="O100" s="7">
        <v>164833.91</v>
      </c>
      <c r="P100" s="7">
        <f>+N100+O100</f>
        <v>166979.21</v>
      </c>
    </row>
    <row r="101" spans="1:16" ht="15">
      <c r="A101" s="5"/>
      <c r="B101" s="5"/>
      <c r="C101" s="159"/>
      <c r="D101" s="57" t="s">
        <v>3</v>
      </c>
      <c r="E101" s="7">
        <f aca="true" t="shared" si="5" ref="E101:P101">SUM(E98:E100)</f>
        <v>511737.04000000004</v>
      </c>
      <c r="F101" s="7">
        <f t="shared" si="5"/>
        <v>3362545.98</v>
      </c>
      <c r="G101" s="7">
        <f t="shared" si="5"/>
        <v>3874283.02</v>
      </c>
      <c r="H101" s="7">
        <f t="shared" si="5"/>
        <v>3418982.54</v>
      </c>
      <c r="I101" s="7">
        <f t="shared" si="5"/>
        <v>455300.49</v>
      </c>
      <c r="J101" s="7">
        <f t="shared" si="5"/>
        <v>3874283.0300000003</v>
      </c>
      <c r="K101" s="7">
        <f t="shared" si="5"/>
        <v>489799.13000000006</v>
      </c>
      <c r="L101" s="7">
        <f t="shared" si="5"/>
        <v>3384483.89</v>
      </c>
      <c r="M101" s="7">
        <f t="shared" si="5"/>
        <v>3874283.02</v>
      </c>
      <c r="N101" s="7">
        <f t="shared" si="5"/>
        <v>58864.840000000004</v>
      </c>
      <c r="O101" s="7">
        <f t="shared" si="5"/>
        <v>3815418.18</v>
      </c>
      <c r="P101" s="7">
        <f t="shared" si="5"/>
        <v>3874283.02</v>
      </c>
    </row>
    <row r="102" spans="1:16" ht="15">
      <c r="A102" s="5"/>
      <c r="B102" s="5"/>
      <c r="C102" s="137" t="s">
        <v>0</v>
      </c>
      <c r="D102" s="56" t="s">
        <v>39</v>
      </c>
      <c r="E102" s="6">
        <f>E98/G98</f>
        <v>0.10990323450332087</v>
      </c>
      <c r="F102" s="6">
        <f>F98/G98</f>
        <v>0.8900967654966792</v>
      </c>
      <c r="G102" s="8">
        <f>+E102+F102</f>
        <v>1</v>
      </c>
      <c r="H102" s="6">
        <f>H98/J98</f>
        <v>0.8894371843233275</v>
      </c>
      <c r="I102" s="6">
        <f>I98/J98</f>
        <v>0.11056281567667242</v>
      </c>
      <c r="J102" s="8">
        <f>+H102+I102</f>
        <v>1</v>
      </c>
      <c r="K102" s="6">
        <f>K98/M98</f>
        <v>0.16456377168486955</v>
      </c>
      <c r="L102" s="6">
        <f>L98/M98</f>
        <v>0.8354362283151304</v>
      </c>
      <c r="M102" s="8">
        <f>+K102+L102</f>
        <v>1</v>
      </c>
      <c r="N102" s="6">
        <f>N98/P98</f>
        <v>0.016582306343666118</v>
      </c>
      <c r="O102" s="6">
        <f>O98/P98</f>
        <v>0.9834176936563339</v>
      </c>
      <c r="P102" s="8">
        <f>+N102+O102</f>
        <v>1</v>
      </c>
    </row>
    <row r="103" spans="1:16" ht="15">
      <c r="A103" s="5"/>
      <c r="B103" s="5"/>
      <c r="C103" s="137"/>
      <c r="D103" s="57" t="s">
        <v>40</v>
      </c>
      <c r="E103" s="6">
        <f>E99/G99</f>
        <v>0.13894470217959198</v>
      </c>
      <c r="F103" s="6">
        <f>F99/G99</f>
        <v>0.8610552978204081</v>
      </c>
      <c r="G103" s="8">
        <f>+E103+F103</f>
        <v>1</v>
      </c>
      <c r="H103" s="6">
        <f>H99/J99</f>
        <v>0.8805623399494584</v>
      </c>
      <c r="I103" s="6">
        <f>I99/J99</f>
        <v>0.11943766005054164</v>
      </c>
      <c r="J103" s="8">
        <f>+H103+I103</f>
        <v>1</v>
      </c>
      <c r="K103" s="6">
        <f>K99/M99</f>
        <v>0.09179933121983375</v>
      </c>
      <c r="L103" s="6">
        <f>L99/M99</f>
        <v>0.9082006687801663</v>
      </c>
      <c r="M103" s="8">
        <f>+K103+L103</f>
        <v>1</v>
      </c>
      <c r="N103" s="6">
        <f>N99/P99</f>
        <v>0.014042623406911614</v>
      </c>
      <c r="O103" s="6">
        <f>O99/P99</f>
        <v>0.9859573765930884</v>
      </c>
      <c r="P103" s="8">
        <f>+N103+O103</f>
        <v>1</v>
      </c>
    </row>
    <row r="104" spans="1:16" ht="15">
      <c r="A104" s="5"/>
      <c r="B104" s="5"/>
      <c r="C104" s="137"/>
      <c r="D104" s="57" t="s">
        <v>41</v>
      </c>
      <c r="E104" s="6">
        <f>E100/G100</f>
        <v>0.2988749737841631</v>
      </c>
      <c r="F104" s="6">
        <f>F100/G100</f>
        <v>0.7011250262158369</v>
      </c>
      <c r="G104" s="8">
        <f>+E104+F104</f>
        <v>1</v>
      </c>
      <c r="H104" s="6">
        <f>H100/J100</f>
        <v>0.827580521696053</v>
      </c>
      <c r="I104" s="6">
        <f>I100/J100</f>
        <v>0.17241947830394705</v>
      </c>
      <c r="J104" s="8">
        <f>+H104+I104</f>
        <v>1</v>
      </c>
      <c r="K104" s="6">
        <f>K100/M100</f>
        <v>0.09569118840056864</v>
      </c>
      <c r="L104" s="6">
        <f>L100/M100</f>
        <v>0.9043088115994313</v>
      </c>
      <c r="M104" s="8">
        <f>+K104+L104</f>
        <v>1</v>
      </c>
      <c r="N104" s="6">
        <f>N100/P100</f>
        <v>0.01284770720858004</v>
      </c>
      <c r="O104" s="6">
        <f>O100/P100</f>
        <v>0.98715229279142</v>
      </c>
      <c r="P104" s="8">
        <f>+N104+O104</f>
        <v>1</v>
      </c>
    </row>
    <row r="105" spans="1:16" ht="15">
      <c r="A105" s="5"/>
      <c r="B105" s="5"/>
      <c r="C105" s="137"/>
      <c r="D105" s="57" t="s">
        <v>3</v>
      </c>
      <c r="E105" s="6">
        <f>E101/G101</f>
        <v>0.13208561103003777</v>
      </c>
      <c r="F105" s="6">
        <f>F101/G101</f>
        <v>0.8679143889699622</v>
      </c>
      <c r="G105" s="8">
        <f>+E105+F105</f>
        <v>1</v>
      </c>
      <c r="H105" s="6">
        <f>H101/J101</f>
        <v>0.8824813555245085</v>
      </c>
      <c r="I105" s="6">
        <f>I101/J101</f>
        <v>0.1175186444754915</v>
      </c>
      <c r="J105" s="8">
        <f>+H105+I105</f>
        <v>1</v>
      </c>
      <c r="K105" s="6">
        <f>K101/M101</f>
        <v>0.12642316719546215</v>
      </c>
      <c r="L105" s="6">
        <f>L101/M101</f>
        <v>0.8735768328045379</v>
      </c>
      <c r="M105" s="8">
        <f>+K105+L105</f>
        <v>1</v>
      </c>
      <c r="N105" s="6">
        <f>N101/P101</f>
        <v>0.01519373770478957</v>
      </c>
      <c r="O105" s="6">
        <f>O101/P101</f>
        <v>0.9848062622952105</v>
      </c>
      <c r="P105" s="8">
        <f>+N105+O105</f>
        <v>1</v>
      </c>
    </row>
    <row r="106" spans="1:7" ht="15.75">
      <c r="A106" s="5"/>
      <c r="B106" s="5"/>
      <c r="C106" s="15" t="s">
        <v>60</v>
      </c>
      <c r="G106" s="3"/>
    </row>
    <row r="107" spans="1:7" ht="15.75">
      <c r="A107" s="5"/>
      <c r="B107" s="5"/>
      <c r="C107" s="15"/>
      <c r="G107" s="3"/>
    </row>
    <row r="108" spans="1:8" ht="15">
      <c r="A108" s="5">
        <v>8</v>
      </c>
      <c r="B108" s="5" t="s">
        <v>12</v>
      </c>
      <c r="H108" s="3"/>
    </row>
    <row r="109" spans="1:8" ht="15">
      <c r="A109" s="5"/>
      <c r="B109" s="5"/>
      <c r="C109" s="5">
        <v>2011</v>
      </c>
      <c r="H109" s="3"/>
    </row>
    <row r="110" spans="2:13" ht="15">
      <c r="B110" s="5"/>
      <c r="C110" s="137" t="s">
        <v>145</v>
      </c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</row>
    <row r="111" spans="2:13" ht="15">
      <c r="B111" s="5"/>
      <c r="C111" s="137" t="s">
        <v>38</v>
      </c>
      <c r="D111" s="137"/>
      <c r="E111" s="137" t="s">
        <v>9</v>
      </c>
      <c r="F111" s="137"/>
      <c r="G111" s="137"/>
      <c r="H111" s="137" t="s">
        <v>10</v>
      </c>
      <c r="I111" s="137"/>
      <c r="J111" s="137"/>
      <c r="K111" s="137" t="s">
        <v>11</v>
      </c>
      <c r="L111" s="137"/>
      <c r="M111" s="137"/>
    </row>
    <row r="112" spans="2:13" ht="15">
      <c r="B112" s="5"/>
      <c r="C112" s="137"/>
      <c r="D112" s="137"/>
      <c r="E112" s="64" t="s">
        <v>1</v>
      </c>
      <c r="F112" s="64" t="s">
        <v>2</v>
      </c>
      <c r="G112" s="64" t="s">
        <v>3</v>
      </c>
      <c r="H112" s="64" t="s">
        <v>1</v>
      </c>
      <c r="I112" s="64" t="s">
        <v>2</v>
      </c>
      <c r="J112" s="64" t="s">
        <v>3</v>
      </c>
      <c r="K112" s="64" t="s">
        <v>1</v>
      </c>
      <c r="L112" s="64" t="s">
        <v>2</v>
      </c>
      <c r="M112" s="64" t="s">
        <v>3</v>
      </c>
    </row>
    <row r="113" spans="2:13" ht="15">
      <c r="B113" s="5"/>
      <c r="C113" s="158" t="s">
        <v>34</v>
      </c>
      <c r="D113" s="56" t="s">
        <v>39</v>
      </c>
      <c r="E113" s="33">
        <v>529131.01</v>
      </c>
      <c r="F113" s="33">
        <v>1305455.77</v>
      </c>
      <c r="G113" s="33">
        <f>+E113+F113</f>
        <v>1834586.78</v>
      </c>
      <c r="H113" s="33">
        <v>508170.61</v>
      </c>
      <c r="I113" s="33">
        <v>1326416.17</v>
      </c>
      <c r="J113" s="33">
        <f>+H113+I113</f>
        <v>1834586.7799999998</v>
      </c>
      <c r="K113" s="33">
        <v>390696.6</v>
      </c>
      <c r="L113" s="33">
        <v>1443890.17</v>
      </c>
      <c r="M113" s="33">
        <f>+K113+L113</f>
        <v>1834586.77</v>
      </c>
    </row>
    <row r="114" spans="2:13" ht="15">
      <c r="B114" s="5"/>
      <c r="C114" s="161"/>
      <c r="D114" s="57" t="s">
        <v>40</v>
      </c>
      <c r="E114" s="33">
        <v>296268.18</v>
      </c>
      <c r="F114" s="33">
        <v>1576448.84</v>
      </c>
      <c r="G114" s="33">
        <f>+E114+F114</f>
        <v>1872717.02</v>
      </c>
      <c r="H114" s="33">
        <v>349699.02</v>
      </c>
      <c r="I114" s="33">
        <v>1523018.01</v>
      </c>
      <c r="J114" s="33">
        <f>+H114+I114</f>
        <v>1872717.03</v>
      </c>
      <c r="K114" s="33">
        <v>121414.78</v>
      </c>
      <c r="L114" s="33">
        <v>1751302.25</v>
      </c>
      <c r="M114" s="33">
        <f>+K114+L114</f>
        <v>1872717.03</v>
      </c>
    </row>
    <row r="115" spans="2:13" ht="15">
      <c r="B115" s="5"/>
      <c r="C115" s="161"/>
      <c r="D115" s="57" t="s">
        <v>41</v>
      </c>
      <c r="E115" s="33">
        <v>39872.95</v>
      </c>
      <c r="F115" s="33">
        <v>127106.26</v>
      </c>
      <c r="G115" s="33">
        <f>+E115+F115</f>
        <v>166979.21</v>
      </c>
      <c r="H115" s="33">
        <v>42245.93</v>
      </c>
      <c r="I115" s="33">
        <v>124733.28</v>
      </c>
      <c r="J115" s="33">
        <f>+H115+I115</f>
        <v>166979.21</v>
      </c>
      <c r="K115" s="33">
        <v>39553.15</v>
      </c>
      <c r="L115" s="33">
        <v>127426.06</v>
      </c>
      <c r="M115" s="33">
        <f>+K115+L115</f>
        <v>166979.21</v>
      </c>
    </row>
    <row r="116" spans="2:13" ht="15">
      <c r="B116" s="5"/>
      <c r="C116" s="159"/>
      <c r="D116" s="57" t="s">
        <v>3</v>
      </c>
      <c r="E116" s="33">
        <f aca="true" t="shared" si="6" ref="E116:M116">SUM(E113:E115)</f>
        <v>865272.1399999999</v>
      </c>
      <c r="F116" s="33">
        <f t="shared" si="6"/>
        <v>3009010.87</v>
      </c>
      <c r="G116" s="33">
        <f t="shared" si="6"/>
        <v>3874283.01</v>
      </c>
      <c r="H116" s="33">
        <f t="shared" si="6"/>
        <v>900115.56</v>
      </c>
      <c r="I116" s="33">
        <f t="shared" si="6"/>
        <v>2974167.4599999995</v>
      </c>
      <c r="J116" s="33">
        <f t="shared" si="6"/>
        <v>3874283.0199999996</v>
      </c>
      <c r="K116" s="33">
        <f t="shared" si="6"/>
        <v>551664.53</v>
      </c>
      <c r="L116" s="33">
        <f t="shared" si="6"/>
        <v>3322618.48</v>
      </c>
      <c r="M116" s="33">
        <f t="shared" si="6"/>
        <v>3874283.01</v>
      </c>
    </row>
    <row r="117" spans="2:13" ht="15">
      <c r="B117" s="5"/>
      <c r="C117" s="137" t="s">
        <v>0</v>
      </c>
      <c r="D117" s="56" t="s">
        <v>39</v>
      </c>
      <c r="E117" s="6">
        <f>E113/G113</f>
        <v>0.28841972250557696</v>
      </c>
      <c r="F117" s="6">
        <f>F113/G113</f>
        <v>0.711580277494423</v>
      </c>
      <c r="G117" s="8">
        <f>+E117+F117</f>
        <v>1</v>
      </c>
      <c r="H117" s="6">
        <f>H113/J113</f>
        <v>0.27699458839445035</v>
      </c>
      <c r="I117" s="6">
        <f>I113/J113</f>
        <v>0.7230054116055498</v>
      </c>
      <c r="J117" s="8">
        <f>+H117+I117</f>
        <v>1</v>
      </c>
      <c r="K117" s="6">
        <f>K113/M113</f>
        <v>0.21296163604188642</v>
      </c>
      <c r="L117" s="6">
        <f>L113/M113</f>
        <v>0.7870383639581136</v>
      </c>
      <c r="M117" s="8">
        <f>+K117+L117</f>
        <v>1</v>
      </c>
    </row>
    <row r="118" spans="2:13" ht="15">
      <c r="B118" s="5"/>
      <c r="C118" s="137"/>
      <c r="D118" s="57" t="s">
        <v>40</v>
      </c>
      <c r="E118" s="6">
        <f>E114/G114</f>
        <v>0.1582023214591172</v>
      </c>
      <c r="F118" s="6">
        <f>F114/G114</f>
        <v>0.8417976785408828</v>
      </c>
      <c r="G118" s="8">
        <f>+E118+F118</f>
        <v>1</v>
      </c>
      <c r="H118" s="6">
        <f>H114/J114</f>
        <v>0.18673350773127748</v>
      </c>
      <c r="I118" s="6">
        <f>I114/J114</f>
        <v>0.8132664922687225</v>
      </c>
      <c r="J118" s="8">
        <f>+H118+I118</f>
        <v>1</v>
      </c>
      <c r="K118" s="6">
        <f>K114/M114</f>
        <v>0.06483348955287709</v>
      </c>
      <c r="L118" s="6">
        <f>L114/M114</f>
        <v>0.935166510447123</v>
      </c>
      <c r="M118" s="8">
        <f>+K118+L118</f>
        <v>1</v>
      </c>
    </row>
    <row r="119" spans="2:13" ht="15">
      <c r="B119" s="5"/>
      <c r="C119" s="137"/>
      <c r="D119" s="57" t="s">
        <v>41</v>
      </c>
      <c r="E119" s="6">
        <f>E115/G115</f>
        <v>0.23878990683930051</v>
      </c>
      <c r="F119" s="6">
        <f>F115/G115</f>
        <v>0.7612100931606994</v>
      </c>
      <c r="G119" s="8">
        <f>+E119+F119</f>
        <v>1</v>
      </c>
      <c r="H119" s="6">
        <f>H115/J115</f>
        <v>0.253001137087665</v>
      </c>
      <c r="I119" s="6">
        <f>I115/J115</f>
        <v>0.7469988629123351</v>
      </c>
      <c r="J119" s="8">
        <f>+H119+I119</f>
        <v>1</v>
      </c>
      <c r="K119" s="6">
        <f>K115/M115</f>
        <v>0.23687469835316627</v>
      </c>
      <c r="L119" s="6">
        <f>L115/M115</f>
        <v>0.7631253016468338</v>
      </c>
      <c r="M119" s="8">
        <f>+K119+L119</f>
        <v>1</v>
      </c>
    </row>
    <row r="120" spans="2:13" ht="15">
      <c r="B120" s="5"/>
      <c r="C120" s="137"/>
      <c r="D120" s="57" t="s">
        <v>3</v>
      </c>
      <c r="E120" s="6">
        <f>E116/G116</f>
        <v>0.22333736016873995</v>
      </c>
      <c r="F120" s="6">
        <f>F116/G116</f>
        <v>0.77666263983126</v>
      </c>
      <c r="G120" s="8">
        <f>+E120+F120</f>
        <v>1</v>
      </c>
      <c r="H120" s="6">
        <f>H116/J116</f>
        <v>0.23233087395871255</v>
      </c>
      <c r="I120" s="6">
        <f>I116/J116</f>
        <v>0.7676691260412875</v>
      </c>
      <c r="J120" s="8">
        <f>+H120+I120</f>
        <v>1</v>
      </c>
      <c r="K120" s="6">
        <f>K116/M116</f>
        <v>0.1423913866323359</v>
      </c>
      <c r="L120" s="6">
        <f>L116/M116</f>
        <v>0.8576086133676641</v>
      </c>
      <c r="M120" s="8">
        <f>+K120+L120</f>
        <v>1</v>
      </c>
    </row>
    <row r="121" spans="1:7" ht="15.75">
      <c r="A121" s="5"/>
      <c r="B121" s="5"/>
      <c r="C121" s="15" t="s">
        <v>60</v>
      </c>
      <c r="G121" s="3"/>
    </row>
    <row r="122" spans="1:7" ht="15.75">
      <c r="A122" s="5"/>
      <c r="B122" s="5"/>
      <c r="C122" s="15"/>
      <c r="G122" s="3"/>
    </row>
    <row r="123" spans="1:8" ht="15">
      <c r="A123" s="5">
        <v>9</v>
      </c>
      <c r="B123" s="5" t="s">
        <v>79</v>
      </c>
      <c r="H123" s="3"/>
    </row>
    <row r="124" spans="1:8" ht="15">
      <c r="A124" s="5"/>
      <c r="B124" s="5"/>
      <c r="C124" s="5">
        <v>2011</v>
      </c>
      <c r="H124" s="3"/>
    </row>
    <row r="125" spans="1:9" ht="20.25" customHeight="1">
      <c r="A125" s="5"/>
      <c r="B125" s="5"/>
      <c r="C125" s="137" t="s">
        <v>38</v>
      </c>
      <c r="D125" s="137"/>
      <c r="E125" s="137" t="s">
        <v>79</v>
      </c>
      <c r="F125" s="137"/>
      <c r="G125" s="137"/>
      <c r="H125" s="137"/>
      <c r="I125" s="137"/>
    </row>
    <row r="126" spans="1:9" ht="28.5">
      <c r="A126" s="5"/>
      <c r="B126" s="5"/>
      <c r="C126" s="137"/>
      <c r="D126" s="137"/>
      <c r="E126" s="41" t="s">
        <v>4</v>
      </c>
      <c r="F126" s="41" t="s">
        <v>5</v>
      </c>
      <c r="G126" s="41" t="s">
        <v>6</v>
      </c>
      <c r="H126" s="41" t="s">
        <v>7</v>
      </c>
      <c r="I126" s="41" t="s">
        <v>3</v>
      </c>
    </row>
    <row r="127" spans="1:9" ht="15">
      <c r="A127" s="5"/>
      <c r="B127" s="5"/>
      <c r="C127" s="158" t="s">
        <v>34</v>
      </c>
      <c r="D127" s="56" t="s">
        <v>39</v>
      </c>
      <c r="E127" s="25">
        <v>64450.33</v>
      </c>
      <c r="F127" s="25">
        <v>363912.26</v>
      </c>
      <c r="G127" s="25">
        <v>1103384.02</v>
      </c>
      <c r="H127" s="25">
        <v>302840.17</v>
      </c>
      <c r="I127" s="25">
        <f>SUM(E127:H127)</f>
        <v>1834586.78</v>
      </c>
    </row>
    <row r="128" spans="1:9" ht="15">
      <c r="A128" s="5"/>
      <c r="B128" s="5"/>
      <c r="C128" s="161"/>
      <c r="D128" s="57" t="s">
        <v>40</v>
      </c>
      <c r="E128" s="25">
        <v>58801.13</v>
      </c>
      <c r="F128" s="25">
        <v>527939.2</v>
      </c>
      <c r="G128" s="25">
        <v>976554.06</v>
      </c>
      <c r="H128" s="25">
        <v>309422.63</v>
      </c>
      <c r="I128" s="25">
        <f>SUM(E128:H128)</f>
        <v>1872717.02</v>
      </c>
    </row>
    <row r="129" spans="1:9" ht="15">
      <c r="A129" s="5"/>
      <c r="B129" s="5"/>
      <c r="C129" s="161"/>
      <c r="D129" s="57" t="s">
        <v>41</v>
      </c>
      <c r="E129" s="25">
        <v>3388.54</v>
      </c>
      <c r="F129" s="25">
        <v>34503.26</v>
      </c>
      <c r="G129" s="25">
        <v>108224.56</v>
      </c>
      <c r="H129" s="25">
        <v>20862.85</v>
      </c>
      <c r="I129" s="25">
        <f>SUM(E129:H129)</f>
        <v>166979.21</v>
      </c>
    </row>
    <row r="130" spans="1:9" ht="15">
      <c r="A130" s="5"/>
      <c r="B130" s="5"/>
      <c r="C130" s="159"/>
      <c r="D130" s="57" t="s">
        <v>3</v>
      </c>
      <c r="E130" s="25">
        <f>SUM(E127:E129)</f>
        <v>126639.99999999999</v>
      </c>
      <c r="F130" s="25">
        <f>SUM(F127:F129)</f>
        <v>926354.72</v>
      </c>
      <c r="G130" s="25">
        <f>SUM(G127:G129)</f>
        <v>2188162.64</v>
      </c>
      <c r="H130" s="25">
        <f>SUM(H127:H129)</f>
        <v>633125.65</v>
      </c>
      <c r="I130" s="25">
        <f>SUM(I127:I129)</f>
        <v>3874283.01</v>
      </c>
    </row>
    <row r="131" spans="1:9" ht="15">
      <c r="A131" s="5"/>
      <c r="B131" s="5"/>
      <c r="C131" s="162" t="s">
        <v>0</v>
      </c>
      <c r="D131" s="56" t="s">
        <v>39</v>
      </c>
      <c r="E131" s="26">
        <f>E127/I127</f>
        <v>0.03513070665427993</v>
      </c>
      <c r="F131" s="27">
        <f>F127/I127</f>
        <v>0.19836197664086513</v>
      </c>
      <c r="G131" s="27">
        <f>G127/I127</f>
        <v>0.6014346293283548</v>
      </c>
      <c r="H131" s="27">
        <f>H127/I127</f>
        <v>0.1650726873765001</v>
      </c>
      <c r="I131" s="44">
        <f>SUM(E131:H131)</f>
        <v>1</v>
      </c>
    </row>
    <row r="132" spans="1:9" ht="15">
      <c r="A132" s="5"/>
      <c r="B132" s="5"/>
      <c r="C132" s="166"/>
      <c r="D132" s="57" t="s">
        <v>40</v>
      </c>
      <c r="E132" s="26">
        <f>E128/I128</f>
        <v>0.03139883355147805</v>
      </c>
      <c r="F132" s="27">
        <f>F128/I128</f>
        <v>0.28191082494673964</v>
      </c>
      <c r="G132" s="27">
        <f>G128/I128</f>
        <v>0.5214637607127638</v>
      </c>
      <c r="H132" s="27">
        <f>H128/I128</f>
        <v>0.1652265807890185</v>
      </c>
      <c r="I132" s="44">
        <f>SUM(E132:H132)</f>
        <v>1</v>
      </c>
    </row>
    <row r="133" spans="1:9" ht="15">
      <c r="A133" s="5"/>
      <c r="B133" s="5"/>
      <c r="C133" s="166"/>
      <c r="D133" s="57" t="s">
        <v>41</v>
      </c>
      <c r="E133" s="26">
        <f>E129/I129</f>
        <v>0.020293185001893352</v>
      </c>
      <c r="F133" s="27">
        <f>F129/I129</f>
        <v>0.20663207114226978</v>
      </c>
      <c r="G133" s="27">
        <f>G129/I129</f>
        <v>0.6481319440905248</v>
      </c>
      <c r="H133" s="27">
        <f>H129/I129</f>
        <v>0.1249427997653121</v>
      </c>
      <c r="I133" s="44">
        <f>SUM(E133:H133)</f>
        <v>1</v>
      </c>
    </row>
    <row r="134" spans="1:9" ht="15">
      <c r="A134" s="5"/>
      <c r="B134" s="5"/>
      <c r="C134" s="163"/>
      <c r="D134" s="57" t="s">
        <v>3</v>
      </c>
      <c r="E134" s="26">
        <f>E130/I130</f>
        <v>0.0326873384502698</v>
      </c>
      <c r="F134" s="27">
        <f>F130/I130</f>
        <v>0.23910352382852898</v>
      </c>
      <c r="G134" s="27">
        <f>G130/I130</f>
        <v>0.5647916361174659</v>
      </c>
      <c r="H134" s="27">
        <f>H130/I130</f>
        <v>0.16341750160373547</v>
      </c>
      <c r="I134" s="44">
        <f>SUM(E134:H134)</f>
        <v>1</v>
      </c>
    </row>
    <row r="135" spans="1:7" ht="15.75">
      <c r="A135" s="5"/>
      <c r="B135" s="5"/>
      <c r="C135" s="15" t="s">
        <v>60</v>
      </c>
      <c r="G135" s="3"/>
    </row>
    <row r="136" spans="1:2" ht="15">
      <c r="A136" s="5"/>
      <c r="B136" s="5"/>
    </row>
    <row r="137" spans="1:8" ht="15">
      <c r="A137" s="5">
        <v>10</v>
      </c>
      <c r="B137" s="5" t="s">
        <v>80</v>
      </c>
      <c r="H137" s="3"/>
    </row>
    <row r="138" spans="1:7" ht="15">
      <c r="A138" s="5"/>
      <c r="B138" s="5"/>
      <c r="C138" s="5">
        <v>2011</v>
      </c>
      <c r="G138" s="3"/>
    </row>
    <row r="139" spans="1:7" ht="57.75" customHeight="1">
      <c r="A139" s="5"/>
      <c r="B139" s="5"/>
      <c r="C139" s="152" t="s">
        <v>38</v>
      </c>
      <c r="D139" s="148"/>
      <c r="E139" s="138" t="s">
        <v>80</v>
      </c>
      <c r="F139" s="139"/>
      <c r="G139" s="140"/>
    </row>
    <row r="140" spans="1:7" ht="15.75" customHeight="1" thickBot="1">
      <c r="A140" s="5"/>
      <c r="B140" s="5"/>
      <c r="C140" s="154"/>
      <c r="D140" s="149"/>
      <c r="E140" s="12" t="s">
        <v>1</v>
      </c>
      <c r="F140" s="12" t="s">
        <v>2</v>
      </c>
      <c r="G140" s="13" t="s">
        <v>3</v>
      </c>
    </row>
    <row r="141" spans="1:7" ht="15">
      <c r="A141" s="5"/>
      <c r="B141" s="5"/>
      <c r="C141" s="158" t="s">
        <v>34</v>
      </c>
      <c r="D141" s="56" t="s">
        <v>39</v>
      </c>
      <c r="E141" s="7">
        <v>1068097.93</v>
      </c>
      <c r="F141" s="7">
        <v>766488.85</v>
      </c>
      <c r="G141" s="7">
        <f>+E141+F141</f>
        <v>1834586.7799999998</v>
      </c>
    </row>
    <row r="142" spans="1:7" ht="15">
      <c r="A142" s="5"/>
      <c r="B142" s="5"/>
      <c r="C142" s="161"/>
      <c r="D142" s="57" t="s">
        <v>40</v>
      </c>
      <c r="E142" s="7">
        <v>1416917.85</v>
      </c>
      <c r="F142" s="7">
        <v>455799.17</v>
      </c>
      <c r="G142" s="7">
        <f>+E142+F142</f>
        <v>1872717.02</v>
      </c>
    </row>
    <row r="143" spans="1:7" ht="15">
      <c r="A143" s="5"/>
      <c r="B143" s="5"/>
      <c r="C143" s="161"/>
      <c r="D143" s="57" t="s">
        <v>41</v>
      </c>
      <c r="E143" s="7">
        <v>108938.24</v>
      </c>
      <c r="F143" s="7">
        <v>58040.98</v>
      </c>
      <c r="G143" s="7">
        <f>+E143+F143</f>
        <v>166979.22</v>
      </c>
    </row>
    <row r="144" spans="1:12" ht="15">
      <c r="A144" s="5"/>
      <c r="B144" s="5"/>
      <c r="C144" s="159"/>
      <c r="D144" s="57" t="s">
        <v>3</v>
      </c>
      <c r="E144" s="7">
        <f>SUM(E141:E143)</f>
        <v>2593954.0200000005</v>
      </c>
      <c r="F144" s="7">
        <f>SUM(F141:F143)</f>
        <v>1280329</v>
      </c>
      <c r="G144" s="7">
        <f>SUM(G141:G143)</f>
        <v>3874283.02</v>
      </c>
      <c r="L144" s="52"/>
    </row>
    <row r="145" spans="1:7" ht="15">
      <c r="A145" s="5"/>
      <c r="B145" s="5"/>
      <c r="C145" s="137" t="s">
        <v>0</v>
      </c>
      <c r="D145" s="56" t="s">
        <v>39</v>
      </c>
      <c r="E145" s="6">
        <f>E141/G141</f>
        <v>0.5822008212661383</v>
      </c>
      <c r="F145" s="6">
        <f>F141/G141</f>
        <v>0.41779917873386185</v>
      </c>
      <c r="G145" s="8">
        <f>+E145+F145</f>
        <v>1</v>
      </c>
    </row>
    <row r="146" spans="1:7" ht="15">
      <c r="A146" s="5"/>
      <c r="B146" s="5"/>
      <c r="C146" s="137"/>
      <c r="D146" s="57" t="s">
        <v>40</v>
      </c>
      <c r="E146" s="6">
        <f>E142/G142</f>
        <v>0.756610761192313</v>
      </c>
      <c r="F146" s="6">
        <f>F142/G142</f>
        <v>0.243389238807687</v>
      </c>
      <c r="G146" s="8">
        <f>+E146+F146</f>
        <v>1</v>
      </c>
    </row>
    <row r="147" spans="1:7" ht="15">
      <c r="A147" s="5"/>
      <c r="B147" s="5"/>
      <c r="C147" s="137"/>
      <c r="D147" s="57" t="s">
        <v>41</v>
      </c>
      <c r="E147" s="6">
        <f>E143/G143</f>
        <v>0.6524059700362717</v>
      </c>
      <c r="F147" s="6">
        <f>F143/G143</f>
        <v>0.34759402996372846</v>
      </c>
      <c r="G147" s="8">
        <f>+E147+F147</f>
        <v>1</v>
      </c>
    </row>
    <row r="148" spans="1:7" ht="15">
      <c r="A148" s="5"/>
      <c r="B148" s="5"/>
      <c r="C148" s="137"/>
      <c r="D148" s="57" t="s">
        <v>3</v>
      </c>
      <c r="E148" s="6">
        <f>E144/G144</f>
        <v>0.669531370477937</v>
      </c>
      <c r="F148" s="6">
        <f>F144/G144</f>
        <v>0.33046862952206313</v>
      </c>
      <c r="G148" s="8">
        <f>+E148+F148</f>
        <v>1</v>
      </c>
    </row>
    <row r="149" spans="1:7" ht="15.75">
      <c r="A149" s="5"/>
      <c r="B149" s="5"/>
      <c r="C149" s="15" t="s">
        <v>60</v>
      </c>
      <c r="G149" s="3"/>
    </row>
    <row r="150" spans="1:7" ht="15">
      <c r="A150" s="5"/>
      <c r="B150" s="5"/>
      <c r="G150" s="3"/>
    </row>
    <row r="151" spans="1:7" ht="15">
      <c r="A151" s="5"/>
      <c r="B151" s="5"/>
      <c r="C151" s="5">
        <v>2011</v>
      </c>
      <c r="G151" s="3"/>
    </row>
    <row r="152" spans="1:8" ht="35.25" customHeight="1">
      <c r="A152" s="5"/>
      <c r="B152" s="5"/>
      <c r="C152" s="152" t="s">
        <v>38</v>
      </c>
      <c r="D152" s="148"/>
      <c r="E152" s="138" t="s">
        <v>81</v>
      </c>
      <c r="F152" s="139"/>
      <c r="G152" s="139"/>
      <c r="H152" s="140"/>
    </row>
    <row r="153" spans="1:8" ht="15.75" thickBot="1">
      <c r="A153" s="5"/>
      <c r="B153" s="5"/>
      <c r="C153" s="154"/>
      <c r="D153" s="149"/>
      <c r="E153" s="23" t="s">
        <v>82</v>
      </c>
      <c r="F153" s="41" t="s">
        <v>83</v>
      </c>
      <c r="G153" s="41" t="s">
        <v>84</v>
      </c>
      <c r="H153" s="13" t="s">
        <v>3</v>
      </c>
    </row>
    <row r="154" spans="1:8" ht="15">
      <c r="A154" s="5"/>
      <c r="B154" s="5"/>
      <c r="C154" s="158" t="s">
        <v>34</v>
      </c>
      <c r="D154" s="56" t="s">
        <v>39</v>
      </c>
      <c r="E154" s="7">
        <v>1019424.43</v>
      </c>
      <c r="F154" s="7">
        <v>43039.51</v>
      </c>
      <c r="G154" s="7">
        <v>5633.99</v>
      </c>
      <c r="H154" s="7">
        <f>SUM(E154:G154)</f>
        <v>1068097.93</v>
      </c>
    </row>
    <row r="155" spans="1:8" ht="15">
      <c r="A155" s="5"/>
      <c r="B155" s="5"/>
      <c r="C155" s="161"/>
      <c r="D155" s="57" t="s">
        <v>40</v>
      </c>
      <c r="E155" s="7">
        <v>1322012.67</v>
      </c>
      <c r="F155" s="7">
        <v>88438.99</v>
      </c>
      <c r="G155" s="7">
        <v>6466.2</v>
      </c>
      <c r="H155" s="7">
        <f>SUM(E155:G155)</f>
        <v>1416917.8599999999</v>
      </c>
    </row>
    <row r="156" spans="1:8" ht="15">
      <c r="A156" s="5"/>
      <c r="B156" s="5"/>
      <c r="C156" s="161"/>
      <c r="D156" s="57" t="s">
        <v>41</v>
      </c>
      <c r="E156" s="7">
        <v>105893.1</v>
      </c>
      <c r="F156" s="7">
        <v>2880.2</v>
      </c>
      <c r="G156" s="7">
        <v>164.94</v>
      </c>
      <c r="H156" s="7">
        <f>SUM(E156:G156)</f>
        <v>108938.24</v>
      </c>
    </row>
    <row r="157" spans="1:12" ht="15">
      <c r="A157" s="5"/>
      <c r="B157" s="5"/>
      <c r="C157" s="159"/>
      <c r="D157" s="57" t="s">
        <v>3</v>
      </c>
      <c r="E157" s="7">
        <f>SUM(E154:E156)</f>
        <v>2447330.2</v>
      </c>
      <c r="F157" s="7">
        <f>SUM(F154:F156)</f>
        <v>134358.7</v>
      </c>
      <c r="G157" s="7">
        <f>SUM(G154:G156)</f>
        <v>12265.13</v>
      </c>
      <c r="H157" s="7">
        <f>SUM(H154:H156)</f>
        <v>2593954.0300000003</v>
      </c>
      <c r="L157" s="52"/>
    </row>
    <row r="158" spans="1:8" ht="15">
      <c r="A158" s="5"/>
      <c r="B158" s="5"/>
      <c r="C158" s="137" t="s">
        <v>0</v>
      </c>
      <c r="D158" s="56" t="s">
        <v>39</v>
      </c>
      <c r="E158" s="6">
        <f>E154/H154</f>
        <v>0.9544297403516175</v>
      </c>
      <c r="F158" s="6">
        <f>F154/H154</f>
        <v>0.04029547178319127</v>
      </c>
      <c r="G158" s="6">
        <f>G154/H154</f>
        <v>0.00527478786519135</v>
      </c>
      <c r="H158" s="44">
        <f>SUM(E158:G158)</f>
        <v>1.0000000000000002</v>
      </c>
    </row>
    <row r="159" spans="1:8" ht="15">
      <c r="A159" s="5"/>
      <c r="B159" s="5"/>
      <c r="C159" s="137"/>
      <c r="D159" s="57" t="s">
        <v>40</v>
      </c>
      <c r="E159" s="6">
        <f>E155/H155</f>
        <v>0.9330199776012422</v>
      </c>
      <c r="F159" s="6">
        <f>F155/H155</f>
        <v>0.06241645510770823</v>
      </c>
      <c r="G159" s="6">
        <f>G155/H155</f>
        <v>0.004563567291049603</v>
      </c>
      <c r="H159" s="44">
        <f>SUM(E159:G159)</f>
        <v>1</v>
      </c>
    </row>
    <row r="160" spans="1:8" ht="15">
      <c r="A160" s="5"/>
      <c r="B160" s="5"/>
      <c r="C160" s="137"/>
      <c r="D160" s="57" t="s">
        <v>41</v>
      </c>
      <c r="E160" s="6">
        <f>E156/H156</f>
        <v>0.9720470975113973</v>
      </c>
      <c r="F160" s="6">
        <f>F156/H156</f>
        <v>0.026438833599661603</v>
      </c>
      <c r="G160" s="6">
        <f>G156/H156</f>
        <v>0.00151406888894111</v>
      </c>
      <c r="H160" s="44">
        <f>SUM(E160:G160)</f>
        <v>1</v>
      </c>
    </row>
    <row r="161" spans="1:8" ht="15">
      <c r="A161" s="5"/>
      <c r="B161" s="5"/>
      <c r="C161" s="137"/>
      <c r="D161" s="57" t="s">
        <v>3</v>
      </c>
      <c r="E161" s="6">
        <f>E157/H157</f>
        <v>0.9434747769990357</v>
      </c>
      <c r="F161" s="6">
        <f>F157/H157</f>
        <v>0.051796870124178725</v>
      </c>
      <c r="G161" s="6">
        <f>G157/H157</f>
        <v>0.004728352876785561</v>
      </c>
      <c r="H161" s="44">
        <f>SUM(E161:G161)</f>
        <v>1</v>
      </c>
    </row>
    <row r="162" spans="1:7" ht="15.75">
      <c r="A162" s="5"/>
      <c r="B162" s="5"/>
      <c r="C162" s="15" t="s">
        <v>60</v>
      </c>
      <c r="G162" s="3"/>
    </row>
    <row r="163" spans="1:7" ht="15.75">
      <c r="A163" s="5"/>
      <c r="B163" s="5"/>
      <c r="C163" s="15"/>
      <c r="G163" s="3"/>
    </row>
    <row r="164" spans="1:2" ht="15">
      <c r="A164" s="5">
        <v>11</v>
      </c>
      <c r="B164" s="5" t="s">
        <v>13</v>
      </c>
    </row>
    <row r="165" spans="1:3" ht="15">
      <c r="A165" s="5"/>
      <c r="B165" s="5"/>
      <c r="C165" s="5">
        <v>2011</v>
      </c>
    </row>
    <row r="166" spans="2:7" ht="15.75" customHeight="1">
      <c r="B166" s="5"/>
      <c r="C166" s="138" t="s">
        <v>8</v>
      </c>
      <c r="D166" s="139"/>
      <c r="E166" s="139"/>
      <c r="F166" s="139"/>
      <c r="G166" s="140"/>
    </row>
    <row r="167" spans="2:7" ht="15.75" thickBot="1">
      <c r="B167" s="5"/>
      <c r="C167" s="152" t="s">
        <v>38</v>
      </c>
      <c r="D167" s="148"/>
      <c r="E167" s="36" t="s">
        <v>1</v>
      </c>
      <c r="F167" s="12" t="s">
        <v>2</v>
      </c>
      <c r="G167" s="36" t="s">
        <v>3</v>
      </c>
    </row>
    <row r="168" spans="2:7" ht="15">
      <c r="B168" s="5"/>
      <c r="C168" s="158" t="s">
        <v>34</v>
      </c>
      <c r="D168" s="56" t="s">
        <v>39</v>
      </c>
      <c r="E168" s="7">
        <v>501862.55</v>
      </c>
      <c r="F168" s="7">
        <v>1332724.23</v>
      </c>
      <c r="G168" s="7">
        <f>+E168+F168</f>
        <v>1834586.78</v>
      </c>
    </row>
    <row r="169" spans="2:7" ht="15">
      <c r="B169" s="5"/>
      <c r="C169" s="161"/>
      <c r="D169" s="57" t="s">
        <v>40</v>
      </c>
      <c r="E169" s="7">
        <v>490019.06</v>
      </c>
      <c r="F169" s="7">
        <v>1382697.97</v>
      </c>
      <c r="G169" s="7">
        <f>+E169+F169</f>
        <v>1872717.03</v>
      </c>
    </row>
    <row r="170" spans="2:7" ht="15">
      <c r="B170" s="5"/>
      <c r="C170" s="161"/>
      <c r="D170" s="57" t="s">
        <v>41</v>
      </c>
      <c r="E170" s="7">
        <v>30299.37</v>
      </c>
      <c r="F170" s="7">
        <v>136679.84</v>
      </c>
      <c r="G170" s="7">
        <f>+E170+F170</f>
        <v>166979.21</v>
      </c>
    </row>
    <row r="171" spans="2:7" ht="15">
      <c r="B171" s="5"/>
      <c r="C171" s="159"/>
      <c r="D171" s="57" t="s">
        <v>3</v>
      </c>
      <c r="E171" s="7">
        <f>SUM(E168:E170)</f>
        <v>1022180.98</v>
      </c>
      <c r="F171" s="7">
        <f>SUM(F168:F170)</f>
        <v>2852102.04</v>
      </c>
      <c r="G171" s="7">
        <f>+E171+F171</f>
        <v>3874283.02</v>
      </c>
    </row>
    <row r="172" spans="2:7" ht="15">
      <c r="B172" s="5"/>
      <c r="C172" s="137" t="s">
        <v>0</v>
      </c>
      <c r="D172" s="56" t="s">
        <v>39</v>
      </c>
      <c r="E172" s="6">
        <f>E168/G168</f>
        <v>0.2735561792285454</v>
      </c>
      <c r="F172" s="6">
        <f>F168/G168</f>
        <v>0.7264438207714545</v>
      </c>
      <c r="G172" s="11">
        <f>E172+F172</f>
        <v>1</v>
      </c>
    </row>
    <row r="173" spans="2:7" ht="15">
      <c r="B173" s="5"/>
      <c r="C173" s="137"/>
      <c r="D173" s="57" t="s">
        <v>40</v>
      </c>
      <c r="E173" s="6">
        <f>E169/G169</f>
        <v>0.2616620942460271</v>
      </c>
      <c r="F173" s="6">
        <f>F169/G169</f>
        <v>0.7383379057539728</v>
      </c>
      <c r="G173" s="11">
        <f>E173+F173</f>
        <v>1</v>
      </c>
    </row>
    <row r="174" spans="2:7" ht="15">
      <c r="B174" s="5"/>
      <c r="C174" s="137"/>
      <c r="D174" s="57" t="s">
        <v>41</v>
      </c>
      <c r="E174" s="6">
        <f>E170/G170</f>
        <v>0.18145594292846398</v>
      </c>
      <c r="F174" s="6">
        <f>F170/G170</f>
        <v>0.8185440570715361</v>
      </c>
      <c r="G174" s="11">
        <f>E174+F174</f>
        <v>1</v>
      </c>
    </row>
    <row r="175" spans="2:7" ht="15">
      <c r="B175" s="5"/>
      <c r="C175" s="137"/>
      <c r="D175" s="57" t="s">
        <v>3</v>
      </c>
      <c r="E175" s="6">
        <f>E171/G171</f>
        <v>0.26383745707870354</v>
      </c>
      <c r="F175" s="6">
        <f>F171/G171</f>
        <v>0.7361625429212965</v>
      </c>
      <c r="G175" s="11">
        <f>E175+F175</f>
        <v>1</v>
      </c>
    </row>
    <row r="176" spans="1:3" ht="15.75">
      <c r="A176" s="5"/>
      <c r="B176" s="5"/>
      <c r="C176" s="15" t="s">
        <v>60</v>
      </c>
    </row>
    <row r="177" spans="1:3" ht="15.75">
      <c r="A177" s="5"/>
      <c r="B177" s="5"/>
      <c r="C177" s="15"/>
    </row>
    <row r="178" spans="1:8" ht="15">
      <c r="A178" s="5">
        <v>12</v>
      </c>
      <c r="B178" s="5" t="s">
        <v>85</v>
      </c>
      <c r="H178" s="3"/>
    </row>
    <row r="179" spans="1:7" ht="15">
      <c r="A179" s="5"/>
      <c r="B179" s="5"/>
      <c r="C179" s="5">
        <v>2011</v>
      </c>
      <c r="G179" s="3"/>
    </row>
    <row r="180" spans="1:7" ht="28.5" customHeight="1">
      <c r="A180" s="5"/>
      <c r="B180" s="5"/>
      <c r="C180" s="152" t="s">
        <v>38</v>
      </c>
      <c r="D180" s="148"/>
      <c r="E180" s="138" t="s">
        <v>86</v>
      </c>
      <c r="F180" s="139"/>
      <c r="G180" s="140"/>
    </row>
    <row r="181" spans="1:7" ht="15.75" thickBot="1">
      <c r="A181" s="5"/>
      <c r="B181" s="5"/>
      <c r="C181" s="154"/>
      <c r="D181" s="149"/>
      <c r="E181" s="12" t="s">
        <v>1</v>
      </c>
      <c r="F181" s="12" t="s">
        <v>2</v>
      </c>
      <c r="G181" s="13" t="s">
        <v>3</v>
      </c>
    </row>
    <row r="182" spans="1:7" ht="15">
      <c r="A182" s="5"/>
      <c r="B182" s="5"/>
      <c r="C182" s="158" t="s">
        <v>34</v>
      </c>
      <c r="D182" s="56" t="s">
        <v>39</v>
      </c>
      <c r="E182" s="7">
        <v>307728.37</v>
      </c>
      <c r="F182" s="7">
        <v>1526858.4</v>
      </c>
      <c r="G182" s="7">
        <f>+E182+F182</f>
        <v>1834586.77</v>
      </c>
    </row>
    <row r="183" spans="1:7" ht="15">
      <c r="A183" s="5"/>
      <c r="B183" s="5"/>
      <c r="C183" s="161"/>
      <c r="D183" s="57" t="s">
        <v>40</v>
      </c>
      <c r="E183" s="7">
        <v>169615.29</v>
      </c>
      <c r="F183" s="7">
        <v>1703101.74</v>
      </c>
      <c r="G183" s="7">
        <f>+E183+F183</f>
        <v>1872717.03</v>
      </c>
    </row>
    <row r="184" spans="1:7" ht="15">
      <c r="A184" s="5"/>
      <c r="B184" s="5"/>
      <c r="C184" s="161"/>
      <c r="D184" s="57" t="s">
        <v>41</v>
      </c>
      <c r="E184" s="7">
        <v>36445.03</v>
      </c>
      <c r="F184" s="7">
        <v>130534.19</v>
      </c>
      <c r="G184" s="7">
        <f>+E184+F184</f>
        <v>166979.22</v>
      </c>
    </row>
    <row r="185" spans="1:7" ht="15">
      <c r="A185" s="5"/>
      <c r="B185" s="5"/>
      <c r="C185" s="159"/>
      <c r="D185" s="57" t="s">
        <v>3</v>
      </c>
      <c r="E185" s="7">
        <f>SUM(E182:E184)</f>
        <v>513788.69000000006</v>
      </c>
      <c r="F185" s="7">
        <f>SUM(F182:F184)</f>
        <v>3360494.3299999996</v>
      </c>
      <c r="G185" s="7">
        <f>+E185+F185</f>
        <v>3874283.0199999996</v>
      </c>
    </row>
    <row r="186" spans="1:7" ht="15">
      <c r="A186" s="5"/>
      <c r="B186" s="5"/>
      <c r="C186" s="147" t="s">
        <v>0</v>
      </c>
      <c r="D186" s="56" t="s">
        <v>39</v>
      </c>
      <c r="E186" s="6">
        <f>E182/G182</f>
        <v>0.16773715750713714</v>
      </c>
      <c r="F186" s="6">
        <f>F182/G182</f>
        <v>0.8322628424928628</v>
      </c>
      <c r="G186" s="11">
        <f>E186+F186</f>
        <v>0.9999999999999999</v>
      </c>
    </row>
    <row r="187" spans="1:7" ht="15">
      <c r="A187" s="5"/>
      <c r="B187" s="5"/>
      <c r="C187" s="148"/>
      <c r="D187" s="57" t="s">
        <v>40</v>
      </c>
      <c r="E187" s="6">
        <f>E183/G183</f>
        <v>0.09057176673402709</v>
      </c>
      <c r="F187" s="6">
        <f>F183/G183</f>
        <v>0.9094282332659729</v>
      </c>
      <c r="G187" s="11">
        <f>E187+F187</f>
        <v>1</v>
      </c>
    </row>
    <row r="188" spans="1:7" ht="15">
      <c r="A188" s="5"/>
      <c r="B188" s="5"/>
      <c r="C188" s="148"/>
      <c r="D188" s="57" t="s">
        <v>41</v>
      </c>
      <c r="E188" s="6">
        <f>E184/G184</f>
        <v>0.21826087102335248</v>
      </c>
      <c r="F188" s="6">
        <f>F184/G184</f>
        <v>0.7817391289766475</v>
      </c>
      <c r="G188" s="11">
        <f>E188+F188</f>
        <v>1</v>
      </c>
    </row>
    <row r="189" spans="1:7" ht="15">
      <c r="A189" s="5"/>
      <c r="B189" s="5"/>
      <c r="C189" s="149"/>
      <c r="D189" s="57" t="s">
        <v>3</v>
      </c>
      <c r="E189" s="6">
        <f>E185/G185</f>
        <v>0.13261516707677182</v>
      </c>
      <c r="F189" s="6">
        <f>F185/G185</f>
        <v>0.8673848329232282</v>
      </c>
      <c r="G189" s="11">
        <f>E189+F189</f>
        <v>1</v>
      </c>
    </row>
    <row r="190" spans="1:7" ht="15.75">
      <c r="A190" s="5"/>
      <c r="B190" s="5"/>
      <c r="C190" s="15" t="s">
        <v>60</v>
      </c>
      <c r="G190" s="3"/>
    </row>
    <row r="191" spans="1:7" ht="15.75">
      <c r="A191" s="5"/>
      <c r="B191" s="5"/>
      <c r="C191" s="15"/>
      <c r="G191" s="3"/>
    </row>
    <row r="192" spans="1:7" ht="15">
      <c r="A192" s="5"/>
      <c r="B192" s="5"/>
      <c r="C192" s="5">
        <v>2011</v>
      </c>
      <c r="G192" s="3"/>
    </row>
    <row r="193" spans="1:10" ht="28.5" customHeight="1">
      <c r="A193" s="5"/>
      <c r="B193" s="5"/>
      <c r="C193" s="152" t="s">
        <v>38</v>
      </c>
      <c r="D193" s="148"/>
      <c r="E193" s="138" t="s">
        <v>87</v>
      </c>
      <c r="F193" s="139"/>
      <c r="G193" s="140"/>
      <c r="H193" s="138" t="s">
        <v>88</v>
      </c>
      <c r="I193" s="139"/>
      <c r="J193" s="140"/>
    </row>
    <row r="194" spans="1:10" ht="15.75" thickBot="1">
      <c r="A194" s="5"/>
      <c r="B194" s="5"/>
      <c r="C194" s="154"/>
      <c r="D194" s="149"/>
      <c r="E194" s="22" t="s">
        <v>1</v>
      </c>
      <c r="F194" s="12" t="s">
        <v>2</v>
      </c>
      <c r="G194" s="23" t="s">
        <v>3</v>
      </c>
      <c r="H194" s="22" t="s">
        <v>1</v>
      </c>
      <c r="I194" s="12" t="s">
        <v>2</v>
      </c>
      <c r="J194" s="23" t="s">
        <v>3</v>
      </c>
    </row>
    <row r="195" spans="1:10" ht="15">
      <c r="A195" s="5"/>
      <c r="B195" s="5"/>
      <c r="C195" s="158" t="s">
        <v>34</v>
      </c>
      <c r="D195" s="56" t="s">
        <v>39</v>
      </c>
      <c r="E195" s="7">
        <v>246805.22</v>
      </c>
      <c r="F195" s="7">
        <v>60923.15</v>
      </c>
      <c r="G195" s="7">
        <f>+E195+F195</f>
        <v>307728.37</v>
      </c>
      <c r="H195" s="7">
        <v>162546.58</v>
      </c>
      <c r="I195" s="7">
        <v>145181.8</v>
      </c>
      <c r="J195" s="7">
        <f>+H195+I195</f>
        <v>307728.38</v>
      </c>
    </row>
    <row r="196" spans="1:10" ht="15">
      <c r="A196" s="5"/>
      <c r="B196" s="5"/>
      <c r="C196" s="161"/>
      <c r="D196" s="57" t="s">
        <v>40</v>
      </c>
      <c r="E196" s="7">
        <v>96093.76</v>
      </c>
      <c r="F196" s="7">
        <v>73521.53</v>
      </c>
      <c r="G196" s="7">
        <f>+E196+F196</f>
        <v>169615.28999999998</v>
      </c>
      <c r="H196" s="7">
        <v>100022.8</v>
      </c>
      <c r="I196" s="7">
        <v>69592.49</v>
      </c>
      <c r="J196" s="7">
        <f>+H196+I196</f>
        <v>169615.29</v>
      </c>
    </row>
    <row r="197" spans="1:10" ht="15">
      <c r="A197" s="5"/>
      <c r="B197" s="5"/>
      <c r="C197" s="161"/>
      <c r="D197" s="57" t="s">
        <v>41</v>
      </c>
      <c r="E197" s="7">
        <v>26998.49</v>
      </c>
      <c r="F197" s="7">
        <v>9446.54</v>
      </c>
      <c r="G197" s="7">
        <f>+E197+F197</f>
        <v>36445.03</v>
      </c>
      <c r="H197" s="7">
        <v>14098.21</v>
      </c>
      <c r="I197" s="7">
        <v>22346.82</v>
      </c>
      <c r="J197" s="7">
        <f>+H197+I197</f>
        <v>36445.03</v>
      </c>
    </row>
    <row r="198" spans="1:10" ht="15">
      <c r="A198" s="5"/>
      <c r="B198" s="5"/>
      <c r="C198" s="159"/>
      <c r="D198" s="57" t="s">
        <v>3</v>
      </c>
      <c r="E198" s="7">
        <f>SUM(E195:E197)</f>
        <v>369897.47</v>
      </c>
      <c r="F198" s="7">
        <f>SUM(F195:F197)</f>
        <v>143891.22</v>
      </c>
      <c r="G198" s="7">
        <f>+E198+F198</f>
        <v>513788.68999999994</v>
      </c>
      <c r="H198" s="7">
        <f>SUM(H195:H197)</f>
        <v>276667.59</v>
      </c>
      <c r="I198" s="7">
        <f>SUM(I195:I197)</f>
        <v>237121.11</v>
      </c>
      <c r="J198" s="7">
        <f>+H198+I198</f>
        <v>513788.7</v>
      </c>
    </row>
    <row r="199" spans="1:10" ht="15">
      <c r="A199" s="5"/>
      <c r="B199" s="5"/>
      <c r="C199" s="147" t="s">
        <v>0</v>
      </c>
      <c r="D199" s="56" t="s">
        <v>39</v>
      </c>
      <c r="E199" s="6">
        <f>E195/G195</f>
        <v>0.8020229659033388</v>
      </c>
      <c r="F199" s="6">
        <f>F195/G195</f>
        <v>0.1979770340966613</v>
      </c>
      <c r="G199" s="11">
        <f>E199+F199</f>
        <v>1</v>
      </c>
      <c r="H199" s="6">
        <f>H195/J195</f>
        <v>0.5282144597778079</v>
      </c>
      <c r="I199" s="6">
        <f>I195/J195</f>
        <v>0.471785540222192</v>
      </c>
      <c r="J199" s="11">
        <f>H199+I199</f>
        <v>0.9999999999999999</v>
      </c>
    </row>
    <row r="200" spans="1:10" ht="15">
      <c r="A200" s="5"/>
      <c r="B200" s="5"/>
      <c r="C200" s="148"/>
      <c r="D200" s="57" t="s">
        <v>40</v>
      </c>
      <c r="E200" s="6">
        <f>E196/G196</f>
        <v>0.5665394906320061</v>
      </c>
      <c r="F200" s="6">
        <f>F196/G196</f>
        <v>0.4334605093679939</v>
      </c>
      <c r="G200" s="11">
        <f>E200+F200</f>
        <v>1</v>
      </c>
      <c r="H200" s="6">
        <f>H196/J196</f>
        <v>0.5897039117169213</v>
      </c>
      <c r="I200" s="6">
        <f>I196/J196</f>
        <v>0.41029608828307873</v>
      </c>
      <c r="J200" s="11">
        <f>H200+I200</f>
        <v>1</v>
      </c>
    </row>
    <row r="201" spans="1:10" ht="15">
      <c r="A201" s="5"/>
      <c r="B201" s="5"/>
      <c r="C201" s="148"/>
      <c r="D201" s="57" t="s">
        <v>41</v>
      </c>
      <c r="E201" s="6">
        <f>E197/G197</f>
        <v>0.7408003231167597</v>
      </c>
      <c r="F201" s="6">
        <f>F197/G197</f>
        <v>0.25919967688324036</v>
      </c>
      <c r="G201" s="11">
        <f>E201+F201</f>
        <v>1</v>
      </c>
      <c r="H201" s="6">
        <f>H197/J197</f>
        <v>0.38683491274393245</v>
      </c>
      <c r="I201" s="6">
        <f>I197/J197</f>
        <v>0.6131650872560676</v>
      </c>
      <c r="J201" s="11">
        <f>H201+I201</f>
        <v>1</v>
      </c>
    </row>
    <row r="202" spans="1:10" ht="15">
      <c r="A202" s="5"/>
      <c r="B202" s="5"/>
      <c r="C202" s="149"/>
      <c r="D202" s="57" t="s">
        <v>3</v>
      </c>
      <c r="E202" s="6">
        <f>E198/G198</f>
        <v>0.7199408573980093</v>
      </c>
      <c r="F202" s="6">
        <f>F198/G198</f>
        <v>0.2800591426019908</v>
      </c>
      <c r="G202" s="11">
        <f>E202+F202</f>
        <v>1</v>
      </c>
      <c r="H202" s="6">
        <f>H198/J198</f>
        <v>0.5384851593660974</v>
      </c>
      <c r="I202" s="6">
        <f>I198/J198</f>
        <v>0.4615148406339026</v>
      </c>
      <c r="J202" s="11">
        <f>H202+I202</f>
        <v>1</v>
      </c>
    </row>
    <row r="203" spans="1:7" ht="15.75">
      <c r="A203" s="5"/>
      <c r="B203" s="5"/>
      <c r="C203" s="15" t="s">
        <v>60</v>
      </c>
      <c r="G203" s="3"/>
    </row>
    <row r="204" spans="1:7" ht="15.75">
      <c r="A204" s="5"/>
      <c r="B204" s="5"/>
      <c r="C204" s="15"/>
      <c r="G204" s="3"/>
    </row>
    <row r="205" spans="1:8" ht="15">
      <c r="A205" s="5">
        <v>13</v>
      </c>
      <c r="B205" s="5" t="s">
        <v>89</v>
      </c>
      <c r="H205" s="3"/>
    </row>
    <row r="206" spans="1:7" ht="15">
      <c r="A206" s="5"/>
      <c r="B206" s="5"/>
      <c r="C206" s="5">
        <v>2011</v>
      </c>
      <c r="G206" s="3"/>
    </row>
    <row r="207" spans="1:13" ht="28.5" customHeight="1">
      <c r="A207" s="5"/>
      <c r="B207" s="5"/>
      <c r="C207" s="152" t="s">
        <v>38</v>
      </c>
      <c r="D207" s="148"/>
      <c r="E207" s="138" t="s">
        <v>90</v>
      </c>
      <c r="F207" s="139"/>
      <c r="G207" s="140"/>
      <c r="H207" s="138" t="s">
        <v>91</v>
      </c>
      <c r="I207" s="139"/>
      <c r="J207" s="140"/>
      <c r="K207" s="138" t="s">
        <v>92</v>
      </c>
      <c r="L207" s="139"/>
      <c r="M207" s="140"/>
    </row>
    <row r="208" spans="1:13" ht="15.75" thickBot="1">
      <c r="A208" s="5"/>
      <c r="B208" s="5"/>
      <c r="C208" s="154"/>
      <c r="D208" s="149"/>
      <c r="E208" s="12" t="s">
        <v>1</v>
      </c>
      <c r="F208" s="12" t="s">
        <v>2</v>
      </c>
      <c r="G208" s="13" t="s">
        <v>3</v>
      </c>
      <c r="H208" s="22" t="s">
        <v>1</v>
      </c>
      <c r="I208" s="12" t="s">
        <v>2</v>
      </c>
      <c r="J208" s="23" t="s">
        <v>3</v>
      </c>
      <c r="K208" s="22" t="s">
        <v>1</v>
      </c>
      <c r="L208" s="12" t="s">
        <v>2</v>
      </c>
      <c r="M208" s="23" t="s">
        <v>3</v>
      </c>
    </row>
    <row r="209" spans="1:13" ht="15">
      <c r="A209" s="5"/>
      <c r="B209" s="5"/>
      <c r="C209" s="158" t="s">
        <v>34</v>
      </c>
      <c r="D209" s="56" t="s">
        <v>39</v>
      </c>
      <c r="E209" s="7">
        <v>286594</v>
      </c>
      <c r="F209" s="7">
        <v>21135</v>
      </c>
      <c r="G209" s="7">
        <f>+E209+F209</f>
        <v>307729</v>
      </c>
      <c r="H209" s="7">
        <v>11082</v>
      </c>
      <c r="I209" s="7">
        <v>296646</v>
      </c>
      <c r="J209" s="7">
        <f>H209+I209</f>
        <v>307728</v>
      </c>
      <c r="K209" s="7">
        <v>13860</v>
      </c>
      <c r="L209" s="7">
        <v>293869</v>
      </c>
      <c r="M209" s="7">
        <f>K209+L209</f>
        <v>307729</v>
      </c>
    </row>
    <row r="210" spans="1:13" ht="15">
      <c r="A210" s="5"/>
      <c r="B210" s="5"/>
      <c r="C210" s="161"/>
      <c r="D210" s="57" t="s">
        <v>40</v>
      </c>
      <c r="E210" s="7">
        <v>145995</v>
      </c>
      <c r="F210" s="7">
        <v>23620</v>
      </c>
      <c r="G210" s="7">
        <f>+E210+F210</f>
        <v>169615</v>
      </c>
      <c r="H210" s="7">
        <v>9292</v>
      </c>
      <c r="I210" s="7">
        <v>160323</v>
      </c>
      <c r="J210" s="7">
        <f>H210+I210</f>
        <v>169615</v>
      </c>
      <c r="K210" s="7">
        <v>16440</v>
      </c>
      <c r="L210" s="7">
        <v>153176</v>
      </c>
      <c r="M210" s="7">
        <f>K210+L210</f>
        <v>169616</v>
      </c>
    </row>
    <row r="211" spans="1:13" ht="15">
      <c r="A211" s="5"/>
      <c r="B211" s="5"/>
      <c r="C211" s="161"/>
      <c r="D211" s="57" t="s">
        <v>41</v>
      </c>
      <c r="E211" s="7">
        <v>34459</v>
      </c>
      <c r="F211" s="7">
        <v>1986</v>
      </c>
      <c r="G211" s="7">
        <f>+E211+F211</f>
        <v>36445</v>
      </c>
      <c r="H211" s="7">
        <v>540</v>
      </c>
      <c r="I211" s="7">
        <v>35905</v>
      </c>
      <c r="J211" s="7">
        <f>H211+I211</f>
        <v>36445</v>
      </c>
      <c r="K211" s="7">
        <v>1005</v>
      </c>
      <c r="L211" s="7">
        <v>35440</v>
      </c>
      <c r="M211" s="7">
        <f>K211+L211</f>
        <v>36445</v>
      </c>
    </row>
    <row r="212" spans="1:13" ht="15">
      <c r="A212" s="5"/>
      <c r="B212" s="5"/>
      <c r="C212" s="159"/>
      <c r="D212" s="57" t="s">
        <v>3</v>
      </c>
      <c r="E212" s="7">
        <f>SUM(E209:E211)</f>
        <v>467048</v>
      </c>
      <c r="F212" s="7">
        <f>SUM(F209:F211)</f>
        <v>46741</v>
      </c>
      <c r="G212" s="7">
        <f>+E212+F212</f>
        <v>513789</v>
      </c>
      <c r="H212" s="7">
        <f>SUM(H209:H211)</f>
        <v>20914</v>
      </c>
      <c r="I212" s="7">
        <f>SUM(I209:I211)</f>
        <v>492874</v>
      </c>
      <c r="J212" s="7">
        <v>513789</v>
      </c>
      <c r="K212" s="7">
        <f>SUM(K209:K211)</f>
        <v>31305</v>
      </c>
      <c r="L212" s="7">
        <f>SUM(L209:L211)</f>
        <v>482485</v>
      </c>
      <c r="M212" s="7">
        <v>513789</v>
      </c>
    </row>
    <row r="213" spans="1:13" ht="15">
      <c r="A213" s="5"/>
      <c r="B213" s="5"/>
      <c r="C213" s="147" t="s">
        <v>0</v>
      </c>
      <c r="D213" s="56" t="s">
        <v>39</v>
      </c>
      <c r="E213" s="6">
        <f>E209/G209</f>
        <v>0.9313194401567613</v>
      </c>
      <c r="F213" s="6">
        <f>F209/G209</f>
        <v>0.06868055984323869</v>
      </c>
      <c r="G213" s="11">
        <f>E213+F213</f>
        <v>1</v>
      </c>
      <c r="H213" s="6">
        <f>H209/J209</f>
        <v>0.03601232257058181</v>
      </c>
      <c r="I213" s="6">
        <f>I209/J209</f>
        <v>0.9639876774294182</v>
      </c>
      <c r="J213" s="11">
        <f>H213+I213</f>
        <v>1</v>
      </c>
      <c r="K213" s="6">
        <f>K209/M209</f>
        <v>0.04503962902423886</v>
      </c>
      <c r="L213" s="6">
        <f>L209/M209</f>
        <v>0.9549603709757611</v>
      </c>
      <c r="M213" s="11">
        <f>K213+L213</f>
        <v>1</v>
      </c>
    </row>
    <row r="214" spans="1:13" ht="15">
      <c r="A214" s="5"/>
      <c r="B214" s="5"/>
      <c r="C214" s="148"/>
      <c r="D214" s="57" t="s">
        <v>40</v>
      </c>
      <c r="E214" s="6">
        <f>E210/G210</f>
        <v>0.8607434483978422</v>
      </c>
      <c r="F214" s="6">
        <f>F210/G210</f>
        <v>0.13925655160215783</v>
      </c>
      <c r="G214" s="11">
        <f>E214+F214</f>
        <v>1</v>
      </c>
      <c r="H214" s="6">
        <f>H210/J210</f>
        <v>0.054782890664151165</v>
      </c>
      <c r="I214" s="6">
        <f>I210/J210</f>
        <v>0.9452171093358488</v>
      </c>
      <c r="J214" s="11">
        <f>H214+I214</f>
        <v>1</v>
      </c>
      <c r="K214" s="6">
        <f>K210/M210</f>
        <v>0.09692481841335723</v>
      </c>
      <c r="L214" s="6">
        <f>L210/M210</f>
        <v>0.9030751815866428</v>
      </c>
      <c r="M214" s="11">
        <f>K214+L214</f>
        <v>1</v>
      </c>
    </row>
    <row r="215" spans="1:13" ht="15">
      <c r="A215" s="5"/>
      <c r="B215" s="5"/>
      <c r="C215" s="148"/>
      <c r="D215" s="57" t="s">
        <v>41</v>
      </c>
      <c r="E215" s="6">
        <f>E211/G211</f>
        <v>0.945506928248045</v>
      </c>
      <c r="F215" s="6">
        <f>F211/G211</f>
        <v>0.054493071751955</v>
      </c>
      <c r="G215" s="11">
        <f>E215+F215</f>
        <v>1</v>
      </c>
      <c r="H215" s="6">
        <f>H211/J211</f>
        <v>0.014816847304156949</v>
      </c>
      <c r="I215" s="6">
        <f>I211/J211</f>
        <v>0.985183152695843</v>
      </c>
      <c r="J215" s="11">
        <f>H215+I215</f>
        <v>1</v>
      </c>
      <c r="K215" s="6">
        <f>K211/M211</f>
        <v>0.02757579914940321</v>
      </c>
      <c r="L215" s="6">
        <f>L211/M211</f>
        <v>0.9724242008505968</v>
      </c>
      <c r="M215" s="11">
        <f>K215+L215</f>
        <v>1</v>
      </c>
    </row>
    <row r="216" spans="1:13" ht="15">
      <c r="A216" s="5"/>
      <c r="B216" s="5"/>
      <c r="C216" s="149"/>
      <c r="D216" s="57" t="s">
        <v>3</v>
      </c>
      <c r="E216" s="6">
        <f>E212/G212</f>
        <v>0.9090268573285921</v>
      </c>
      <c r="F216" s="6">
        <f>F212/G212</f>
        <v>0.09097314267140791</v>
      </c>
      <c r="G216" s="11">
        <f>E216+F216</f>
        <v>1</v>
      </c>
      <c r="H216" s="6">
        <f>H212/J212</f>
        <v>0.04070542576816553</v>
      </c>
      <c r="I216" s="6">
        <f>I212/J212</f>
        <v>0.9592926279075652</v>
      </c>
      <c r="J216" s="11">
        <f>H216+I216</f>
        <v>0.9999980536757307</v>
      </c>
      <c r="K216" s="6">
        <f>K212/M212</f>
        <v>0.06092968125047442</v>
      </c>
      <c r="L216" s="6">
        <f>L212/M212</f>
        <v>0.9390722650737949</v>
      </c>
      <c r="M216" s="11">
        <f>K216+L216</f>
        <v>1.0000019463242693</v>
      </c>
    </row>
    <row r="217" spans="1:7" ht="15.75">
      <c r="A217" s="5"/>
      <c r="C217" s="15" t="s">
        <v>60</v>
      </c>
      <c r="G217" s="3"/>
    </row>
    <row r="218" spans="1:7" ht="15.75">
      <c r="A218" s="5"/>
      <c r="C218" s="15"/>
      <c r="G218" s="3"/>
    </row>
    <row r="219" spans="1:7" ht="15.75">
      <c r="A219" s="113" t="s">
        <v>177</v>
      </c>
      <c r="B219" s="29" t="s">
        <v>183</v>
      </c>
      <c r="C219" s="118"/>
      <c r="G219" s="3"/>
    </row>
    <row r="220" spans="1:7" ht="15">
      <c r="A220" s="113"/>
      <c r="B220" s="29"/>
      <c r="C220" s="5">
        <v>2011</v>
      </c>
      <c r="G220" s="3"/>
    </row>
    <row r="221" spans="1:7" ht="28.5" customHeight="1">
      <c r="A221" s="113"/>
      <c r="B221" s="29"/>
      <c r="C221" s="169" t="s">
        <v>38</v>
      </c>
      <c r="D221" s="169"/>
      <c r="E221" s="142" t="s">
        <v>182</v>
      </c>
      <c r="F221" s="142"/>
      <c r="G221" s="176"/>
    </row>
    <row r="222" spans="1:7" ht="15" customHeight="1">
      <c r="A222" s="5"/>
      <c r="C222" s="169"/>
      <c r="D222" s="169"/>
      <c r="E222" s="170"/>
      <c r="F222" s="170"/>
      <c r="G222" s="177"/>
    </row>
    <row r="223" spans="1:7" ht="29.25" thickBot="1">
      <c r="A223" s="5"/>
      <c r="C223" s="170"/>
      <c r="D223" s="170"/>
      <c r="E223" s="114" t="s">
        <v>179</v>
      </c>
      <c r="F223" s="115" t="s">
        <v>178</v>
      </c>
      <c r="G223" s="116" t="s">
        <v>3</v>
      </c>
    </row>
    <row r="224" spans="1:7" ht="15">
      <c r="A224" s="5"/>
      <c r="C224" s="171" t="s">
        <v>34</v>
      </c>
      <c r="D224" s="120" t="s">
        <v>39</v>
      </c>
      <c r="E224" s="117">
        <f>+'[1]Sheet1'!$I$1598+'[1]Sheet1'!$G$1598</f>
        <v>1656434.4675415999</v>
      </c>
      <c r="F224" s="117">
        <f>+'[1]Sheet1'!$E$1598</f>
        <v>178152.31033876239</v>
      </c>
      <c r="G224" s="117">
        <f>+E224+F224</f>
        <v>1834586.7778803622</v>
      </c>
    </row>
    <row r="225" spans="1:7" ht="15">
      <c r="A225" s="5"/>
      <c r="C225" s="172"/>
      <c r="D225" s="120" t="s">
        <v>40</v>
      </c>
      <c r="E225" s="25">
        <f>+'[1]Sheet1'!$I$1599+'[1]Sheet1'!$G$1599</f>
        <v>1409636.2610113905</v>
      </c>
      <c r="F225" s="25">
        <f>+'[1]Sheet1'!$E$1599</f>
        <v>463080.76556624443</v>
      </c>
      <c r="G225" s="117">
        <f>+E225+F225</f>
        <v>1872717.026577635</v>
      </c>
    </row>
    <row r="226" spans="1:7" ht="15">
      <c r="A226" s="5"/>
      <c r="C226" s="172"/>
      <c r="D226" s="120" t="s">
        <v>41</v>
      </c>
      <c r="E226" s="25">
        <f>+'[1]Sheet1'!$I$1600+'[1]Sheet1'!$G$1600</f>
        <v>112852.28866638803</v>
      </c>
      <c r="F226" s="25">
        <f>+'[1]Sheet1'!$E$1600</f>
        <v>54126.926165523466</v>
      </c>
      <c r="G226" s="117">
        <f>+E226+F226</f>
        <v>166979.2148319115</v>
      </c>
    </row>
    <row r="227" spans="1:7" ht="15">
      <c r="A227" s="5"/>
      <c r="C227" s="173"/>
      <c r="D227" s="120" t="s">
        <v>3</v>
      </c>
      <c r="E227" s="25">
        <f>SUM(E224:E226)</f>
        <v>3178923.0172193786</v>
      </c>
      <c r="F227" s="25">
        <f>SUM(F224:F226)</f>
        <v>695360.0020705303</v>
      </c>
      <c r="G227" s="25">
        <f>SUM(G224:G226)</f>
        <v>3874283.0192899085</v>
      </c>
    </row>
    <row r="228" spans="1:7" ht="15">
      <c r="A228" s="5"/>
      <c r="C228" s="174" t="s">
        <v>0</v>
      </c>
      <c r="D228" s="120" t="s">
        <v>39</v>
      </c>
      <c r="E228" s="27">
        <f>+E224/G224</f>
        <v>0.9028924047165567</v>
      </c>
      <c r="F228" s="27">
        <f>+F224/G224</f>
        <v>0.09710759528344323</v>
      </c>
      <c r="G228" s="44">
        <f>+E228+F228</f>
        <v>1</v>
      </c>
    </row>
    <row r="229" spans="1:7" ht="15">
      <c r="A229" s="5"/>
      <c r="C229" s="150"/>
      <c r="D229" s="120" t="s">
        <v>40</v>
      </c>
      <c r="E229" s="27">
        <f>+E225/G225</f>
        <v>0.7527225101314328</v>
      </c>
      <c r="F229" s="27">
        <f>+F225/G225</f>
        <v>0.2472774898685672</v>
      </c>
      <c r="G229" s="44">
        <f>+E229+F229</f>
        <v>1</v>
      </c>
    </row>
    <row r="230" spans="1:7" ht="15">
      <c r="A230" s="5"/>
      <c r="C230" s="150"/>
      <c r="D230" s="120" t="s">
        <v>41</v>
      </c>
      <c r="E230" s="27">
        <f>+E226/G226</f>
        <v>0.6758463248254583</v>
      </c>
      <c r="F230" s="27">
        <f>+F226/G226</f>
        <v>0.3241536751745418</v>
      </c>
      <c r="G230" s="44">
        <f>+E230+F230</f>
        <v>1</v>
      </c>
    </row>
    <row r="231" spans="1:7" ht="15">
      <c r="A231" s="5"/>
      <c r="C231" s="175"/>
      <c r="D231" s="120" t="s">
        <v>3</v>
      </c>
      <c r="E231" s="27">
        <f>+E227/$G$227</f>
        <v>0.820519048657943</v>
      </c>
      <c r="F231" s="27">
        <f>+F227/$G$227</f>
        <v>0.17948095134205716</v>
      </c>
      <c r="G231" s="44">
        <f>+E231+F231</f>
        <v>1.0000000000000002</v>
      </c>
    </row>
    <row r="232" spans="1:7" ht="15.75">
      <c r="A232" s="5"/>
      <c r="C232" s="118" t="s">
        <v>181</v>
      </c>
      <c r="D232" s="118"/>
      <c r="E232" s="118"/>
      <c r="F232" s="118"/>
      <c r="G232" s="118"/>
    </row>
    <row r="233" spans="1:7" ht="15.75">
      <c r="A233" s="5"/>
      <c r="C233" s="15"/>
      <c r="G233" s="3"/>
    </row>
    <row r="234" spans="1:8" ht="15">
      <c r="A234" s="111" t="s">
        <v>176</v>
      </c>
      <c r="B234" s="5" t="s">
        <v>93</v>
      </c>
      <c r="H234" s="3"/>
    </row>
    <row r="235" spans="1:7" ht="15">
      <c r="A235" s="5"/>
      <c r="B235" s="5"/>
      <c r="C235" s="5">
        <v>2011</v>
      </c>
      <c r="G235" s="3"/>
    </row>
    <row r="236" spans="1:8" ht="28.5" customHeight="1">
      <c r="A236" s="5"/>
      <c r="B236" s="5"/>
      <c r="C236" s="152" t="s">
        <v>38</v>
      </c>
      <c r="D236" s="148"/>
      <c r="E236" s="137" t="s">
        <v>184</v>
      </c>
      <c r="F236" s="137"/>
      <c r="G236" s="137"/>
      <c r="H236" s="137"/>
    </row>
    <row r="237" spans="1:8" ht="15.75" thickBot="1">
      <c r="A237" s="5"/>
      <c r="B237" s="5"/>
      <c r="C237" s="154"/>
      <c r="D237" s="149"/>
      <c r="E237" s="12" t="s">
        <v>94</v>
      </c>
      <c r="F237" s="12" t="s">
        <v>71</v>
      </c>
      <c r="G237" s="13" t="s">
        <v>72</v>
      </c>
      <c r="H237" s="13" t="s">
        <v>147</v>
      </c>
    </row>
    <row r="238" spans="1:8" ht="15">
      <c r="A238" s="5"/>
      <c r="B238" s="5"/>
      <c r="C238" s="158" t="s">
        <v>34</v>
      </c>
      <c r="D238" s="56" t="s">
        <v>39</v>
      </c>
      <c r="E238" s="72">
        <v>3</v>
      </c>
      <c r="F238" s="72">
        <v>43.69778134081819</v>
      </c>
      <c r="G238" s="72">
        <v>6784</v>
      </c>
      <c r="H238" s="72">
        <v>23363222.832759347</v>
      </c>
    </row>
    <row r="239" spans="1:8" ht="15">
      <c r="A239" s="5"/>
      <c r="B239" s="5"/>
      <c r="C239" s="161"/>
      <c r="D239" s="57" t="s">
        <v>40</v>
      </c>
      <c r="E239" s="72">
        <v>3</v>
      </c>
      <c r="F239" s="72">
        <v>31.01181591926505</v>
      </c>
      <c r="G239" s="72">
        <v>8022</v>
      </c>
      <c r="H239" s="72">
        <v>19080268.687752023</v>
      </c>
    </row>
    <row r="240" spans="1:9" ht="15">
      <c r="A240" s="5"/>
      <c r="B240" s="5"/>
      <c r="C240" s="161"/>
      <c r="D240" s="57" t="s">
        <v>41</v>
      </c>
      <c r="E240" s="72">
        <v>3</v>
      </c>
      <c r="F240" s="72">
        <v>50.14481581675802</v>
      </c>
      <c r="G240" s="72">
        <v>1230</v>
      </c>
      <c r="H240" s="72">
        <v>650322.3977897709</v>
      </c>
      <c r="I240" s="73"/>
    </row>
    <row r="241" spans="1:8" ht="15">
      <c r="A241" s="5"/>
      <c r="B241" s="5"/>
      <c r="C241" s="159"/>
      <c r="D241" s="57" t="s">
        <v>3</v>
      </c>
      <c r="E241" s="70">
        <v>3</v>
      </c>
      <c r="F241" s="70">
        <v>37.06</v>
      </c>
      <c r="G241" s="70">
        <v>8022</v>
      </c>
      <c r="H241" s="70">
        <v>43093813.9183008</v>
      </c>
    </row>
    <row r="242" spans="1:7" ht="15.75">
      <c r="A242" s="5"/>
      <c r="B242" s="5"/>
      <c r="C242" s="15" t="s">
        <v>60</v>
      </c>
      <c r="G242" s="3"/>
    </row>
    <row r="243" spans="1:7" ht="15">
      <c r="A243" s="5"/>
      <c r="B243" s="5"/>
      <c r="C243" s="5">
        <v>2011</v>
      </c>
      <c r="G243" s="3"/>
    </row>
    <row r="244" spans="1:8" ht="15" customHeight="1">
      <c r="A244" s="5"/>
      <c r="B244" s="5"/>
      <c r="C244" s="152" t="s">
        <v>38</v>
      </c>
      <c r="D244" s="148"/>
      <c r="E244" s="137" t="s">
        <v>185</v>
      </c>
      <c r="F244" s="137"/>
      <c r="G244" s="137"/>
      <c r="H244" s="137"/>
    </row>
    <row r="245" spans="1:8" ht="15.75" thickBot="1">
      <c r="A245" s="5"/>
      <c r="B245" s="5"/>
      <c r="C245" s="154"/>
      <c r="D245" s="149"/>
      <c r="E245" s="12" t="s">
        <v>94</v>
      </c>
      <c r="F245" s="12" t="s">
        <v>71</v>
      </c>
      <c r="G245" s="13" t="s">
        <v>72</v>
      </c>
      <c r="H245" s="13" t="s">
        <v>147</v>
      </c>
    </row>
    <row r="246" spans="1:8" ht="15">
      <c r="A246" s="5"/>
      <c r="B246" s="5"/>
      <c r="C246" s="158" t="s">
        <v>34</v>
      </c>
      <c r="D246" s="56" t="s">
        <v>39</v>
      </c>
      <c r="E246" s="72">
        <v>0.375</v>
      </c>
      <c r="F246" s="72">
        <v>13.67985679719094</v>
      </c>
      <c r="G246" s="72">
        <v>2261.3333333333335</v>
      </c>
      <c r="H246" s="72">
        <v>7313999.312236599</v>
      </c>
    </row>
    <row r="247" spans="1:8" ht="15">
      <c r="A247" s="5"/>
      <c r="B247" s="5"/>
      <c r="C247" s="161"/>
      <c r="D247" s="57" t="s">
        <v>40</v>
      </c>
      <c r="E247" s="72">
        <v>0.2727272727272727</v>
      </c>
      <c r="F247" s="72">
        <v>10.941664654705809</v>
      </c>
      <c r="G247" s="72">
        <v>2211</v>
      </c>
      <c r="H247" s="72">
        <v>6731947.011634846</v>
      </c>
    </row>
    <row r="248" spans="1:8" ht="15">
      <c r="A248" s="5"/>
      <c r="B248" s="5"/>
      <c r="C248" s="161"/>
      <c r="D248" s="57" t="s">
        <v>41</v>
      </c>
      <c r="E248" s="72">
        <v>1</v>
      </c>
      <c r="F248" s="72">
        <v>30.927263561070472</v>
      </c>
      <c r="G248" s="72">
        <v>1200</v>
      </c>
      <c r="H248" s="72">
        <v>401092.1541642206</v>
      </c>
    </row>
    <row r="249" spans="1:8" ht="15">
      <c r="A249" s="5"/>
      <c r="B249" s="5"/>
      <c r="C249" s="159"/>
      <c r="D249" s="57" t="s">
        <v>3</v>
      </c>
      <c r="E249" s="70">
        <f>E248+E247+E246</f>
        <v>1.6477272727272727</v>
      </c>
      <c r="F249" s="70">
        <f>F248+F247+F246</f>
        <v>55.548785012967215</v>
      </c>
      <c r="G249" s="70">
        <f>G248+G247+G246</f>
        <v>5672.333333333334</v>
      </c>
      <c r="H249" s="70">
        <f>H248+H247+H246</f>
        <v>14447038.478035666</v>
      </c>
    </row>
    <row r="250" spans="1:7" ht="15.75">
      <c r="A250" s="5"/>
      <c r="B250" s="5"/>
      <c r="C250" s="15" t="s">
        <v>60</v>
      </c>
      <c r="G250" s="3"/>
    </row>
    <row r="251" spans="1:7" ht="15.75">
      <c r="A251" s="5"/>
      <c r="B251" s="5"/>
      <c r="C251" s="15"/>
      <c r="G251" s="3"/>
    </row>
    <row r="252" spans="1:2" ht="15">
      <c r="A252" s="5">
        <v>15</v>
      </c>
      <c r="B252" s="5" t="s">
        <v>95</v>
      </c>
    </row>
    <row r="253" spans="1:3" ht="15">
      <c r="A253" s="5"/>
      <c r="B253" s="5"/>
      <c r="C253" s="5">
        <v>2011</v>
      </c>
    </row>
    <row r="254" spans="1:7" ht="15" customHeight="1">
      <c r="A254" s="5"/>
      <c r="B254" s="5"/>
      <c r="C254" s="152" t="s">
        <v>38</v>
      </c>
      <c r="D254" s="148"/>
      <c r="E254" s="138" t="s">
        <v>95</v>
      </c>
      <c r="F254" s="139"/>
      <c r="G254" s="140"/>
    </row>
    <row r="255" spans="1:7" ht="15.75" thickBot="1">
      <c r="A255" s="5"/>
      <c r="B255" s="5"/>
      <c r="C255" s="154"/>
      <c r="D255" s="149"/>
      <c r="E255" s="36" t="s">
        <v>1</v>
      </c>
      <c r="F255" s="12" t="s">
        <v>2</v>
      </c>
      <c r="G255" s="36" t="s">
        <v>3</v>
      </c>
    </row>
    <row r="256" spans="1:7" ht="15">
      <c r="A256" s="5"/>
      <c r="B256" s="5"/>
      <c r="C256" s="158" t="s">
        <v>34</v>
      </c>
      <c r="D256" s="56" t="s">
        <v>39</v>
      </c>
      <c r="E256" s="7">
        <v>118733.67</v>
      </c>
      <c r="F256" s="7">
        <v>1537700.79</v>
      </c>
      <c r="G256" s="7">
        <f>E256+F256</f>
        <v>1656434.46</v>
      </c>
    </row>
    <row r="257" spans="1:7" ht="15">
      <c r="A257" s="5"/>
      <c r="B257" s="5"/>
      <c r="C257" s="161"/>
      <c r="D257" s="57" t="s">
        <v>40</v>
      </c>
      <c r="E257" s="7">
        <v>141326.29</v>
      </c>
      <c r="F257" s="7">
        <v>1268309.97</v>
      </c>
      <c r="G257" s="7">
        <f>E257+F257</f>
        <v>1409636.26</v>
      </c>
    </row>
    <row r="258" spans="1:7" ht="15">
      <c r="A258" s="5"/>
      <c r="B258" s="5"/>
      <c r="C258" s="161"/>
      <c r="D258" s="57" t="s">
        <v>41</v>
      </c>
      <c r="E258" s="7">
        <v>5500.12</v>
      </c>
      <c r="F258" s="7">
        <v>107352.17</v>
      </c>
      <c r="G258" s="7">
        <f>E258+F258</f>
        <v>112852.29</v>
      </c>
    </row>
    <row r="259" spans="1:7" ht="15">
      <c r="A259" s="5"/>
      <c r="B259" s="5"/>
      <c r="C259" s="159"/>
      <c r="D259" s="57" t="s">
        <v>3</v>
      </c>
      <c r="E259" s="7">
        <f>SUM(E256:E258)</f>
        <v>265560.08</v>
      </c>
      <c r="F259" s="7">
        <f>SUM(F256:F258)</f>
        <v>2913362.9299999997</v>
      </c>
      <c r="G259" s="7">
        <f>SUM(G256:G258)</f>
        <v>3178923.01</v>
      </c>
    </row>
    <row r="260" spans="1:7" ht="15">
      <c r="A260" s="5"/>
      <c r="B260" s="5"/>
      <c r="C260" s="137" t="s">
        <v>0</v>
      </c>
      <c r="D260" s="56" t="s">
        <v>39</v>
      </c>
      <c r="E260" s="49">
        <f>E256/G256</f>
        <v>0.07168027040442035</v>
      </c>
      <c r="F260" s="49">
        <f>F256/G256</f>
        <v>0.9283197295955797</v>
      </c>
      <c r="G260" s="50">
        <f>E260+F260</f>
        <v>1</v>
      </c>
    </row>
    <row r="261" spans="1:7" ht="15">
      <c r="A261" s="5"/>
      <c r="B261" s="5"/>
      <c r="C261" s="137"/>
      <c r="D261" s="57" t="s">
        <v>40</v>
      </c>
      <c r="E261" s="49">
        <f>E257/G257</f>
        <v>0.10025727488025883</v>
      </c>
      <c r="F261" s="49">
        <f>F257/G257</f>
        <v>0.8997427251197412</v>
      </c>
      <c r="G261" s="50">
        <f>E261+F261</f>
        <v>1</v>
      </c>
    </row>
    <row r="262" spans="1:7" ht="15">
      <c r="A262" s="5"/>
      <c r="B262" s="5"/>
      <c r="C262" s="137"/>
      <c r="D262" s="57" t="s">
        <v>41</v>
      </c>
      <c r="E262" s="49">
        <f>E258/G258</f>
        <v>0.04873733621178622</v>
      </c>
      <c r="F262" s="49">
        <f>F258/G258</f>
        <v>0.9512626637882138</v>
      </c>
      <c r="G262" s="50">
        <f>E262+F262</f>
        <v>1</v>
      </c>
    </row>
    <row r="263" spans="1:7" ht="15">
      <c r="A263" s="5"/>
      <c r="B263" s="5"/>
      <c r="C263" s="137"/>
      <c r="D263" s="57" t="s">
        <v>3</v>
      </c>
      <c r="E263" s="49">
        <f>E259/G259</f>
        <v>0.08353775135938257</v>
      </c>
      <c r="F263" s="49">
        <f>F259/G259</f>
        <v>0.9164622486406174</v>
      </c>
      <c r="G263" s="50">
        <f>E263+F263</f>
        <v>1</v>
      </c>
    </row>
    <row r="264" spans="1:3" ht="15.75">
      <c r="A264" s="5"/>
      <c r="B264" s="5"/>
      <c r="C264" s="15" t="s">
        <v>60</v>
      </c>
    </row>
    <row r="265" spans="1:3" ht="15.75">
      <c r="A265" s="5"/>
      <c r="B265" s="5"/>
      <c r="C265" s="15"/>
    </row>
    <row r="266" spans="1:7" ht="15">
      <c r="A266" s="5"/>
      <c r="B266" s="5"/>
      <c r="C266" s="5">
        <v>2011</v>
      </c>
      <c r="G266" s="3"/>
    </row>
    <row r="267" spans="1:10" ht="22.5" customHeight="1">
      <c r="A267" s="5"/>
      <c r="B267" s="5"/>
      <c r="C267" s="152" t="s">
        <v>38</v>
      </c>
      <c r="D267" s="148"/>
      <c r="E267" s="138" t="s">
        <v>155</v>
      </c>
      <c r="F267" s="139"/>
      <c r="G267" s="139"/>
      <c r="H267" s="139"/>
      <c r="I267" s="139"/>
      <c r="J267" s="140"/>
    </row>
    <row r="268" spans="1:10" ht="15.75" thickBot="1">
      <c r="A268" s="5"/>
      <c r="B268" s="5"/>
      <c r="C268" s="154"/>
      <c r="D268" s="149"/>
      <c r="E268" s="12" t="s">
        <v>131</v>
      </c>
      <c r="F268" s="12" t="s">
        <v>132</v>
      </c>
      <c r="G268" s="13" t="s">
        <v>133</v>
      </c>
      <c r="H268" s="12" t="s">
        <v>134</v>
      </c>
      <c r="I268" s="12" t="s">
        <v>135</v>
      </c>
      <c r="J268" s="12" t="s">
        <v>3</v>
      </c>
    </row>
    <row r="269" spans="1:10" ht="15">
      <c r="A269" s="5"/>
      <c r="B269" s="5"/>
      <c r="C269" s="158" t="s">
        <v>34</v>
      </c>
      <c r="D269" s="56" t="s">
        <v>39</v>
      </c>
      <c r="E269" s="7">
        <v>86426</v>
      </c>
      <c r="F269" s="7">
        <v>16235</v>
      </c>
      <c r="G269" s="7">
        <v>6111</v>
      </c>
      <c r="H269" s="7">
        <v>3942</v>
      </c>
      <c r="I269" s="7">
        <v>6020</v>
      </c>
      <c r="J269" s="7">
        <f>SUM(E269:I269)</f>
        <v>118734</v>
      </c>
    </row>
    <row r="270" spans="1:10" ht="15">
      <c r="A270" s="5"/>
      <c r="B270" s="5"/>
      <c r="C270" s="161"/>
      <c r="D270" s="57" t="s">
        <v>40</v>
      </c>
      <c r="E270" s="7">
        <v>46404</v>
      </c>
      <c r="F270" s="7">
        <v>36628</v>
      </c>
      <c r="G270" s="7">
        <v>22725</v>
      </c>
      <c r="H270" s="7">
        <v>17136</v>
      </c>
      <c r="I270" s="7">
        <v>18435</v>
      </c>
      <c r="J270" s="7">
        <f>SUM(E270:I270)</f>
        <v>141328</v>
      </c>
    </row>
    <row r="271" spans="1:10" ht="15">
      <c r="A271" s="5"/>
      <c r="B271" s="5"/>
      <c r="C271" s="161"/>
      <c r="D271" s="57" t="s">
        <v>41</v>
      </c>
      <c r="E271" s="7">
        <v>3944</v>
      </c>
      <c r="F271" s="7">
        <v>1179</v>
      </c>
      <c r="G271" s="7">
        <v>0</v>
      </c>
      <c r="H271" s="7">
        <v>0</v>
      </c>
      <c r="I271" s="7">
        <v>377</v>
      </c>
      <c r="J271" s="7">
        <f>SUM(E271:I271)</f>
        <v>5500</v>
      </c>
    </row>
    <row r="272" spans="1:10" ht="15">
      <c r="A272" s="5"/>
      <c r="B272" s="5"/>
      <c r="C272" s="159"/>
      <c r="D272" s="57" t="s">
        <v>3</v>
      </c>
      <c r="E272" s="7">
        <f>SUM(E269:E271)</f>
        <v>136774</v>
      </c>
      <c r="F272" s="7">
        <v>54041.44464268317</v>
      </c>
      <c r="G272" s="7">
        <f>SUM(G269:G271)</f>
        <v>28836</v>
      </c>
      <c r="H272" s="7">
        <f>SUM(H269:H271)</f>
        <v>21078</v>
      </c>
      <c r="I272" s="7">
        <f>SUM(I269:I271)</f>
        <v>24832</v>
      </c>
      <c r="J272" s="7">
        <v>265560.08</v>
      </c>
    </row>
    <row r="273" spans="1:10" ht="15">
      <c r="A273" s="5"/>
      <c r="B273" s="5"/>
      <c r="C273" s="137" t="s">
        <v>0</v>
      </c>
      <c r="D273" s="56" t="s">
        <v>39</v>
      </c>
      <c r="E273" s="49">
        <f>E269/J269</f>
        <v>0.7278959691411053</v>
      </c>
      <c r="F273" s="49">
        <f>F269/J269</f>
        <v>0.13673421260969898</v>
      </c>
      <c r="G273" s="49">
        <f>G269/J269</f>
        <v>0.05146798726565264</v>
      </c>
      <c r="H273" s="49">
        <f>H269/J269</f>
        <v>0.033200262772247205</v>
      </c>
      <c r="I273" s="49">
        <f>I269/J269</f>
        <v>0.05070156821129584</v>
      </c>
      <c r="J273" s="50">
        <f>SUM(E273:I273)</f>
        <v>0.9999999999999999</v>
      </c>
    </row>
    <row r="274" spans="1:10" ht="15">
      <c r="A274" s="5"/>
      <c r="B274" s="5"/>
      <c r="C274" s="137"/>
      <c r="D274" s="57" t="s">
        <v>40</v>
      </c>
      <c r="E274" s="49">
        <f>E270/J270</f>
        <v>0.328342578965244</v>
      </c>
      <c r="F274" s="49">
        <f>F270/J270</f>
        <v>0.25917015736442883</v>
      </c>
      <c r="G274" s="49">
        <f>G270/J270</f>
        <v>0.16079616211932526</v>
      </c>
      <c r="H274" s="49">
        <f>H270/J270</f>
        <v>0.12124985848522586</v>
      </c>
      <c r="I274" s="49">
        <f>I270/J270</f>
        <v>0.13044124306577606</v>
      </c>
      <c r="J274" s="50">
        <f>SUM(E274:I274)</f>
        <v>1</v>
      </c>
    </row>
    <row r="275" spans="1:10" ht="15">
      <c r="A275" s="5"/>
      <c r="B275" s="5"/>
      <c r="C275" s="137"/>
      <c r="D275" s="57" t="s">
        <v>41</v>
      </c>
      <c r="E275" s="49">
        <f>E271/J271</f>
        <v>0.7170909090909091</v>
      </c>
      <c r="F275" s="49">
        <f>F271/J271</f>
        <v>0.21436363636363637</v>
      </c>
      <c r="G275" s="49">
        <f>G271/J271</f>
        <v>0</v>
      </c>
      <c r="H275" s="49">
        <f>H271/J271</f>
        <v>0</v>
      </c>
      <c r="I275" s="49">
        <f>I271/J271</f>
        <v>0.06854545454545455</v>
      </c>
      <c r="J275" s="50">
        <f>SUM(E275:I275)</f>
        <v>1</v>
      </c>
    </row>
    <row r="276" spans="1:10" ht="15">
      <c r="A276" s="5"/>
      <c r="B276" s="5"/>
      <c r="C276" s="137"/>
      <c r="D276" s="57" t="s">
        <v>3</v>
      </c>
      <c r="E276" s="49">
        <f>E272/J272</f>
        <v>0.5150397604941225</v>
      </c>
      <c r="F276" s="49">
        <f>F272/J272</f>
        <v>0.20349988086569024</v>
      </c>
      <c r="G276" s="49">
        <f>G272/J272</f>
        <v>0.10858559765458724</v>
      </c>
      <c r="H276" s="49">
        <f>H272/J272</f>
        <v>0.07937186944664273</v>
      </c>
      <c r="I276" s="49">
        <f>I272/J272</f>
        <v>0.0935080302732248</v>
      </c>
      <c r="J276" s="50">
        <f>SUM(E276:I276)</f>
        <v>1.0000051387342674</v>
      </c>
    </row>
    <row r="277" spans="1:7" ht="15.75">
      <c r="A277" s="5"/>
      <c r="B277" s="5"/>
      <c r="C277" s="15" t="s">
        <v>60</v>
      </c>
      <c r="G277" s="3"/>
    </row>
    <row r="278" spans="1:7" ht="15.75">
      <c r="A278" s="5"/>
      <c r="B278" s="5"/>
      <c r="C278" s="15"/>
      <c r="G278" s="3"/>
    </row>
    <row r="279" spans="1:8" ht="15">
      <c r="A279" s="5">
        <v>16</v>
      </c>
      <c r="B279" s="5" t="s">
        <v>96</v>
      </c>
      <c r="H279" s="3"/>
    </row>
    <row r="280" spans="1:7" ht="15">
      <c r="A280" s="5"/>
      <c r="B280" s="5"/>
      <c r="C280" s="5">
        <v>2011</v>
      </c>
      <c r="G280" s="3"/>
    </row>
    <row r="281" spans="1:7" ht="28.5" customHeight="1">
      <c r="A281" s="5"/>
      <c r="B281" s="5"/>
      <c r="C281" s="152" t="s">
        <v>38</v>
      </c>
      <c r="D281" s="148"/>
      <c r="E281" s="138" t="s">
        <v>96</v>
      </c>
      <c r="F281" s="139"/>
      <c r="G281" s="140"/>
    </row>
    <row r="282" spans="1:7" ht="15.75" thickBot="1">
      <c r="A282" s="5"/>
      <c r="B282" s="5"/>
      <c r="C282" s="154"/>
      <c r="D282" s="149"/>
      <c r="E282" s="12" t="s">
        <v>1</v>
      </c>
      <c r="F282" s="12" t="s">
        <v>2</v>
      </c>
      <c r="G282" s="13" t="s">
        <v>3</v>
      </c>
    </row>
    <row r="283" spans="1:7" ht="15">
      <c r="A283" s="5"/>
      <c r="B283" s="5"/>
      <c r="C283" s="158" t="s">
        <v>34</v>
      </c>
      <c r="D283" s="56" t="s">
        <v>39</v>
      </c>
      <c r="E283" s="7">
        <v>804202.32</v>
      </c>
      <c r="F283" s="7">
        <v>852232.15</v>
      </c>
      <c r="G283" s="7">
        <f>E283+F283</f>
        <v>1656434.47</v>
      </c>
    </row>
    <row r="284" spans="1:7" ht="15">
      <c r="A284" s="5"/>
      <c r="B284" s="5"/>
      <c r="C284" s="161"/>
      <c r="D284" s="57" t="s">
        <v>40</v>
      </c>
      <c r="E284" s="7">
        <v>711057.42</v>
      </c>
      <c r="F284" s="7">
        <v>698578.84</v>
      </c>
      <c r="G284" s="7">
        <f>E284+F284</f>
        <v>1409636.26</v>
      </c>
    </row>
    <row r="285" spans="1:7" ht="15">
      <c r="A285" s="5"/>
      <c r="B285" s="5"/>
      <c r="C285" s="161"/>
      <c r="D285" s="57" t="s">
        <v>41</v>
      </c>
      <c r="E285" s="7">
        <v>39210.09</v>
      </c>
      <c r="F285" s="7">
        <v>73642.2</v>
      </c>
      <c r="G285" s="7">
        <f>E285+F285</f>
        <v>112852.29</v>
      </c>
    </row>
    <row r="286" spans="1:7" ht="15">
      <c r="A286" s="5"/>
      <c r="B286" s="5"/>
      <c r="C286" s="159"/>
      <c r="D286" s="57" t="s">
        <v>3</v>
      </c>
      <c r="E286" s="7">
        <f>SUM(E283:E285)</f>
        <v>1554469.83</v>
      </c>
      <c r="F286" s="7">
        <f>SUM(F283:F285)</f>
        <v>1624453.19</v>
      </c>
      <c r="G286" s="7">
        <f>SUM(G283:G285)</f>
        <v>3178923.02</v>
      </c>
    </row>
    <row r="287" spans="1:7" ht="15">
      <c r="A287" s="5"/>
      <c r="B287" s="5"/>
      <c r="C287" s="137" t="s">
        <v>0</v>
      </c>
      <c r="D287" s="56" t="s">
        <v>39</v>
      </c>
      <c r="E287" s="53">
        <f>E283/G283</f>
        <v>0.48550204343429293</v>
      </c>
      <c r="F287" s="54">
        <f>F283/G283</f>
        <v>0.5144979565657071</v>
      </c>
      <c r="G287" s="55">
        <f>E287+F287</f>
        <v>1</v>
      </c>
    </row>
    <row r="288" spans="1:7" ht="15">
      <c r="A288" s="5"/>
      <c r="B288" s="5"/>
      <c r="C288" s="137"/>
      <c r="D288" s="57" t="s">
        <v>40</v>
      </c>
      <c r="E288" s="53">
        <f>E284/G284</f>
        <v>0.5044261701951396</v>
      </c>
      <c r="F288" s="54">
        <f>F284/G284</f>
        <v>0.4955738298048604</v>
      </c>
      <c r="G288" s="55">
        <f>E288+F288</f>
        <v>1</v>
      </c>
    </row>
    <row r="289" spans="1:7" ht="15">
      <c r="A289" s="5"/>
      <c r="B289" s="5"/>
      <c r="C289" s="137"/>
      <c r="D289" s="57" t="s">
        <v>41</v>
      </c>
      <c r="E289" s="53">
        <f>E285/G285</f>
        <v>0.347446117398238</v>
      </c>
      <c r="F289" s="54">
        <f>F285/G285</f>
        <v>0.6525538826017621</v>
      </c>
      <c r="G289" s="55">
        <f>E289+F289</f>
        <v>1</v>
      </c>
    </row>
    <row r="290" spans="1:7" ht="15">
      <c r="A290" s="5"/>
      <c r="B290" s="5"/>
      <c r="C290" s="137"/>
      <c r="D290" s="57" t="s">
        <v>3</v>
      </c>
      <c r="E290" s="53">
        <f>E286/G286</f>
        <v>0.4889925991350366</v>
      </c>
      <c r="F290" s="54">
        <f>F286/G286</f>
        <v>0.5110074008649633</v>
      </c>
      <c r="G290" s="55">
        <f>E290+F290</f>
        <v>1</v>
      </c>
    </row>
    <row r="291" spans="1:7" ht="15.75">
      <c r="A291" s="5"/>
      <c r="B291" s="5"/>
      <c r="C291" s="15" t="s">
        <v>60</v>
      </c>
      <c r="G291" s="3"/>
    </row>
    <row r="292" spans="1:7" ht="15.75">
      <c r="A292" s="5"/>
      <c r="B292" s="5"/>
      <c r="C292" s="15"/>
      <c r="G292" s="3"/>
    </row>
    <row r="293" spans="1:7" ht="15">
      <c r="A293" s="5"/>
      <c r="B293" s="5"/>
      <c r="C293" s="5">
        <v>2011</v>
      </c>
      <c r="G293" s="3"/>
    </row>
    <row r="294" spans="1:13" ht="28.5" customHeight="1">
      <c r="A294" s="5"/>
      <c r="B294" s="5"/>
      <c r="C294" s="152" t="s">
        <v>38</v>
      </c>
      <c r="D294" s="148"/>
      <c r="E294" s="138" t="s">
        <v>97</v>
      </c>
      <c r="F294" s="139"/>
      <c r="G294" s="140"/>
      <c r="H294" s="138" t="s">
        <v>98</v>
      </c>
      <c r="I294" s="139"/>
      <c r="J294" s="140"/>
      <c r="K294" s="138" t="s">
        <v>99</v>
      </c>
      <c r="L294" s="139"/>
      <c r="M294" s="140"/>
    </row>
    <row r="295" spans="1:13" ht="15.75" thickBot="1">
      <c r="A295" s="5"/>
      <c r="B295" s="5"/>
      <c r="C295" s="154"/>
      <c r="D295" s="149"/>
      <c r="E295" s="22" t="s">
        <v>1</v>
      </c>
      <c r="F295" s="12" t="s">
        <v>2</v>
      </c>
      <c r="G295" s="23" t="s">
        <v>3</v>
      </c>
      <c r="H295" s="22" t="s">
        <v>1</v>
      </c>
      <c r="I295" s="12" t="s">
        <v>2</v>
      </c>
      <c r="J295" s="23" t="s">
        <v>3</v>
      </c>
      <c r="K295" s="22" t="s">
        <v>1</v>
      </c>
      <c r="L295" s="12" t="s">
        <v>2</v>
      </c>
      <c r="M295" s="23" t="s">
        <v>3</v>
      </c>
    </row>
    <row r="296" spans="1:13" ht="15">
      <c r="A296" s="5"/>
      <c r="B296" s="5"/>
      <c r="C296" s="158" t="s">
        <v>34</v>
      </c>
      <c r="D296" s="56" t="s">
        <v>39</v>
      </c>
      <c r="E296" s="7">
        <v>534455.88</v>
      </c>
      <c r="F296" s="7">
        <v>269746.44</v>
      </c>
      <c r="G296" s="7">
        <f>E296+F296</f>
        <v>804202.3200000001</v>
      </c>
      <c r="H296" s="7">
        <v>610912.86</v>
      </c>
      <c r="I296" s="7">
        <v>193289.46</v>
      </c>
      <c r="J296" s="7">
        <f>H296+I296</f>
        <v>804202.32</v>
      </c>
      <c r="K296" s="7">
        <v>45059.02</v>
      </c>
      <c r="L296" s="7">
        <v>759143.3</v>
      </c>
      <c r="M296" s="7">
        <f>K296+L296</f>
        <v>804202.3200000001</v>
      </c>
    </row>
    <row r="297" spans="1:13" ht="15">
      <c r="A297" s="5"/>
      <c r="B297" s="5"/>
      <c r="C297" s="161"/>
      <c r="D297" s="57" t="s">
        <v>40</v>
      </c>
      <c r="E297" s="7">
        <v>485495.14</v>
      </c>
      <c r="F297" s="7">
        <v>225562.29</v>
      </c>
      <c r="G297" s="7">
        <f>E297+F297</f>
        <v>711057.43</v>
      </c>
      <c r="H297" s="7">
        <v>536843.59</v>
      </c>
      <c r="I297" s="7">
        <v>174213.83</v>
      </c>
      <c r="J297" s="7">
        <f>H297+I297</f>
        <v>711057.4199999999</v>
      </c>
      <c r="K297" s="7">
        <v>58229.95</v>
      </c>
      <c r="L297" s="7">
        <v>652827.48</v>
      </c>
      <c r="M297" s="7">
        <f>K297+L297</f>
        <v>711057.4299999999</v>
      </c>
    </row>
    <row r="298" spans="1:13" ht="15">
      <c r="A298" s="5"/>
      <c r="B298" s="5"/>
      <c r="C298" s="161"/>
      <c r="D298" s="57" t="s">
        <v>41</v>
      </c>
      <c r="E298" s="7">
        <v>19685.08</v>
      </c>
      <c r="F298" s="7">
        <v>19525.01</v>
      </c>
      <c r="G298" s="7">
        <f>E298+F298</f>
        <v>39210.09</v>
      </c>
      <c r="H298" s="7">
        <v>28833.36</v>
      </c>
      <c r="I298" s="7">
        <v>10376.73</v>
      </c>
      <c r="J298" s="7">
        <f>H298+I298</f>
        <v>39210.09</v>
      </c>
      <c r="K298" s="7">
        <v>1074.15</v>
      </c>
      <c r="L298" s="7">
        <v>38135.94</v>
      </c>
      <c r="M298" s="7">
        <f>K298+L298</f>
        <v>39210.090000000004</v>
      </c>
    </row>
    <row r="299" spans="1:13" ht="15">
      <c r="A299" s="5"/>
      <c r="B299" s="5"/>
      <c r="C299" s="159"/>
      <c r="D299" s="57" t="s">
        <v>3</v>
      </c>
      <c r="E299" s="7">
        <f aca="true" t="shared" si="7" ref="E299:M299">SUM(E296:E298)</f>
        <v>1039636.1</v>
      </c>
      <c r="F299" s="7">
        <f t="shared" si="7"/>
        <v>514833.74</v>
      </c>
      <c r="G299" s="7">
        <f t="shared" si="7"/>
        <v>1554469.84</v>
      </c>
      <c r="H299" s="7">
        <f t="shared" si="7"/>
        <v>1176589.81</v>
      </c>
      <c r="I299" s="7">
        <f t="shared" si="7"/>
        <v>377880.01999999996</v>
      </c>
      <c r="J299" s="7">
        <f t="shared" si="7"/>
        <v>1554469.8299999998</v>
      </c>
      <c r="K299" s="7">
        <f t="shared" si="7"/>
        <v>104363.12</v>
      </c>
      <c r="L299" s="7">
        <f t="shared" si="7"/>
        <v>1450106.72</v>
      </c>
      <c r="M299" s="7">
        <f t="shared" si="7"/>
        <v>1554469.84</v>
      </c>
    </row>
    <row r="300" spans="1:13" ht="15">
      <c r="A300" s="5"/>
      <c r="B300" s="5"/>
      <c r="C300" s="137" t="s">
        <v>0</v>
      </c>
      <c r="D300" s="56" t="s">
        <v>39</v>
      </c>
      <c r="E300" s="53">
        <f>E296/G296</f>
        <v>0.6645788835824298</v>
      </c>
      <c r="F300" s="54">
        <f>F296/G296</f>
        <v>0.3354211164175701</v>
      </c>
      <c r="G300" s="55">
        <f>E300+F300</f>
        <v>0.9999999999999999</v>
      </c>
      <c r="H300" s="53">
        <f>H296/J296</f>
        <v>0.759650705807464</v>
      </c>
      <c r="I300" s="54">
        <f>I296/J296</f>
        <v>0.24034929419253603</v>
      </c>
      <c r="J300" s="55">
        <f>H300+I300</f>
        <v>1</v>
      </c>
      <c r="K300" s="53">
        <f>K296/M296</f>
        <v>0.05602945786080298</v>
      </c>
      <c r="L300" s="54">
        <f>L296/M296</f>
        <v>0.943970542139197</v>
      </c>
      <c r="M300" s="55">
        <f>K300+L300</f>
        <v>0.9999999999999999</v>
      </c>
    </row>
    <row r="301" spans="1:13" ht="15">
      <c r="A301" s="5"/>
      <c r="B301" s="5"/>
      <c r="C301" s="137"/>
      <c r="D301" s="57" t="s">
        <v>40</v>
      </c>
      <c r="E301" s="53">
        <f>E297/G297</f>
        <v>0.6827790829778686</v>
      </c>
      <c r="F301" s="54">
        <f>F297/G297</f>
        <v>0.3172209170221314</v>
      </c>
      <c r="G301" s="55">
        <f>E301+F301</f>
        <v>1</v>
      </c>
      <c r="H301" s="53">
        <f>H297/J297</f>
        <v>0.7549933027912148</v>
      </c>
      <c r="I301" s="54">
        <f>I297/J297</f>
        <v>0.2450066972087852</v>
      </c>
      <c r="J301" s="55">
        <f>H301+I301</f>
        <v>1</v>
      </c>
      <c r="K301" s="53">
        <f>K297/M297</f>
        <v>0.0818920491415159</v>
      </c>
      <c r="L301" s="54">
        <f>L297/M297</f>
        <v>0.9181079508584842</v>
      </c>
      <c r="M301" s="55">
        <f>K301+L301</f>
        <v>1</v>
      </c>
    </row>
    <row r="302" spans="1:13" ht="15">
      <c r="A302" s="5"/>
      <c r="B302" s="5"/>
      <c r="C302" s="137"/>
      <c r="D302" s="57" t="s">
        <v>41</v>
      </c>
      <c r="E302" s="53">
        <f>E298/G298</f>
        <v>0.5020411837871325</v>
      </c>
      <c r="F302" s="54">
        <f>F298/G298</f>
        <v>0.49795881621286764</v>
      </c>
      <c r="G302" s="55">
        <f>E302+F302</f>
        <v>1</v>
      </c>
      <c r="H302" s="53">
        <f>H298/J298</f>
        <v>0.7353556189235986</v>
      </c>
      <c r="I302" s="54">
        <f>I298/J298</f>
        <v>0.26464438107640154</v>
      </c>
      <c r="J302" s="55">
        <f>H302+I302</f>
        <v>1</v>
      </c>
      <c r="K302" s="53">
        <f>K298/M298</f>
        <v>0.02739473436556764</v>
      </c>
      <c r="L302" s="54">
        <f>L298/M298</f>
        <v>0.9726052656344323</v>
      </c>
      <c r="M302" s="55">
        <f>K302+L302</f>
        <v>0.9999999999999999</v>
      </c>
    </row>
    <row r="303" spans="1:13" ht="15">
      <c r="A303" s="5"/>
      <c r="B303" s="5"/>
      <c r="C303" s="137"/>
      <c r="D303" s="57" t="s">
        <v>3</v>
      </c>
      <c r="E303" s="53">
        <f>E299/G299</f>
        <v>0.6688042915004384</v>
      </c>
      <c r="F303" s="54">
        <f>F299/G299</f>
        <v>0.3311957084995615</v>
      </c>
      <c r="G303" s="55">
        <f>E303+F303</f>
        <v>0.9999999999999999</v>
      </c>
      <c r="H303" s="53">
        <f>H299/J299</f>
        <v>0.7569074595677423</v>
      </c>
      <c r="I303" s="54">
        <f>I299/J299</f>
        <v>0.24309254043225786</v>
      </c>
      <c r="J303" s="55">
        <f>H303+I303</f>
        <v>1.0000000000000002</v>
      </c>
      <c r="K303" s="53">
        <f>K299/M299</f>
        <v>0.06713743638795848</v>
      </c>
      <c r="L303" s="54">
        <f>L299/M299</f>
        <v>0.9328625636120415</v>
      </c>
      <c r="M303" s="55">
        <f>K303+L303</f>
        <v>0.9999999999999999</v>
      </c>
    </row>
    <row r="304" spans="1:7" ht="15.75">
      <c r="A304" s="5"/>
      <c r="B304" s="5"/>
      <c r="C304" s="15" t="s">
        <v>60</v>
      </c>
      <c r="G304" s="3"/>
    </row>
    <row r="305" spans="1:7" ht="15.75">
      <c r="A305" s="5"/>
      <c r="B305" s="5"/>
      <c r="C305" s="15"/>
      <c r="G305" s="3"/>
    </row>
    <row r="306" spans="1:2" ht="15">
      <c r="A306" s="5">
        <v>17</v>
      </c>
      <c r="B306" s="5" t="s">
        <v>14</v>
      </c>
    </row>
    <row r="307" spans="1:3" ht="15">
      <c r="A307" s="5"/>
      <c r="B307" s="5"/>
      <c r="C307" s="5">
        <v>2011</v>
      </c>
    </row>
    <row r="308" spans="2:9" ht="15.75" customHeight="1">
      <c r="B308" s="5"/>
      <c r="C308" s="138" t="s">
        <v>49</v>
      </c>
      <c r="D308" s="139"/>
      <c r="E308" s="139"/>
      <c r="F308" s="139"/>
      <c r="G308" s="139"/>
      <c r="H308" s="139"/>
      <c r="I308" s="140"/>
    </row>
    <row r="309" spans="2:9" ht="28.5">
      <c r="B309" s="5"/>
      <c r="C309" s="163" t="s">
        <v>38</v>
      </c>
      <c r="D309" s="149"/>
      <c r="E309" s="36" t="s">
        <v>4</v>
      </c>
      <c r="F309" s="36" t="s">
        <v>5</v>
      </c>
      <c r="G309" s="36" t="s">
        <v>6</v>
      </c>
      <c r="H309" s="36" t="s">
        <v>7</v>
      </c>
      <c r="I309" s="36" t="s">
        <v>3</v>
      </c>
    </row>
    <row r="310" spans="2:9" ht="15">
      <c r="B310" s="5"/>
      <c r="C310" s="158" t="s">
        <v>34</v>
      </c>
      <c r="D310" s="56" t="s">
        <v>39</v>
      </c>
      <c r="E310" s="7">
        <v>23825.42</v>
      </c>
      <c r="F310" s="7">
        <v>328043.28</v>
      </c>
      <c r="G310" s="7">
        <v>417135.04</v>
      </c>
      <c r="H310" s="7">
        <v>35198.58</v>
      </c>
      <c r="I310" s="7">
        <f>SUM(E310:H310)</f>
        <v>804202.32</v>
      </c>
    </row>
    <row r="311" spans="2:9" ht="15">
      <c r="B311" s="5"/>
      <c r="C311" s="161"/>
      <c r="D311" s="57" t="s">
        <v>40</v>
      </c>
      <c r="E311" s="7">
        <v>32068.21</v>
      </c>
      <c r="F311" s="7">
        <v>352516.07</v>
      </c>
      <c r="G311" s="7">
        <v>303439.91</v>
      </c>
      <c r="H311" s="7">
        <v>23033.24</v>
      </c>
      <c r="I311" s="7">
        <f>SUM(E311:H311)</f>
        <v>711057.4299999999</v>
      </c>
    </row>
    <row r="312" spans="2:9" ht="15">
      <c r="B312" s="5"/>
      <c r="C312" s="161"/>
      <c r="D312" s="57" t="s">
        <v>41</v>
      </c>
      <c r="E312" s="7">
        <v>1572.47</v>
      </c>
      <c r="F312" s="7">
        <v>13368.21</v>
      </c>
      <c r="G312" s="7">
        <v>23535.11</v>
      </c>
      <c r="H312" s="7">
        <v>734.31</v>
      </c>
      <c r="I312" s="7">
        <f>SUM(E312:H312)</f>
        <v>39210.1</v>
      </c>
    </row>
    <row r="313" spans="2:9" ht="15">
      <c r="B313" s="5"/>
      <c r="C313" s="159"/>
      <c r="D313" s="57" t="s">
        <v>3</v>
      </c>
      <c r="E313" s="7">
        <f>SUM(E310:E312)</f>
        <v>57466.1</v>
      </c>
      <c r="F313" s="7">
        <f>SUM(F310:F312)</f>
        <v>693927.56</v>
      </c>
      <c r="G313" s="7">
        <f>SUM(G310:G312)</f>
        <v>744110.0599999999</v>
      </c>
      <c r="H313" s="7">
        <f>SUM(H310:H312)</f>
        <v>58966.130000000005</v>
      </c>
      <c r="I313" s="7">
        <f>SUM(I310:I312)</f>
        <v>1554469.85</v>
      </c>
    </row>
    <row r="314" spans="2:9" ht="15">
      <c r="B314" s="5"/>
      <c r="C314" s="147" t="s">
        <v>0</v>
      </c>
      <c r="D314" s="56" t="s">
        <v>39</v>
      </c>
      <c r="E314" s="6">
        <f>E310/I310</f>
        <v>0.029626151787276615</v>
      </c>
      <c r="F314" s="6">
        <f>F310/I310</f>
        <v>0.4079113822999168</v>
      </c>
      <c r="G314" s="6">
        <f>G310/I310</f>
        <v>0.5186941514916297</v>
      </c>
      <c r="H314" s="6">
        <f>H310/I310</f>
        <v>0.043768314421177006</v>
      </c>
      <c r="I314" s="8">
        <f>SUM(E314:H314)</f>
        <v>1</v>
      </c>
    </row>
    <row r="315" spans="2:9" ht="15">
      <c r="B315" s="5"/>
      <c r="C315" s="148"/>
      <c r="D315" s="57" t="s">
        <v>40</v>
      </c>
      <c r="E315" s="6">
        <f>E311/I311</f>
        <v>0.045099324818249915</v>
      </c>
      <c r="F315" s="6">
        <f>F311/I311</f>
        <v>0.49576314813277467</v>
      </c>
      <c r="G315" s="6">
        <f>G311/I311</f>
        <v>0.42674458798637405</v>
      </c>
      <c r="H315" s="6">
        <f>H311/I311</f>
        <v>0.03239293906260146</v>
      </c>
      <c r="I315" s="8">
        <f>SUM(E315:H315)</f>
        <v>1.0000000000000002</v>
      </c>
    </row>
    <row r="316" spans="2:9" ht="15">
      <c r="B316" s="5"/>
      <c r="C316" s="148"/>
      <c r="D316" s="57" t="s">
        <v>41</v>
      </c>
      <c r="E316" s="6">
        <f>E312/I312</f>
        <v>0.04010369777174759</v>
      </c>
      <c r="F316" s="6">
        <f>F312/I312</f>
        <v>0.3409379216069329</v>
      </c>
      <c r="G316" s="6">
        <f>G312/I312</f>
        <v>0.6002308078785823</v>
      </c>
      <c r="H316" s="6">
        <f>H312/I312</f>
        <v>0.018727572742737203</v>
      </c>
      <c r="I316" s="8">
        <f>SUM(E316:H316)</f>
        <v>1</v>
      </c>
    </row>
    <row r="317" spans="2:9" ht="15">
      <c r="B317" s="5"/>
      <c r="C317" s="149"/>
      <c r="D317" s="57" t="s">
        <v>3</v>
      </c>
      <c r="E317" s="6">
        <f>E313/I313</f>
        <v>0.03696829501067518</v>
      </c>
      <c r="F317" s="6">
        <f>F313/I313</f>
        <v>0.44640786053200066</v>
      </c>
      <c r="G317" s="6">
        <f>G313/I313</f>
        <v>0.47869057093645134</v>
      </c>
      <c r="H317" s="6">
        <f>H313/I313</f>
        <v>0.03793327352087273</v>
      </c>
      <c r="I317" s="8">
        <f>SUM(E317:H317)</f>
        <v>0.9999999999999999</v>
      </c>
    </row>
    <row r="318" spans="1:3" ht="15.75">
      <c r="A318" s="5"/>
      <c r="B318" s="5"/>
      <c r="C318" s="15" t="s">
        <v>60</v>
      </c>
    </row>
    <row r="319" spans="1:3" ht="15.75">
      <c r="A319" s="5"/>
      <c r="B319" s="5"/>
      <c r="C319" s="15"/>
    </row>
    <row r="320" spans="1:2" ht="13.5" customHeight="1">
      <c r="A320" s="5">
        <v>18</v>
      </c>
      <c r="B320" s="5" t="s">
        <v>100</v>
      </c>
    </row>
    <row r="321" spans="1:3" ht="15.75" customHeight="1">
      <c r="A321" s="5"/>
      <c r="B321" s="5"/>
      <c r="C321" s="5">
        <v>2011</v>
      </c>
    </row>
    <row r="322" spans="1:7" ht="15" customHeight="1">
      <c r="A322" s="5"/>
      <c r="B322" s="5"/>
      <c r="C322" s="152" t="s">
        <v>38</v>
      </c>
      <c r="D322" s="148"/>
      <c r="E322" s="138" t="s">
        <v>100</v>
      </c>
      <c r="F322" s="139"/>
      <c r="G322" s="140"/>
    </row>
    <row r="323" spans="1:7" ht="15.75" thickBot="1">
      <c r="A323" s="5"/>
      <c r="B323" s="5"/>
      <c r="C323" s="154"/>
      <c r="D323" s="149"/>
      <c r="E323" s="36" t="s">
        <v>1</v>
      </c>
      <c r="F323" s="12" t="s">
        <v>2</v>
      </c>
      <c r="G323" s="36" t="s">
        <v>3</v>
      </c>
    </row>
    <row r="324" spans="1:7" ht="15">
      <c r="A324" s="5"/>
      <c r="B324" s="5"/>
      <c r="C324" s="158" t="s">
        <v>34</v>
      </c>
      <c r="D324" s="56" t="s">
        <v>39</v>
      </c>
      <c r="E324" s="7">
        <v>482851.79</v>
      </c>
      <c r="F324" s="7">
        <v>1351734.98</v>
      </c>
      <c r="G324" s="7">
        <f>E324+F324</f>
        <v>1834586.77</v>
      </c>
    </row>
    <row r="325" spans="1:7" ht="15">
      <c r="A325" s="5"/>
      <c r="B325" s="5"/>
      <c r="C325" s="161"/>
      <c r="D325" s="57" t="s">
        <v>40</v>
      </c>
      <c r="E325" s="7">
        <v>405401.33</v>
      </c>
      <c r="F325" s="7">
        <v>1467315.69</v>
      </c>
      <c r="G325" s="7">
        <f>E325+F325</f>
        <v>1872717.02</v>
      </c>
    </row>
    <row r="326" spans="1:7" ht="15">
      <c r="A326" s="5"/>
      <c r="B326" s="5"/>
      <c r="C326" s="161"/>
      <c r="D326" s="57" t="s">
        <v>41</v>
      </c>
      <c r="E326" s="7">
        <v>67998.22</v>
      </c>
      <c r="F326" s="7">
        <v>98980.99</v>
      </c>
      <c r="G326" s="7">
        <f>E326+F326</f>
        <v>166979.21000000002</v>
      </c>
    </row>
    <row r="327" spans="1:7" ht="15">
      <c r="A327" s="5"/>
      <c r="B327" s="5"/>
      <c r="C327" s="159"/>
      <c r="D327" s="57" t="s">
        <v>3</v>
      </c>
      <c r="E327" s="7">
        <f>SUM(E324:E326)</f>
        <v>956251.34</v>
      </c>
      <c r="F327" s="7">
        <f>SUM(F324:F326)</f>
        <v>2918031.66</v>
      </c>
      <c r="G327" s="7">
        <f>SUM(G324:G326)</f>
        <v>3874283</v>
      </c>
    </row>
    <row r="328" spans="1:7" ht="15">
      <c r="A328" s="5"/>
      <c r="B328" s="5"/>
      <c r="C328" s="137" t="s">
        <v>0</v>
      </c>
      <c r="D328" s="56" t="s">
        <v>39</v>
      </c>
      <c r="E328" s="49">
        <f>E324/G324</f>
        <v>0.26319375997680394</v>
      </c>
      <c r="F328" s="49">
        <f>F324/G324</f>
        <v>0.7368062400231961</v>
      </c>
      <c r="G328" s="50">
        <f>E328+F328</f>
        <v>1</v>
      </c>
    </row>
    <row r="329" spans="1:7" ht="15">
      <c r="A329" s="5"/>
      <c r="B329" s="5"/>
      <c r="C329" s="137"/>
      <c r="D329" s="57" t="s">
        <v>40</v>
      </c>
      <c r="E329" s="49">
        <f>E325/G325</f>
        <v>0.21647762351196018</v>
      </c>
      <c r="F329" s="49">
        <f>F325/G325</f>
        <v>0.7835223764880398</v>
      </c>
      <c r="G329" s="50">
        <f>E329+F329</f>
        <v>1</v>
      </c>
    </row>
    <row r="330" spans="1:7" ht="15">
      <c r="A330" s="5"/>
      <c r="B330" s="5"/>
      <c r="C330" s="137"/>
      <c r="D330" s="57" t="s">
        <v>41</v>
      </c>
      <c r="E330" s="49">
        <f>E326/G326</f>
        <v>0.4072256659975813</v>
      </c>
      <c r="F330" s="49">
        <f>F326/G326</f>
        <v>0.5927743340024186</v>
      </c>
      <c r="G330" s="50">
        <f>E330+F330</f>
        <v>1</v>
      </c>
    </row>
    <row r="331" spans="1:7" ht="15">
      <c r="A331" s="5"/>
      <c r="B331" s="5"/>
      <c r="C331" s="137"/>
      <c r="D331" s="57" t="s">
        <v>3</v>
      </c>
      <c r="E331" s="49">
        <f>E327/G327</f>
        <v>0.24682020905545618</v>
      </c>
      <c r="F331" s="49">
        <f>F327/G327</f>
        <v>0.7531797909445438</v>
      </c>
      <c r="G331" s="50">
        <f>E331+F331</f>
        <v>1</v>
      </c>
    </row>
    <row r="332" spans="1:3" ht="15.75">
      <c r="A332" s="5"/>
      <c r="C332" s="15" t="s">
        <v>60</v>
      </c>
    </row>
    <row r="333" spans="1:7" ht="12.75" customHeight="1">
      <c r="A333" s="5"/>
      <c r="B333" s="5"/>
      <c r="C333" s="15"/>
      <c r="G333" s="3"/>
    </row>
    <row r="334" spans="1:3" ht="15" customHeight="1">
      <c r="A334" s="5"/>
      <c r="B334" s="5"/>
      <c r="C334" s="5">
        <v>2011</v>
      </c>
    </row>
    <row r="335" spans="1:9" ht="15" customHeight="1">
      <c r="A335" s="5"/>
      <c r="B335" s="5"/>
      <c r="C335" s="152" t="s">
        <v>38</v>
      </c>
      <c r="D335" s="148"/>
      <c r="E335" s="137" t="s">
        <v>101</v>
      </c>
      <c r="F335" s="137"/>
      <c r="G335" s="137"/>
      <c r="H335" s="137"/>
      <c r="I335" s="137"/>
    </row>
    <row r="336" spans="1:9" ht="15.75" thickBot="1">
      <c r="A336" s="5"/>
      <c r="B336" s="5"/>
      <c r="C336" s="154"/>
      <c r="D336" s="149"/>
      <c r="E336" s="12" t="s">
        <v>136</v>
      </c>
      <c r="F336" s="12" t="s">
        <v>136</v>
      </c>
      <c r="G336" s="12" t="s">
        <v>137</v>
      </c>
      <c r="H336" s="13" t="s">
        <v>138</v>
      </c>
      <c r="I336" s="13" t="s">
        <v>3</v>
      </c>
    </row>
    <row r="337" spans="1:9" ht="15">
      <c r="A337" s="5"/>
      <c r="B337" s="5"/>
      <c r="C337" s="158" t="s">
        <v>34</v>
      </c>
      <c r="D337" s="56" t="s">
        <v>39</v>
      </c>
      <c r="E337" s="7">
        <v>133066.20475183448</v>
      </c>
      <c r="F337" s="7">
        <v>252206.27959272676</v>
      </c>
      <c r="G337" s="7">
        <v>50957.294266703044</v>
      </c>
      <c r="H337" s="7">
        <v>46622.01619777023</v>
      </c>
      <c r="I337" s="7">
        <f aca="true" t="shared" si="8" ref="I337:I344">SUM(E337:H337)</f>
        <v>482851.79480903456</v>
      </c>
    </row>
    <row r="338" spans="1:9" ht="15">
      <c r="A338" s="5"/>
      <c r="B338" s="5"/>
      <c r="C338" s="161"/>
      <c r="D338" s="57" t="s">
        <v>40</v>
      </c>
      <c r="E338" s="7">
        <v>13050.67873789586</v>
      </c>
      <c r="F338" s="7">
        <v>77943.83813365392</v>
      </c>
      <c r="G338" s="7">
        <v>93329.23990903591</v>
      </c>
      <c r="H338" s="7">
        <v>221077.57591675952</v>
      </c>
      <c r="I338" s="7">
        <f t="shared" si="8"/>
        <v>405401.3326973452</v>
      </c>
    </row>
    <row r="339" spans="1:9" ht="15">
      <c r="A339" s="5"/>
      <c r="B339" s="5"/>
      <c r="C339" s="161"/>
      <c r="D339" s="57" t="s">
        <v>41</v>
      </c>
      <c r="E339" s="7">
        <v>33448.45286047404</v>
      </c>
      <c r="F339" s="7">
        <v>16525.924950514407</v>
      </c>
      <c r="G339" s="7">
        <v>14205.3382135414</v>
      </c>
      <c r="H339" s="7">
        <v>3818.5056202327946</v>
      </c>
      <c r="I339" s="7">
        <f t="shared" si="8"/>
        <v>67998.22164476264</v>
      </c>
    </row>
    <row r="340" spans="1:9" ht="15">
      <c r="A340" s="5"/>
      <c r="B340" s="5"/>
      <c r="C340" s="159"/>
      <c r="D340" s="57" t="s">
        <v>3</v>
      </c>
      <c r="E340" s="7">
        <f>SUM(E337:E339)</f>
        <v>179565.33635020436</v>
      </c>
      <c r="F340" s="7">
        <f>SUM(F337:F339)</f>
        <v>346676.0426768951</v>
      </c>
      <c r="G340" s="7">
        <f>SUM(G337:G339)</f>
        <v>158491.87238928035</v>
      </c>
      <c r="H340" s="7">
        <f>SUM(H337:H339)</f>
        <v>271518.09773476253</v>
      </c>
      <c r="I340" s="7">
        <f t="shared" si="8"/>
        <v>956251.3491511424</v>
      </c>
    </row>
    <row r="341" spans="1:9" ht="15">
      <c r="A341" s="5"/>
      <c r="B341" s="5"/>
      <c r="C341" s="137" t="s">
        <v>0</v>
      </c>
      <c r="D341" s="56" t="s">
        <v>39</v>
      </c>
      <c r="E341" s="49">
        <f>E337/I337</f>
        <v>0.2755839497385766</v>
      </c>
      <c r="F341" s="49">
        <f>F337/I337</f>
        <v>0.5223264825855582</v>
      </c>
      <c r="G341" s="49">
        <f>G337/I337</f>
        <v>0.10553402682671273</v>
      </c>
      <c r="H341" s="49">
        <f>H337/I337</f>
        <v>0.09655554084915227</v>
      </c>
      <c r="I341" s="50">
        <f t="shared" si="8"/>
        <v>0.9999999999999999</v>
      </c>
    </row>
    <row r="342" spans="1:9" ht="15">
      <c r="A342" s="5"/>
      <c r="B342" s="5"/>
      <c r="C342" s="137"/>
      <c r="D342" s="57" t="s">
        <v>40</v>
      </c>
      <c r="E342" s="49">
        <f>E338/I338</f>
        <v>0.03219199762137665</v>
      </c>
      <c r="F342" s="49">
        <f>F338/I338</f>
        <v>0.19226339887699226</v>
      </c>
      <c r="G342" s="49">
        <f>G338/I338</f>
        <v>0.23021443784624018</v>
      </c>
      <c r="H342" s="49">
        <f>H338/I338</f>
        <v>0.545330165655391</v>
      </c>
      <c r="I342" s="50">
        <f t="shared" si="8"/>
        <v>1</v>
      </c>
    </row>
    <row r="343" spans="1:9" ht="15">
      <c r="A343" s="5"/>
      <c r="B343" s="5"/>
      <c r="C343" s="137"/>
      <c r="D343" s="57" t="s">
        <v>41</v>
      </c>
      <c r="E343" s="49">
        <f>E339/I339</f>
        <v>0.4919018770110778</v>
      </c>
      <c r="F343" s="49">
        <f>F339/I339</f>
        <v>0.24303466400708829</v>
      </c>
      <c r="G343" s="49">
        <f>G339/I339</f>
        <v>0.20890749596001418</v>
      </c>
      <c r="H343" s="49">
        <f>H339/I339</f>
        <v>0.05615596302181976</v>
      </c>
      <c r="I343" s="50">
        <f t="shared" si="8"/>
        <v>1</v>
      </c>
    </row>
    <row r="344" spans="1:9" ht="15">
      <c r="A344" s="5"/>
      <c r="B344" s="5"/>
      <c r="C344" s="137"/>
      <c r="D344" s="57" t="s">
        <v>3</v>
      </c>
      <c r="E344" s="49">
        <f>E340/I340</f>
        <v>0.18778047896047756</v>
      </c>
      <c r="F344" s="49">
        <f>F340/I340</f>
        <v>0.3625365265990338</v>
      </c>
      <c r="G344" s="49">
        <f>G340/I340</f>
        <v>0.1657429006818892</v>
      </c>
      <c r="H344" s="49">
        <f>H340/I340</f>
        <v>0.2839400937585994</v>
      </c>
      <c r="I344" s="50">
        <f t="shared" si="8"/>
        <v>1</v>
      </c>
    </row>
    <row r="345" spans="1:3" ht="15.75">
      <c r="A345" s="5"/>
      <c r="C345" s="15" t="s">
        <v>60</v>
      </c>
    </row>
    <row r="346" spans="1:3" ht="15.75">
      <c r="A346" s="5"/>
      <c r="C346" s="15"/>
    </row>
    <row r="347" spans="1:2" ht="15">
      <c r="A347" s="5">
        <v>19</v>
      </c>
      <c r="B347" s="5" t="s">
        <v>102</v>
      </c>
    </row>
    <row r="348" spans="1:3" ht="15">
      <c r="A348" s="5"/>
      <c r="B348" s="5"/>
      <c r="C348" s="5">
        <v>2011</v>
      </c>
    </row>
    <row r="349" spans="1:7" ht="15" customHeight="1">
      <c r="A349" s="5"/>
      <c r="B349" s="5"/>
      <c r="C349" s="137" t="s">
        <v>38</v>
      </c>
      <c r="D349" s="137"/>
      <c r="E349" s="137" t="s">
        <v>102</v>
      </c>
      <c r="F349" s="137"/>
      <c r="G349" s="137"/>
    </row>
    <row r="350" spans="1:7" ht="15.75" thickBot="1">
      <c r="A350" s="5"/>
      <c r="B350" s="5"/>
      <c r="C350" s="137"/>
      <c r="D350" s="137"/>
      <c r="E350" s="36" t="s">
        <v>1</v>
      </c>
      <c r="F350" s="12" t="s">
        <v>2</v>
      </c>
      <c r="G350" s="36" t="s">
        <v>3</v>
      </c>
    </row>
    <row r="351" spans="1:7" ht="15">
      <c r="A351" s="5"/>
      <c r="B351" s="5"/>
      <c r="C351" s="147" t="s">
        <v>34</v>
      </c>
      <c r="D351" s="56" t="s">
        <v>39</v>
      </c>
      <c r="E351" s="7">
        <v>562332.27</v>
      </c>
      <c r="F351" s="7">
        <v>789402.71</v>
      </c>
      <c r="G351" s="7">
        <f>E351+F351</f>
        <v>1351734.98</v>
      </c>
    </row>
    <row r="352" spans="1:7" ht="15">
      <c r="A352" s="5"/>
      <c r="B352" s="5"/>
      <c r="C352" s="148"/>
      <c r="D352" s="57" t="s">
        <v>40</v>
      </c>
      <c r="E352" s="7">
        <v>270087.06</v>
      </c>
      <c r="F352" s="7">
        <v>1197228.63</v>
      </c>
      <c r="G352" s="7">
        <f>E352+F352</f>
        <v>1467315.69</v>
      </c>
    </row>
    <row r="353" spans="1:7" ht="15">
      <c r="A353" s="5"/>
      <c r="B353" s="5"/>
      <c r="C353" s="148"/>
      <c r="D353" s="57" t="s">
        <v>41</v>
      </c>
      <c r="E353" s="7">
        <v>29257.48</v>
      </c>
      <c r="F353" s="7">
        <v>69723.51</v>
      </c>
      <c r="G353" s="7">
        <f>E353+F353</f>
        <v>98980.98999999999</v>
      </c>
    </row>
    <row r="354" spans="1:7" ht="15">
      <c r="A354" s="5"/>
      <c r="B354" s="5"/>
      <c r="C354" s="149"/>
      <c r="D354" s="57" t="s">
        <v>3</v>
      </c>
      <c r="E354" s="7">
        <f>SUM(E351:E353)</f>
        <v>861676.81</v>
      </c>
      <c r="F354" s="7">
        <f>SUM(F351:F353)</f>
        <v>2056354.8499999999</v>
      </c>
      <c r="G354" s="7">
        <f>SUM(G351:G353)</f>
        <v>2918031.66</v>
      </c>
    </row>
    <row r="355" spans="1:7" ht="15">
      <c r="A355" s="5"/>
      <c r="B355" s="5"/>
      <c r="C355" s="151" t="s">
        <v>0</v>
      </c>
      <c r="D355" s="56" t="s">
        <v>39</v>
      </c>
      <c r="E355" s="49">
        <f>E351/G351</f>
        <v>0.41600778134779054</v>
      </c>
      <c r="F355" s="49">
        <f>F351/G351</f>
        <v>0.5839922186522094</v>
      </c>
      <c r="G355" s="50">
        <f>E355+F355</f>
        <v>1</v>
      </c>
    </row>
    <row r="356" spans="1:7" ht="15">
      <c r="A356" s="5"/>
      <c r="B356" s="5"/>
      <c r="C356" s="152"/>
      <c r="D356" s="57" t="s">
        <v>40</v>
      </c>
      <c r="E356" s="49">
        <f>E352/G352</f>
        <v>0.18406881480290038</v>
      </c>
      <c r="F356" s="49">
        <f>F352/G352</f>
        <v>0.8159311851970996</v>
      </c>
      <c r="G356" s="50">
        <f>E356+F356</f>
        <v>1</v>
      </c>
    </row>
    <row r="357" spans="1:7" ht="15">
      <c r="A357" s="5"/>
      <c r="B357" s="5"/>
      <c r="C357" s="152"/>
      <c r="D357" s="57" t="s">
        <v>41</v>
      </c>
      <c r="E357" s="49">
        <f>E353/G353</f>
        <v>0.2955868596586072</v>
      </c>
      <c r="F357" s="49">
        <f>F353/G353</f>
        <v>0.7044131403413928</v>
      </c>
      <c r="G357" s="50">
        <f>E357+F357</f>
        <v>1</v>
      </c>
    </row>
    <row r="358" spans="1:7" ht="15">
      <c r="A358" s="5"/>
      <c r="B358" s="5"/>
      <c r="C358" s="152"/>
      <c r="D358" s="57" t="s">
        <v>3</v>
      </c>
      <c r="E358" s="49">
        <f>E354/G354</f>
        <v>0.2952938522949405</v>
      </c>
      <c r="F358" s="49">
        <f>F354/G354</f>
        <v>0.7047061477050595</v>
      </c>
      <c r="G358" s="50">
        <f>E358+F358</f>
        <v>1</v>
      </c>
    </row>
    <row r="359" spans="1:3" ht="15.75">
      <c r="A359" s="5"/>
      <c r="B359" s="5"/>
      <c r="C359" s="15" t="s">
        <v>60</v>
      </c>
    </row>
    <row r="360" spans="1:3" ht="15.75">
      <c r="A360" s="5"/>
      <c r="B360" s="5"/>
      <c r="C360" s="15"/>
    </row>
    <row r="361" spans="1:3" ht="15.75">
      <c r="A361" s="113" t="s">
        <v>189</v>
      </c>
      <c r="B361" s="29" t="s">
        <v>186</v>
      </c>
      <c r="C361" s="15"/>
    </row>
    <row r="362" spans="1:7" ht="15">
      <c r="A362" s="5"/>
      <c r="B362" s="5"/>
      <c r="C362" s="134">
        <v>2011</v>
      </c>
      <c r="G362" s="3"/>
    </row>
    <row r="363" spans="1:7" ht="15" customHeight="1">
      <c r="A363" s="5"/>
      <c r="B363" s="5"/>
      <c r="C363" s="169" t="s">
        <v>38</v>
      </c>
      <c r="D363" s="169"/>
      <c r="E363" s="142" t="s">
        <v>191</v>
      </c>
      <c r="F363" s="142"/>
      <c r="G363" s="176"/>
    </row>
    <row r="364" spans="1:7" ht="29.25" thickBot="1">
      <c r="A364" s="5"/>
      <c r="B364" s="5"/>
      <c r="C364" s="170"/>
      <c r="D364" s="170"/>
      <c r="E364" s="114" t="s">
        <v>192</v>
      </c>
      <c r="F364" s="115" t="s">
        <v>193</v>
      </c>
      <c r="G364" s="116" t="s">
        <v>3</v>
      </c>
    </row>
    <row r="365" spans="1:7" ht="15">
      <c r="A365" s="5"/>
      <c r="B365" s="5"/>
      <c r="C365" s="171" t="s">
        <v>34</v>
      </c>
      <c r="D365" s="120" t="s">
        <v>39</v>
      </c>
      <c r="E365" s="117">
        <v>1811598.373067969</v>
      </c>
      <c r="F365" s="117">
        <v>22988.404812384626</v>
      </c>
      <c r="G365" s="117">
        <v>1834586.7778803566</v>
      </c>
    </row>
    <row r="366" spans="1:7" ht="15">
      <c r="A366" s="5"/>
      <c r="B366" s="5"/>
      <c r="C366" s="172"/>
      <c r="D366" s="120" t="s">
        <v>40</v>
      </c>
      <c r="E366" s="25">
        <v>1825683.7166068153</v>
      </c>
      <c r="F366" s="25">
        <v>47033.30997084896</v>
      </c>
      <c r="G366" s="117">
        <v>1872717.026577662</v>
      </c>
    </row>
    <row r="367" spans="1:7" ht="15">
      <c r="A367" s="5"/>
      <c r="B367" s="5"/>
      <c r="C367" s="172"/>
      <c r="D367" s="120" t="s">
        <v>41</v>
      </c>
      <c r="E367" s="25">
        <v>159022.36831818486</v>
      </c>
      <c r="F367" s="25">
        <v>7956.846513726461</v>
      </c>
      <c r="G367" s="117">
        <v>166979.2148319112</v>
      </c>
    </row>
    <row r="368" spans="1:7" ht="15">
      <c r="A368" s="5"/>
      <c r="B368" s="5"/>
      <c r="C368" s="173"/>
      <c r="D368" s="120" t="s">
        <v>3</v>
      </c>
      <c r="E368" s="25">
        <v>3796304.457992963</v>
      </c>
      <c r="F368" s="25">
        <v>77978.56129696002</v>
      </c>
      <c r="G368" s="25">
        <v>3874283.0192899317</v>
      </c>
    </row>
    <row r="369" spans="1:7" ht="15">
      <c r="A369" s="5"/>
      <c r="B369" s="5"/>
      <c r="C369" s="174" t="s">
        <v>0</v>
      </c>
      <c r="D369" s="120" t="s">
        <v>39</v>
      </c>
      <c r="E369" s="27">
        <f>+E365/G365</f>
        <v>0.9874694372108427</v>
      </c>
      <c r="F369" s="27">
        <f>+F365/G365</f>
        <v>0.012530562789155687</v>
      </c>
      <c r="G369" s="44">
        <f>+E369+F369</f>
        <v>0.9999999999999983</v>
      </c>
    </row>
    <row r="370" spans="1:7" ht="15">
      <c r="A370" s="5"/>
      <c r="B370" s="5"/>
      <c r="C370" s="150"/>
      <c r="D370" s="120" t="s">
        <v>40</v>
      </c>
      <c r="E370" s="27">
        <f>+E366/G366</f>
        <v>0.9748849883333423</v>
      </c>
      <c r="F370" s="27">
        <f>+F366/G366</f>
        <v>0.025115011666659016</v>
      </c>
      <c r="G370" s="44">
        <f>+E370+F370</f>
        <v>1.0000000000000013</v>
      </c>
    </row>
    <row r="371" spans="1:7" ht="15">
      <c r="A371" s="5"/>
      <c r="B371" s="5"/>
      <c r="C371" s="150"/>
      <c r="D371" s="120" t="s">
        <v>41</v>
      </c>
      <c r="E371" s="27">
        <f>+E367/G367</f>
        <v>0.9523482816604686</v>
      </c>
      <c r="F371" s="27">
        <f>+F367/G367</f>
        <v>0.04765171833953215</v>
      </c>
      <c r="G371" s="44">
        <f>+E371+F371</f>
        <v>1.0000000000000007</v>
      </c>
    </row>
    <row r="372" spans="1:7" ht="15">
      <c r="A372" s="5"/>
      <c r="B372" s="5"/>
      <c r="C372" s="175"/>
      <c r="D372" s="120" t="s">
        <v>3</v>
      </c>
      <c r="E372" s="27">
        <f>+E368/$G$227</f>
        <v>0.9798727762249961</v>
      </c>
      <c r="F372" s="27">
        <f>+F368/$G$227</f>
        <v>0.020127223775007586</v>
      </c>
      <c r="G372" s="44">
        <f>+E372+F372</f>
        <v>1.0000000000000038</v>
      </c>
    </row>
    <row r="373" spans="1:7" ht="15.75">
      <c r="A373" s="5"/>
      <c r="B373" s="5"/>
      <c r="C373" s="118" t="s">
        <v>181</v>
      </c>
      <c r="D373" s="118"/>
      <c r="E373" s="118"/>
      <c r="F373" s="118"/>
      <c r="G373" s="118"/>
    </row>
    <row r="374" spans="1:3" ht="15.75">
      <c r="A374" s="5"/>
      <c r="B374" s="5"/>
      <c r="C374" s="15"/>
    </row>
    <row r="375" spans="1:18" ht="15">
      <c r="A375" s="113" t="s">
        <v>190</v>
      </c>
      <c r="B375" s="29" t="s">
        <v>103</v>
      </c>
      <c r="C375" s="29"/>
      <c r="D375" s="29"/>
      <c r="E375" s="30"/>
      <c r="F375" s="30"/>
      <c r="G375" s="30"/>
      <c r="H375" s="31"/>
      <c r="I375" s="30"/>
      <c r="J375" s="30"/>
      <c r="K375" s="30"/>
      <c r="L375" s="30"/>
      <c r="M375" s="30"/>
      <c r="N375" s="30"/>
      <c r="O375" s="30"/>
      <c r="P375" s="30"/>
      <c r="Q375" s="30"/>
      <c r="R375" s="30"/>
    </row>
    <row r="376" spans="1:7" ht="15">
      <c r="A376" s="5"/>
      <c r="B376" s="5"/>
      <c r="C376" s="5">
        <v>2011</v>
      </c>
      <c r="G376" s="3"/>
    </row>
    <row r="377" spans="1:8" ht="28.5" customHeight="1">
      <c r="A377" s="5"/>
      <c r="B377" s="5"/>
      <c r="C377" s="152" t="s">
        <v>38</v>
      </c>
      <c r="D377" s="148"/>
      <c r="E377" s="138" t="s">
        <v>154</v>
      </c>
      <c r="F377" s="139"/>
      <c r="G377" s="139"/>
      <c r="H377" s="140"/>
    </row>
    <row r="378" spans="1:8" ht="15.75" thickBot="1">
      <c r="A378" s="5"/>
      <c r="B378" s="5"/>
      <c r="C378" s="154"/>
      <c r="D378" s="149"/>
      <c r="E378" s="12" t="s">
        <v>94</v>
      </c>
      <c r="F378" s="12" t="s">
        <v>71</v>
      </c>
      <c r="G378" s="13" t="s">
        <v>72</v>
      </c>
      <c r="H378" s="13" t="s">
        <v>147</v>
      </c>
    </row>
    <row r="379" spans="1:8" ht="15">
      <c r="A379" s="5"/>
      <c r="B379" s="5"/>
      <c r="C379" s="158" t="s">
        <v>34</v>
      </c>
      <c r="D379" s="56" t="s">
        <v>39</v>
      </c>
      <c r="E379" s="72">
        <v>3</v>
      </c>
      <c r="F379" s="72">
        <v>126</v>
      </c>
      <c r="G379" s="72">
        <v>6417</v>
      </c>
      <c r="H379" s="72">
        <v>80924583.16728823</v>
      </c>
    </row>
    <row r="380" spans="1:8" ht="15">
      <c r="A380" s="5"/>
      <c r="B380" s="5"/>
      <c r="C380" s="161"/>
      <c r="D380" s="57" t="s">
        <v>40</v>
      </c>
      <c r="E380" s="72">
        <v>1</v>
      </c>
      <c r="F380" s="72">
        <v>138</v>
      </c>
      <c r="G380" s="72">
        <v>7727</v>
      </c>
      <c r="H380" s="72">
        <v>140874515.136241</v>
      </c>
    </row>
    <row r="381" spans="1:8" ht="15">
      <c r="A381" s="5"/>
      <c r="B381" s="5"/>
      <c r="C381" s="161"/>
      <c r="D381" s="57" t="s">
        <v>41</v>
      </c>
      <c r="E381" s="72">
        <v>3</v>
      </c>
      <c r="F381" s="72">
        <v>128</v>
      </c>
      <c r="G381" s="72">
        <v>6011</v>
      </c>
      <c r="H381" s="72">
        <v>4305228.163294382</v>
      </c>
    </row>
    <row r="382" spans="1:8" ht="15">
      <c r="A382" s="5"/>
      <c r="B382" s="5"/>
      <c r="C382" s="159"/>
      <c r="D382" s="57" t="s">
        <v>3</v>
      </c>
      <c r="E382" s="70">
        <v>1</v>
      </c>
      <c r="F382" s="70">
        <v>133.30129427669</v>
      </c>
      <c r="G382" s="70">
        <v>7727</v>
      </c>
      <c r="H382" s="70">
        <v>226104326.466826</v>
      </c>
    </row>
    <row r="383" spans="1:7" ht="15.75">
      <c r="A383" s="5"/>
      <c r="B383" s="5"/>
      <c r="C383" s="15" t="s">
        <v>60</v>
      </c>
      <c r="G383" s="3"/>
    </row>
    <row r="384" spans="1:7" ht="15.75">
      <c r="A384" s="5"/>
      <c r="B384" s="5"/>
      <c r="C384" s="15"/>
      <c r="G384" s="3"/>
    </row>
    <row r="385" spans="1:8" ht="35.25" customHeight="1">
      <c r="A385" s="5"/>
      <c r="B385" s="5"/>
      <c r="C385" s="152" t="s">
        <v>38</v>
      </c>
      <c r="D385" s="148"/>
      <c r="E385" s="138" t="s">
        <v>194</v>
      </c>
      <c r="F385" s="139"/>
      <c r="G385" s="139"/>
      <c r="H385" s="140"/>
    </row>
    <row r="386" spans="1:8" ht="15.75" thickBot="1">
      <c r="A386" s="5"/>
      <c r="B386" s="5"/>
      <c r="C386" s="154"/>
      <c r="D386" s="149"/>
      <c r="E386" s="12" t="s">
        <v>94</v>
      </c>
      <c r="F386" s="12" t="s">
        <v>71</v>
      </c>
      <c r="G386" s="13" t="s">
        <v>72</v>
      </c>
      <c r="H386" s="13" t="s">
        <v>147</v>
      </c>
    </row>
    <row r="387" spans="1:8" ht="15">
      <c r="A387" s="5"/>
      <c r="B387" s="5"/>
      <c r="C387" s="158" t="s">
        <v>34</v>
      </c>
      <c r="D387" s="56" t="s">
        <v>39</v>
      </c>
      <c r="E387" s="72">
        <v>0.5</v>
      </c>
      <c r="F387" s="72">
        <v>40.29911460229802</v>
      </c>
      <c r="G387" s="72">
        <v>2111</v>
      </c>
      <c r="H387" s="72">
        <v>25780505.737294734</v>
      </c>
    </row>
    <row r="388" spans="1:8" ht="15">
      <c r="A388" s="5"/>
      <c r="B388" s="5"/>
      <c r="C388" s="161"/>
      <c r="D388" s="57" t="s">
        <v>40</v>
      </c>
      <c r="E388" s="72">
        <v>0.2</v>
      </c>
      <c r="F388" s="72">
        <v>44.20700561146918</v>
      </c>
      <c r="G388" s="72">
        <v>2111</v>
      </c>
      <c r="H388" s="72">
        <v>45215493.54268372</v>
      </c>
    </row>
    <row r="389" spans="1:8" ht="15">
      <c r="A389" s="5"/>
      <c r="B389" s="5"/>
      <c r="C389" s="161"/>
      <c r="D389" s="57" t="s">
        <v>41</v>
      </c>
      <c r="E389" s="72">
        <v>1.25</v>
      </c>
      <c r="F389" s="72">
        <v>61.28143293256065</v>
      </c>
      <c r="G389" s="72">
        <v>6011</v>
      </c>
      <c r="H389" s="72">
        <v>2062018.5040073248</v>
      </c>
    </row>
    <row r="390" spans="1:8" ht="15">
      <c r="A390" s="5"/>
      <c r="B390" s="5"/>
      <c r="C390" s="159"/>
      <c r="D390" s="57" t="s">
        <v>3</v>
      </c>
      <c r="E390" s="70">
        <v>0.2</v>
      </c>
      <c r="F390" s="70">
        <v>43.07183537827496</v>
      </c>
      <c r="G390" s="70">
        <v>6011</v>
      </c>
      <c r="H390" s="70">
        <v>73058017.78398518</v>
      </c>
    </row>
    <row r="391" spans="1:8" ht="15.75">
      <c r="A391" s="5"/>
      <c r="B391" s="5"/>
      <c r="C391" s="15" t="s">
        <v>60</v>
      </c>
      <c r="D391" s="107"/>
      <c r="E391" s="106"/>
      <c r="F391" s="106"/>
      <c r="G391" s="106"/>
      <c r="H391" s="106"/>
    </row>
    <row r="392" spans="1:7" ht="15">
      <c r="A392" s="5"/>
      <c r="B392" s="5"/>
      <c r="G392" s="3"/>
    </row>
    <row r="393" spans="1:8" ht="15">
      <c r="A393" s="5">
        <v>21</v>
      </c>
      <c r="B393" s="5" t="s">
        <v>104</v>
      </c>
      <c r="H393" s="3"/>
    </row>
    <row r="394" spans="1:7" ht="15">
      <c r="A394" s="5"/>
      <c r="B394" s="5"/>
      <c r="C394" s="5">
        <v>2011</v>
      </c>
      <c r="G394" s="3"/>
    </row>
    <row r="395" spans="1:7" ht="28.5" customHeight="1">
      <c r="A395" s="5"/>
      <c r="B395" s="5"/>
      <c r="C395" s="137" t="s">
        <v>38</v>
      </c>
      <c r="D395" s="137"/>
      <c r="E395" s="137" t="s">
        <v>105</v>
      </c>
      <c r="F395" s="137"/>
      <c r="G395" s="137"/>
    </row>
    <row r="396" spans="1:7" ht="15.75" thickBot="1">
      <c r="A396" s="5"/>
      <c r="B396" s="5"/>
      <c r="C396" s="137"/>
      <c r="D396" s="137"/>
      <c r="E396" s="12" t="s">
        <v>1</v>
      </c>
      <c r="F396" s="12" t="s">
        <v>2</v>
      </c>
      <c r="G396" s="13" t="s">
        <v>3</v>
      </c>
    </row>
    <row r="397" spans="1:7" ht="15">
      <c r="A397" s="5"/>
      <c r="B397" s="5"/>
      <c r="C397" s="158" t="s">
        <v>34</v>
      </c>
      <c r="D397" s="56" t="s">
        <v>39</v>
      </c>
      <c r="E397" s="7">
        <v>1575894.02</v>
      </c>
      <c r="F397" s="7">
        <v>235704.35</v>
      </c>
      <c r="G397" s="7">
        <f>+E397+F397</f>
        <v>1811598.37</v>
      </c>
    </row>
    <row r="398" spans="1:7" ht="15">
      <c r="A398" s="5"/>
      <c r="B398" s="5"/>
      <c r="C398" s="161"/>
      <c r="D398" s="57" t="s">
        <v>40</v>
      </c>
      <c r="E398" s="7">
        <v>1657125.73</v>
      </c>
      <c r="F398" s="7">
        <v>168557.99</v>
      </c>
      <c r="G398" s="7">
        <f>+E398+F398</f>
        <v>1825683.72</v>
      </c>
    </row>
    <row r="399" spans="1:7" ht="15">
      <c r="A399" s="5"/>
      <c r="B399" s="5"/>
      <c r="C399" s="161"/>
      <c r="D399" s="57" t="s">
        <v>41</v>
      </c>
      <c r="E399" s="7">
        <v>141364.6</v>
      </c>
      <c r="F399" s="7">
        <v>17657.77</v>
      </c>
      <c r="G399" s="7">
        <f>+E399+F399</f>
        <v>159022.37</v>
      </c>
    </row>
    <row r="400" spans="1:7" ht="15">
      <c r="A400" s="5"/>
      <c r="B400" s="5"/>
      <c r="C400" s="159"/>
      <c r="D400" s="57" t="s">
        <v>3</v>
      </c>
      <c r="E400" s="7">
        <f>SUM(E397:E399)</f>
        <v>3374384.35</v>
      </c>
      <c r="F400" s="7">
        <f>SUM(F397:F399)</f>
        <v>421920.11</v>
      </c>
      <c r="G400" s="7">
        <f>SUM(G397:G399)</f>
        <v>3796304.46</v>
      </c>
    </row>
    <row r="401" spans="1:7" ht="15">
      <c r="A401" s="5"/>
      <c r="B401" s="5"/>
      <c r="C401" s="137" t="s">
        <v>0</v>
      </c>
      <c r="D401" s="56" t="s">
        <v>39</v>
      </c>
      <c r="E401" s="6">
        <f>E397/G397</f>
        <v>0.8698914980807804</v>
      </c>
      <c r="F401" s="6">
        <f>F397/G397</f>
        <v>0.13010850191921955</v>
      </c>
      <c r="G401" s="11">
        <f>E401+F401</f>
        <v>0.9999999999999999</v>
      </c>
    </row>
    <row r="402" spans="1:7" ht="15">
      <c r="A402" s="5"/>
      <c r="B402" s="5"/>
      <c r="C402" s="137"/>
      <c r="D402" s="57" t="s">
        <v>40</v>
      </c>
      <c r="E402" s="6">
        <f>E398/G398</f>
        <v>0.907674046630596</v>
      </c>
      <c r="F402" s="6">
        <f>F398/G398</f>
        <v>0.09232595336940398</v>
      </c>
      <c r="G402" s="11">
        <f>E402+F402</f>
        <v>1</v>
      </c>
    </row>
    <row r="403" spans="1:7" ht="15">
      <c r="A403" s="5"/>
      <c r="B403" s="5"/>
      <c r="C403" s="137"/>
      <c r="D403" s="57" t="s">
        <v>41</v>
      </c>
      <c r="E403" s="6">
        <f>E399/G399</f>
        <v>0.8889604651219826</v>
      </c>
      <c r="F403" s="6">
        <f>F399/G399</f>
        <v>0.11103953487801749</v>
      </c>
      <c r="G403" s="11">
        <f>E403+F403</f>
        <v>1</v>
      </c>
    </row>
    <row r="404" spans="1:7" ht="15">
      <c r="A404" s="5"/>
      <c r="B404" s="5"/>
      <c r="C404" s="137"/>
      <c r="D404" s="57" t="s">
        <v>3</v>
      </c>
      <c r="E404" s="6">
        <f>E400/G400</f>
        <v>0.8888603075844976</v>
      </c>
      <c r="F404" s="6">
        <f>F400/G400</f>
        <v>0.11113969241550241</v>
      </c>
      <c r="G404" s="11">
        <f>E404+F404</f>
        <v>1</v>
      </c>
    </row>
    <row r="405" spans="1:7" ht="15.75">
      <c r="A405" s="5"/>
      <c r="B405" s="5"/>
      <c r="C405" s="15" t="s">
        <v>60</v>
      </c>
      <c r="G405" s="3"/>
    </row>
    <row r="406" spans="1:7" ht="15.75">
      <c r="A406" s="5"/>
      <c r="B406" s="5"/>
      <c r="C406" s="15"/>
      <c r="G406" s="3"/>
    </row>
    <row r="407" spans="1:7" ht="15">
      <c r="A407" s="5"/>
      <c r="B407" s="5"/>
      <c r="C407" s="5">
        <v>2011</v>
      </c>
      <c r="G407" s="3"/>
    </row>
    <row r="408" spans="1:16" ht="28.5" customHeight="1">
      <c r="A408" s="5"/>
      <c r="B408" s="5"/>
      <c r="C408" s="137" t="s">
        <v>38</v>
      </c>
      <c r="D408" s="137"/>
      <c r="E408" s="138" t="s">
        <v>106</v>
      </c>
      <c r="F408" s="139"/>
      <c r="G408" s="140"/>
      <c r="H408" s="138" t="s">
        <v>107</v>
      </c>
      <c r="I408" s="139"/>
      <c r="J408" s="140"/>
      <c r="K408" s="138" t="s">
        <v>108</v>
      </c>
      <c r="L408" s="139"/>
      <c r="M408" s="140"/>
      <c r="N408" s="138" t="s">
        <v>109</v>
      </c>
      <c r="O408" s="139"/>
      <c r="P408" s="140"/>
    </row>
    <row r="409" spans="1:16" ht="15.75" thickBot="1">
      <c r="A409" s="5"/>
      <c r="B409" s="5"/>
      <c r="C409" s="137"/>
      <c r="D409" s="137"/>
      <c r="E409" s="22" t="s">
        <v>1</v>
      </c>
      <c r="F409" s="12" t="s">
        <v>2</v>
      </c>
      <c r="G409" s="23" t="s">
        <v>3</v>
      </c>
      <c r="H409" s="22" t="s">
        <v>1</v>
      </c>
      <c r="I409" s="12" t="s">
        <v>2</v>
      </c>
      <c r="J409" s="23" t="s">
        <v>3</v>
      </c>
      <c r="K409" s="22" t="s">
        <v>1</v>
      </c>
      <c r="L409" s="12" t="s">
        <v>2</v>
      </c>
      <c r="M409" s="23" t="s">
        <v>3</v>
      </c>
      <c r="N409" s="22" t="s">
        <v>1</v>
      </c>
      <c r="O409" s="12" t="s">
        <v>2</v>
      </c>
      <c r="P409" s="23" t="s">
        <v>3</v>
      </c>
    </row>
    <row r="410" spans="1:16" ht="15">
      <c r="A410" s="5"/>
      <c r="B410" s="5"/>
      <c r="C410" s="158" t="s">
        <v>34</v>
      </c>
      <c r="D410" s="56" t="s">
        <v>39</v>
      </c>
      <c r="E410" s="7">
        <v>1402722.59</v>
      </c>
      <c r="F410" s="7">
        <v>173171.43</v>
      </c>
      <c r="G410" s="7">
        <f>+E410+F410</f>
        <v>1575894.02</v>
      </c>
      <c r="H410" s="7">
        <v>1337107.11</v>
      </c>
      <c r="I410" s="7">
        <v>238786.91</v>
      </c>
      <c r="J410" s="7">
        <f>+H410+I410</f>
        <v>1575894.02</v>
      </c>
      <c r="K410" s="7">
        <v>914315.12</v>
      </c>
      <c r="L410" s="7">
        <v>661578.9</v>
      </c>
      <c r="M410" s="7">
        <f>+K410+L410</f>
        <v>1575894.02</v>
      </c>
      <c r="N410" s="7">
        <v>35535.91</v>
      </c>
      <c r="O410" s="7">
        <v>1540358.11</v>
      </c>
      <c r="P410" s="7">
        <f>+N410+O410</f>
        <v>1575894.02</v>
      </c>
    </row>
    <row r="411" spans="1:16" ht="15">
      <c r="A411" s="5"/>
      <c r="B411" s="5"/>
      <c r="C411" s="161"/>
      <c r="D411" s="57" t="s">
        <v>40</v>
      </c>
      <c r="E411" s="7">
        <v>1565310.75</v>
      </c>
      <c r="F411" s="7">
        <v>91814.98</v>
      </c>
      <c r="G411" s="7">
        <f>+E411+F411</f>
        <v>1657125.73</v>
      </c>
      <c r="H411" s="7">
        <v>1453081.92</v>
      </c>
      <c r="I411" s="7">
        <v>204043.81</v>
      </c>
      <c r="J411" s="7">
        <f>+H411+I411</f>
        <v>1657125.73</v>
      </c>
      <c r="K411" s="7">
        <v>1126510.35</v>
      </c>
      <c r="L411" s="7">
        <v>530615.37</v>
      </c>
      <c r="M411" s="7">
        <f>+K411+L411</f>
        <v>1657125.7200000002</v>
      </c>
      <c r="N411" s="7">
        <v>52788.24</v>
      </c>
      <c r="O411" s="7">
        <v>1604337.49</v>
      </c>
      <c r="P411" s="7">
        <f>+N411+O411</f>
        <v>1657125.73</v>
      </c>
    </row>
    <row r="412" spans="1:16" ht="15">
      <c r="A412" s="5"/>
      <c r="B412" s="5"/>
      <c r="C412" s="161"/>
      <c r="D412" s="57" t="s">
        <v>41</v>
      </c>
      <c r="E412" s="7">
        <v>136111.62</v>
      </c>
      <c r="F412" s="7">
        <v>5252.97</v>
      </c>
      <c r="G412" s="7">
        <f>+E412+F412</f>
        <v>141364.59</v>
      </c>
      <c r="H412" s="7">
        <v>91010.24</v>
      </c>
      <c r="I412" s="7">
        <v>50354.36</v>
      </c>
      <c r="J412" s="7">
        <f>+H412+I412</f>
        <v>141364.6</v>
      </c>
      <c r="K412" s="7">
        <v>60925.3</v>
      </c>
      <c r="L412" s="7">
        <v>80439.3</v>
      </c>
      <c r="M412" s="7">
        <f>+K412+L412</f>
        <v>141364.6</v>
      </c>
      <c r="N412" s="7">
        <v>1335.51</v>
      </c>
      <c r="O412" s="7">
        <v>140029.09</v>
      </c>
      <c r="P412" s="7">
        <f>+N412+O412</f>
        <v>141364.6</v>
      </c>
    </row>
    <row r="413" spans="1:16" ht="15">
      <c r="A413" s="5"/>
      <c r="B413" s="5"/>
      <c r="C413" s="159"/>
      <c r="D413" s="57" t="s">
        <v>3</v>
      </c>
      <c r="E413" s="7">
        <f aca="true" t="shared" si="9" ref="E413:P413">SUM(E410:E412)</f>
        <v>3104144.96</v>
      </c>
      <c r="F413" s="7">
        <f t="shared" si="9"/>
        <v>270239.37999999995</v>
      </c>
      <c r="G413" s="7">
        <f t="shared" si="9"/>
        <v>3374384.34</v>
      </c>
      <c r="H413" s="7">
        <f t="shared" si="9"/>
        <v>2881199.2700000005</v>
      </c>
      <c r="I413" s="7">
        <f t="shared" si="9"/>
        <v>493185.07999999996</v>
      </c>
      <c r="J413" s="7">
        <f t="shared" si="9"/>
        <v>3374384.35</v>
      </c>
      <c r="K413" s="7">
        <f t="shared" si="9"/>
        <v>2101750.77</v>
      </c>
      <c r="L413" s="7">
        <f t="shared" si="9"/>
        <v>1272633.57</v>
      </c>
      <c r="M413" s="7">
        <f t="shared" si="9"/>
        <v>3374384.3400000003</v>
      </c>
      <c r="N413" s="7">
        <f t="shared" si="9"/>
        <v>89659.65999999999</v>
      </c>
      <c r="O413" s="7">
        <f t="shared" si="9"/>
        <v>3284724.69</v>
      </c>
      <c r="P413" s="7">
        <f t="shared" si="9"/>
        <v>3374384.35</v>
      </c>
    </row>
    <row r="414" spans="1:16" ht="15">
      <c r="A414" s="5"/>
      <c r="B414" s="5"/>
      <c r="C414" s="137" t="s">
        <v>0</v>
      </c>
      <c r="D414" s="56" t="s">
        <v>39</v>
      </c>
      <c r="E414" s="6">
        <f>E410/G410</f>
        <v>0.8901122614831676</v>
      </c>
      <c r="F414" s="6">
        <f>F410/G410</f>
        <v>0.10988773851683249</v>
      </c>
      <c r="G414" s="11">
        <f>E414+F414</f>
        <v>1</v>
      </c>
      <c r="H414" s="6">
        <f>H410/J410</f>
        <v>0.8484752737369992</v>
      </c>
      <c r="I414" s="6">
        <f>I410/J410</f>
        <v>0.15152472626300087</v>
      </c>
      <c r="J414" s="11">
        <f>H414+I414</f>
        <v>1</v>
      </c>
      <c r="K414" s="6">
        <f>K410/M410</f>
        <v>0.5801882032650901</v>
      </c>
      <c r="L414" s="6">
        <f>L410/M410</f>
        <v>0.41981179673490987</v>
      </c>
      <c r="M414" s="11">
        <f>K414+L414</f>
        <v>1</v>
      </c>
      <c r="N414" s="6">
        <f>N410/P410</f>
        <v>0.02254968262396224</v>
      </c>
      <c r="O414" s="6">
        <f>O410/P410</f>
        <v>0.9774503173760378</v>
      </c>
      <c r="P414" s="11">
        <f>N414+O414</f>
        <v>1</v>
      </c>
    </row>
    <row r="415" spans="1:16" ht="15">
      <c r="A415" s="5"/>
      <c r="B415" s="5"/>
      <c r="C415" s="137"/>
      <c r="D415" s="57" t="s">
        <v>40</v>
      </c>
      <c r="E415" s="6">
        <f>E411/G411</f>
        <v>0.9445938359788789</v>
      </c>
      <c r="F415" s="6">
        <f>F411/G411</f>
        <v>0.05540616402112108</v>
      </c>
      <c r="G415" s="11">
        <f>E415+F415</f>
        <v>1</v>
      </c>
      <c r="H415" s="6">
        <f>H411/J411</f>
        <v>0.876868842052196</v>
      </c>
      <c r="I415" s="6">
        <f>I411/J411</f>
        <v>0.12313115794780399</v>
      </c>
      <c r="J415" s="11">
        <f>H415+I415</f>
        <v>1</v>
      </c>
      <c r="K415" s="6">
        <f>K411/M411</f>
        <v>0.6797977584947508</v>
      </c>
      <c r="L415" s="6">
        <f>L411/M411</f>
        <v>0.3202022415052492</v>
      </c>
      <c r="M415" s="11">
        <f>K415+L415</f>
        <v>1</v>
      </c>
      <c r="N415" s="6">
        <f>N411/P411</f>
        <v>0.03185530164932023</v>
      </c>
      <c r="O415" s="6">
        <f>O411/P411</f>
        <v>0.9681446983506797</v>
      </c>
      <c r="P415" s="11">
        <f>N415+O415</f>
        <v>1</v>
      </c>
    </row>
    <row r="416" spans="1:16" ht="15">
      <c r="A416" s="5"/>
      <c r="B416" s="5"/>
      <c r="C416" s="137"/>
      <c r="D416" s="57" t="s">
        <v>41</v>
      </c>
      <c r="E416" s="6">
        <f>E412/G412</f>
        <v>0.9628409773621527</v>
      </c>
      <c r="F416" s="6">
        <f>F412/G412</f>
        <v>0.03715902263784729</v>
      </c>
      <c r="G416" s="11">
        <f>E416+F416</f>
        <v>1</v>
      </c>
      <c r="H416" s="6">
        <f>H412/J412</f>
        <v>0.6437979522454702</v>
      </c>
      <c r="I416" s="6">
        <f>I412/J412</f>
        <v>0.35620204775452974</v>
      </c>
      <c r="J416" s="11">
        <f>H416+I416</f>
        <v>1</v>
      </c>
      <c r="K416" s="6">
        <f>K412/M412</f>
        <v>0.4309798917126353</v>
      </c>
      <c r="L416" s="6">
        <f>L412/M412</f>
        <v>0.5690201082873647</v>
      </c>
      <c r="M416" s="11">
        <f>K416+L416</f>
        <v>1</v>
      </c>
      <c r="N416" s="6">
        <f>N412/P412</f>
        <v>0.009447273221160036</v>
      </c>
      <c r="O416" s="6">
        <f>O412/P412</f>
        <v>0.9905527267788399</v>
      </c>
      <c r="P416" s="11">
        <f>N416+O416</f>
        <v>0.9999999999999999</v>
      </c>
    </row>
    <row r="417" spans="1:16" ht="15">
      <c r="A417" s="5"/>
      <c r="B417" s="5"/>
      <c r="C417" s="137"/>
      <c r="D417" s="57" t="s">
        <v>3</v>
      </c>
      <c r="E417" s="6">
        <f>E413/G413</f>
        <v>0.9199144635670043</v>
      </c>
      <c r="F417" s="6">
        <f>F413/G413</f>
        <v>0.08008553643299564</v>
      </c>
      <c r="G417" s="11">
        <f>E417+F417</f>
        <v>1</v>
      </c>
      <c r="H417" s="6">
        <f>H413/J413</f>
        <v>0.853844426465527</v>
      </c>
      <c r="I417" s="6">
        <f>I413/J413</f>
        <v>0.14615557353447303</v>
      </c>
      <c r="J417" s="11">
        <f>H417+I417</f>
        <v>1</v>
      </c>
      <c r="K417" s="6">
        <f>K413/M413</f>
        <v>0.622854588638827</v>
      </c>
      <c r="L417" s="6">
        <f>L413/M413</f>
        <v>0.3771454113611729</v>
      </c>
      <c r="M417" s="11">
        <f>K417+L417</f>
        <v>1</v>
      </c>
      <c r="N417" s="6">
        <f>N413/P413</f>
        <v>0.026570672069410228</v>
      </c>
      <c r="O417" s="6">
        <f>O413/P413</f>
        <v>0.9734293279305897</v>
      </c>
      <c r="P417" s="11">
        <f>N417+O417</f>
        <v>0.9999999999999999</v>
      </c>
    </row>
    <row r="418" spans="1:7" ht="15.75">
      <c r="A418" s="5"/>
      <c r="B418" s="5"/>
      <c r="C418" s="15" t="s">
        <v>60</v>
      </c>
      <c r="G418" s="3"/>
    </row>
    <row r="419" spans="1:7" ht="15.75">
      <c r="A419" s="5"/>
      <c r="B419" s="5"/>
      <c r="C419" s="15"/>
      <c r="G419" s="3"/>
    </row>
    <row r="420" spans="1:7" ht="15">
      <c r="A420" s="5">
        <v>22</v>
      </c>
      <c r="B420" s="5" t="s">
        <v>110</v>
      </c>
      <c r="C420" s="18"/>
      <c r="D420" s="18"/>
      <c r="E420" s="18"/>
      <c r="F420" s="18"/>
      <c r="G420" s="18"/>
    </row>
    <row r="421" spans="1:3" ht="15">
      <c r="A421" s="5"/>
      <c r="B421" s="5"/>
      <c r="C421" s="5">
        <v>2011</v>
      </c>
    </row>
    <row r="422" spans="1:8" ht="15" customHeight="1">
      <c r="A422" s="5"/>
      <c r="B422" s="5"/>
      <c r="C422" s="137" t="s">
        <v>38</v>
      </c>
      <c r="D422" s="137"/>
      <c r="E422" s="158" t="s">
        <v>111</v>
      </c>
      <c r="F422" s="152" t="s">
        <v>112</v>
      </c>
      <c r="G422" s="148" t="s">
        <v>113</v>
      </c>
      <c r="H422" s="148" t="s">
        <v>3</v>
      </c>
    </row>
    <row r="423" spans="1:8" ht="15">
      <c r="A423" s="5"/>
      <c r="B423" s="5"/>
      <c r="C423" s="137"/>
      <c r="D423" s="137"/>
      <c r="E423" s="159"/>
      <c r="F423" s="154"/>
      <c r="G423" s="149"/>
      <c r="H423" s="149"/>
    </row>
    <row r="424" spans="1:8" ht="15">
      <c r="A424" s="5"/>
      <c r="B424" s="5"/>
      <c r="C424" s="158" t="s">
        <v>34</v>
      </c>
      <c r="D424" s="56" t="s">
        <v>39</v>
      </c>
      <c r="E424" s="7">
        <v>1739552.49</v>
      </c>
      <c r="F424" s="7">
        <v>73954.94</v>
      </c>
      <c r="G424" s="7">
        <v>21079.35</v>
      </c>
      <c r="H424" s="7">
        <f aca="true" t="shared" si="10" ref="H424:H431">E424+F424+G424</f>
        <v>1834586.78</v>
      </c>
    </row>
    <row r="425" spans="1:8" ht="15">
      <c r="A425" s="5"/>
      <c r="B425" s="5"/>
      <c r="C425" s="161"/>
      <c r="D425" s="57" t="s">
        <v>40</v>
      </c>
      <c r="E425" s="7">
        <v>1761538.21</v>
      </c>
      <c r="F425" s="7">
        <v>91075.98</v>
      </c>
      <c r="G425" s="7">
        <v>20102.84</v>
      </c>
      <c r="H425" s="7">
        <f t="shared" si="10"/>
        <v>1872717.03</v>
      </c>
    </row>
    <row r="426" spans="1:8" ht="15">
      <c r="A426" s="5"/>
      <c r="B426" s="5"/>
      <c r="C426" s="161"/>
      <c r="D426" s="57" t="s">
        <v>41</v>
      </c>
      <c r="E426" s="7">
        <v>147061.22</v>
      </c>
      <c r="F426" s="7">
        <v>10398.47</v>
      </c>
      <c r="G426" s="7">
        <v>9519.53</v>
      </c>
      <c r="H426" s="7">
        <f t="shared" si="10"/>
        <v>166979.22</v>
      </c>
    </row>
    <row r="427" spans="1:8" ht="15">
      <c r="A427" s="5"/>
      <c r="B427" s="5"/>
      <c r="C427" s="159"/>
      <c r="D427" s="57" t="s">
        <v>3</v>
      </c>
      <c r="E427" s="7">
        <f>SUM(E424:E426)</f>
        <v>3648151.9200000004</v>
      </c>
      <c r="F427" s="7">
        <f>SUM(F424:F426)</f>
        <v>175429.38999999998</v>
      </c>
      <c r="G427" s="7">
        <f>SUM(G424:G426)</f>
        <v>50701.72</v>
      </c>
      <c r="H427" s="7">
        <f t="shared" si="10"/>
        <v>3874283.0300000007</v>
      </c>
    </row>
    <row r="428" spans="1:8" ht="15">
      <c r="A428" s="5"/>
      <c r="B428" s="5"/>
      <c r="C428" s="151" t="s">
        <v>0</v>
      </c>
      <c r="D428" s="56" t="s">
        <v>39</v>
      </c>
      <c r="E428" s="26">
        <f>E424/H424</f>
        <v>0.9481985311155463</v>
      </c>
      <c r="F428" s="26">
        <f>F424/H424</f>
        <v>0.040311497284418456</v>
      </c>
      <c r="G428" s="26">
        <f>G424/H424</f>
        <v>0.011489971600035185</v>
      </c>
      <c r="H428" s="48">
        <f t="shared" si="10"/>
        <v>0.9999999999999999</v>
      </c>
    </row>
    <row r="429" spans="1:8" ht="15">
      <c r="A429" s="5"/>
      <c r="B429" s="5"/>
      <c r="C429" s="152"/>
      <c r="D429" s="57" t="s">
        <v>40</v>
      </c>
      <c r="E429" s="26">
        <f>E425/H425</f>
        <v>0.9406323442255449</v>
      </c>
      <c r="F429" s="26">
        <f>F425/H425</f>
        <v>0.048633070848936526</v>
      </c>
      <c r="G429" s="26">
        <f>G425/H425</f>
        <v>0.010734584925518618</v>
      </c>
      <c r="H429" s="48">
        <f t="shared" si="10"/>
        <v>1</v>
      </c>
    </row>
    <row r="430" spans="1:8" ht="15">
      <c r="A430" s="5"/>
      <c r="B430" s="5"/>
      <c r="C430" s="152"/>
      <c r="D430" s="57" t="s">
        <v>41</v>
      </c>
      <c r="E430" s="26">
        <f>E426/H426</f>
        <v>0.8807156962405263</v>
      </c>
      <c r="F430" s="26">
        <f>F426/H426</f>
        <v>0.062274036254331526</v>
      </c>
      <c r="G430" s="26">
        <f>G426/H426</f>
        <v>0.05701026750514226</v>
      </c>
      <c r="H430" s="48">
        <f t="shared" si="10"/>
        <v>1</v>
      </c>
    </row>
    <row r="431" spans="1:8" ht="15">
      <c r="A431" s="5"/>
      <c r="B431" s="5"/>
      <c r="C431" s="152"/>
      <c r="D431" s="57" t="s">
        <v>3</v>
      </c>
      <c r="E431" s="26">
        <f>E427/H427</f>
        <v>0.9416327851504436</v>
      </c>
      <c r="F431" s="26">
        <f>F427/H427</f>
        <v>0.04528047864381244</v>
      </c>
      <c r="G431" s="26">
        <f>G427/H427</f>
        <v>0.01308673620574385</v>
      </c>
      <c r="H431" s="48">
        <f t="shared" si="10"/>
        <v>0.9999999999999999</v>
      </c>
    </row>
    <row r="432" spans="1:3" ht="15.75">
      <c r="A432" s="5"/>
      <c r="B432" s="5"/>
      <c r="C432" s="15" t="s">
        <v>60</v>
      </c>
    </row>
    <row r="433" spans="1:3" ht="15.75">
      <c r="A433" s="5"/>
      <c r="B433" s="5"/>
      <c r="C433" s="15"/>
    </row>
    <row r="434" spans="1:7" ht="15">
      <c r="A434" s="5">
        <v>23</v>
      </c>
      <c r="B434" s="5" t="s">
        <v>114</v>
      </c>
      <c r="C434" s="18"/>
      <c r="D434" s="18"/>
      <c r="E434" s="18"/>
      <c r="F434" s="18"/>
      <c r="G434" s="18"/>
    </row>
    <row r="435" spans="1:3" ht="15">
      <c r="A435" s="5"/>
      <c r="B435" s="5"/>
      <c r="C435" s="5">
        <v>2011</v>
      </c>
    </row>
    <row r="436" spans="1:10" ht="15" customHeight="1">
      <c r="A436" s="5"/>
      <c r="B436" s="5"/>
      <c r="C436" s="137" t="s">
        <v>38</v>
      </c>
      <c r="D436" s="137"/>
      <c r="E436" s="152" t="s">
        <v>131</v>
      </c>
      <c r="F436" s="152" t="s">
        <v>132</v>
      </c>
      <c r="G436" s="148" t="s">
        <v>133</v>
      </c>
      <c r="H436" s="152" t="s">
        <v>134</v>
      </c>
      <c r="I436" s="152" t="s">
        <v>135</v>
      </c>
      <c r="J436" s="137" t="s">
        <v>3</v>
      </c>
    </row>
    <row r="437" spans="1:10" ht="15">
      <c r="A437" s="5"/>
      <c r="B437" s="5"/>
      <c r="C437" s="137"/>
      <c r="D437" s="137"/>
      <c r="E437" s="154"/>
      <c r="F437" s="154"/>
      <c r="G437" s="149"/>
      <c r="H437" s="154"/>
      <c r="I437" s="154"/>
      <c r="J437" s="137"/>
    </row>
    <row r="438" spans="1:10" ht="15">
      <c r="A438" s="5"/>
      <c r="B438" s="5"/>
      <c r="C438" s="158" t="s">
        <v>34</v>
      </c>
      <c r="D438" s="56" t="s">
        <v>39</v>
      </c>
      <c r="E438" s="7">
        <v>1290954.73</v>
      </c>
      <c r="F438" s="7">
        <v>368213.15</v>
      </c>
      <c r="G438" s="7">
        <v>50943.52</v>
      </c>
      <c r="H438" s="7">
        <v>10727.44</v>
      </c>
      <c r="I438" s="7">
        <v>13692.13</v>
      </c>
      <c r="J438" s="7">
        <f>SUM(E438:I438)</f>
        <v>1734530.9699999997</v>
      </c>
    </row>
    <row r="439" spans="1:10" ht="15">
      <c r="A439" s="5"/>
      <c r="B439" s="5"/>
      <c r="C439" s="161"/>
      <c r="D439" s="57" t="s">
        <v>40</v>
      </c>
      <c r="E439" s="7">
        <v>1610997.09</v>
      </c>
      <c r="F439" s="7">
        <v>187552.7</v>
      </c>
      <c r="G439" s="7">
        <v>11403.35</v>
      </c>
      <c r="H439" s="7">
        <v>3458.45</v>
      </c>
      <c r="I439" s="7">
        <v>4477.06</v>
      </c>
      <c r="J439" s="7">
        <f>SUM(E439:I439)</f>
        <v>1817888.6500000001</v>
      </c>
    </row>
    <row r="440" spans="1:10" ht="15">
      <c r="A440" s="5"/>
      <c r="B440" s="5"/>
      <c r="C440" s="161"/>
      <c r="D440" s="57" t="s">
        <v>41</v>
      </c>
      <c r="E440" s="7">
        <v>122767.09</v>
      </c>
      <c r="F440" s="7">
        <v>22160.91</v>
      </c>
      <c r="G440" s="7">
        <v>1367.94</v>
      </c>
      <c r="H440" s="7">
        <v>669.66</v>
      </c>
      <c r="I440" s="7">
        <v>547.43</v>
      </c>
      <c r="J440" s="7">
        <f>SUM(E440:I440)</f>
        <v>147513.03</v>
      </c>
    </row>
    <row r="441" spans="1:10" ht="15">
      <c r="A441" s="5"/>
      <c r="B441" s="5"/>
      <c r="C441" s="159"/>
      <c r="D441" s="57" t="s">
        <v>3</v>
      </c>
      <c r="E441" s="7">
        <f aca="true" t="shared" si="11" ref="E441:J441">SUM(E438:E440)</f>
        <v>3024718.91</v>
      </c>
      <c r="F441" s="7">
        <f t="shared" si="11"/>
        <v>577926.7600000001</v>
      </c>
      <c r="G441" s="7">
        <f t="shared" si="11"/>
        <v>63714.81</v>
      </c>
      <c r="H441" s="7">
        <f t="shared" si="11"/>
        <v>14855.55</v>
      </c>
      <c r="I441" s="7">
        <f t="shared" si="11"/>
        <v>18716.62</v>
      </c>
      <c r="J441" s="7">
        <f t="shared" si="11"/>
        <v>3699932.65</v>
      </c>
    </row>
    <row r="442" spans="1:10" ht="15">
      <c r="A442" s="5"/>
      <c r="B442" s="5"/>
      <c r="C442" s="151" t="s">
        <v>0</v>
      </c>
      <c r="D442" s="56" t="s">
        <v>39</v>
      </c>
      <c r="E442" s="26">
        <f>E438/J438</f>
        <v>0.744267327783718</v>
      </c>
      <c r="F442" s="26">
        <f>F438/J438</f>
        <v>0.21228398706539098</v>
      </c>
      <c r="G442" s="26">
        <f>G438/J438</f>
        <v>0.02937019913804134</v>
      </c>
      <c r="H442" s="26">
        <f>H438/J438</f>
        <v>0.006184634454811724</v>
      </c>
      <c r="I442" s="26">
        <f>I438/J438</f>
        <v>0.007893851558038194</v>
      </c>
      <c r="J442" s="50">
        <f>SUM(E442:I442)</f>
        <v>1.0000000000000002</v>
      </c>
    </row>
    <row r="443" spans="1:10" ht="15">
      <c r="A443" s="5"/>
      <c r="B443" s="5"/>
      <c r="C443" s="152"/>
      <c r="D443" s="57" t="s">
        <v>40</v>
      </c>
      <c r="E443" s="26">
        <f>E439/J439</f>
        <v>0.8861912911992712</v>
      </c>
      <c r="F443" s="26">
        <f>F439/J439</f>
        <v>0.10317062048877416</v>
      </c>
      <c r="G443" s="26">
        <f>G439/J439</f>
        <v>0.006272853950653138</v>
      </c>
      <c r="H443" s="26">
        <f>H439/J439</f>
        <v>0.0019024542564804502</v>
      </c>
      <c r="I443" s="26">
        <f>I439/J439</f>
        <v>0.0024627801048210515</v>
      </c>
      <c r="J443" s="50">
        <f>SUM(E443:I443)</f>
        <v>1</v>
      </c>
    </row>
    <row r="444" spans="1:10" ht="15">
      <c r="A444" s="5"/>
      <c r="B444" s="5"/>
      <c r="C444" s="152"/>
      <c r="D444" s="57" t="s">
        <v>41</v>
      </c>
      <c r="E444" s="26">
        <f>E440/J440</f>
        <v>0.8322457344954544</v>
      </c>
      <c r="F444" s="26">
        <f>F440/J440</f>
        <v>0.15023018644522454</v>
      </c>
      <c r="G444" s="26">
        <f>G440/J440</f>
        <v>0.00927335029319105</v>
      </c>
      <c r="H444" s="26">
        <f>H440/J440</f>
        <v>0.004539666767064577</v>
      </c>
      <c r="I444" s="26">
        <f>I440/J440</f>
        <v>0.0037110619990654383</v>
      </c>
      <c r="J444" s="50">
        <f>SUM(E444:I444)</f>
        <v>1</v>
      </c>
    </row>
    <row r="445" spans="1:10" ht="15">
      <c r="A445" s="5"/>
      <c r="B445" s="5"/>
      <c r="C445" s="152"/>
      <c r="D445" s="57" t="s">
        <v>3</v>
      </c>
      <c r="E445" s="26">
        <f>E441/J441</f>
        <v>0.8175064781246763</v>
      </c>
      <c r="F445" s="26">
        <f>F441/J441</f>
        <v>0.15619926487040248</v>
      </c>
      <c r="G445" s="26">
        <f>G441/J441</f>
        <v>0.017220532379150198</v>
      </c>
      <c r="H445" s="26">
        <f>H441/J441</f>
        <v>0.0040150865989412</v>
      </c>
      <c r="I445" s="26">
        <f>I441/J441</f>
        <v>0.0050586380268300285</v>
      </c>
      <c r="J445" s="50">
        <f>SUM(E445:I445)</f>
        <v>1.0000000000000002</v>
      </c>
    </row>
    <row r="446" spans="1:3" ht="15.75">
      <c r="A446" s="5"/>
      <c r="B446" s="5"/>
      <c r="C446" s="15" t="s">
        <v>60</v>
      </c>
    </row>
    <row r="447" spans="1:3" ht="15.75">
      <c r="A447" s="5"/>
      <c r="B447" s="5"/>
      <c r="C447" s="15"/>
    </row>
    <row r="448" spans="1:2" ht="15">
      <c r="A448" s="5">
        <v>24</v>
      </c>
      <c r="B448" s="5" t="s">
        <v>54</v>
      </c>
    </row>
    <row r="449" spans="1:3" ht="15">
      <c r="A449" s="5"/>
      <c r="B449" s="5"/>
      <c r="C449" s="5">
        <v>2011</v>
      </c>
    </row>
    <row r="450" spans="1:7" ht="15" customHeight="1">
      <c r="A450" s="5"/>
      <c r="B450" s="5"/>
      <c r="C450" s="137" t="s">
        <v>38</v>
      </c>
      <c r="D450" s="137"/>
      <c r="E450" s="153" t="s">
        <v>115</v>
      </c>
      <c r="F450" s="154"/>
      <c r="G450" s="155"/>
    </row>
    <row r="451" spans="1:7" ht="15.75" thickBot="1">
      <c r="A451" s="5"/>
      <c r="B451" s="5"/>
      <c r="C451" s="137"/>
      <c r="D451" s="137"/>
      <c r="E451" s="12" t="s">
        <v>1</v>
      </c>
      <c r="F451" s="12" t="s">
        <v>2</v>
      </c>
      <c r="G451" s="13" t="s">
        <v>3</v>
      </c>
    </row>
    <row r="452" spans="1:7" ht="15">
      <c r="A452" s="5"/>
      <c r="B452" s="5"/>
      <c r="C452" s="158" t="s">
        <v>34</v>
      </c>
      <c r="D452" s="56" t="s">
        <v>39</v>
      </c>
      <c r="E452" s="7">
        <v>1482821.97</v>
      </c>
      <c r="F452" s="7">
        <v>351764.81</v>
      </c>
      <c r="G452" s="7">
        <f>+E452+F452</f>
        <v>1834586.78</v>
      </c>
    </row>
    <row r="453" spans="1:7" ht="15">
      <c r="A453" s="5"/>
      <c r="B453" s="5"/>
      <c r="C453" s="161"/>
      <c r="D453" s="57" t="s">
        <v>40</v>
      </c>
      <c r="E453" s="7">
        <v>1654305.85</v>
      </c>
      <c r="F453" s="7">
        <v>218411.18</v>
      </c>
      <c r="G453" s="7">
        <f>+E453+F453</f>
        <v>1872717.03</v>
      </c>
    </row>
    <row r="454" spans="1:7" ht="15">
      <c r="A454" s="5"/>
      <c r="B454" s="5"/>
      <c r="C454" s="161"/>
      <c r="D454" s="57" t="s">
        <v>41</v>
      </c>
      <c r="E454" s="7">
        <v>144332.48</v>
      </c>
      <c r="F454" s="7">
        <v>22646.73</v>
      </c>
      <c r="G454" s="7">
        <f>+E454+F454</f>
        <v>166979.21000000002</v>
      </c>
    </row>
    <row r="455" spans="1:7" ht="15">
      <c r="A455" s="5"/>
      <c r="B455" s="5"/>
      <c r="C455" s="159"/>
      <c r="D455" s="57" t="s">
        <v>3</v>
      </c>
      <c r="E455" s="7">
        <f>SUM(E452:E454)</f>
        <v>3281460.3000000003</v>
      </c>
      <c r="F455" s="7">
        <f>SUM(F452:F454)</f>
        <v>592822.72</v>
      </c>
      <c r="G455" s="7">
        <f>SUM(G452:G454)</f>
        <v>3874283.02</v>
      </c>
    </row>
    <row r="456" spans="1:7" ht="15">
      <c r="A456" s="5"/>
      <c r="B456" s="5"/>
      <c r="C456" s="137" t="s">
        <v>0</v>
      </c>
      <c r="D456" s="56" t="s">
        <v>39</v>
      </c>
      <c r="E456" s="6">
        <f>E452/G452</f>
        <v>0.8082593781690719</v>
      </c>
      <c r="F456" s="6">
        <f>F452/G452</f>
        <v>0.19174062183092805</v>
      </c>
      <c r="G456" s="11">
        <f>E456+F456</f>
        <v>1</v>
      </c>
    </row>
    <row r="457" spans="1:7" ht="15">
      <c r="A457" s="5"/>
      <c r="B457" s="5"/>
      <c r="C457" s="137"/>
      <c r="D457" s="57" t="s">
        <v>40</v>
      </c>
      <c r="E457" s="6">
        <f>E453/G453</f>
        <v>0.8833720329867455</v>
      </c>
      <c r="F457" s="6">
        <f>F453/G453</f>
        <v>0.11662796701325452</v>
      </c>
      <c r="G457" s="11">
        <f>E457+F457</f>
        <v>1</v>
      </c>
    </row>
    <row r="458" spans="1:7" ht="15">
      <c r="A458" s="5"/>
      <c r="B458" s="5"/>
      <c r="C458" s="137"/>
      <c r="D458" s="57" t="s">
        <v>41</v>
      </c>
      <c r="E458" s="6">
        <f>E454/G454</f>
        <v>0.8643739540988365</v>
      </c>
      <c r="F458" s="6">
        <f>F454/G454</f>
        <v>0.13562604590116337</v>
      </c>
      <c r="G458" s="11">
        <f>E458+F458</f>
        <v>0.9999999999999999</v>
      </c>
    </row>
    <row r="459" spans="1:7" ht="15">
      <c r="A459" s="5"/>
      <c r="B459" s="5"/>
      <c r="C459" s="137"/>
      <c r="D459" s="57" t="s">
        <v>3</v>
      </c>
      <c r="E459" s="6">
        <f>E455/G455</f>
        <v>0.8469851797249444</v>
      </c>
      <c r="F459" s="6">
        <f>F455/G455</f>
        <v>0.1530148202750557</v>
      </c>
      <c r="G459" s="11">
        <f>E459+F459</f>
        <v>1</v>
      </c>
    </row>
    <row r="460" spans="1:7" ht="15.75">
      <c r="A460" s="5"/>
      <c r="B460" s="5"/>
      <c r="C460" s="15" t="s">
        <v>60</v>
      </c>
      <c r="G460" s="3"/>
    </row>
    <row r="461" spans="1:7" ht="15.75">
      <c r="A461" s="5"/>
      <c r="B461" s="5"/>
      <c r="C461" s="15"/>
      <c r="G461" s="3"/>
    </row>
    <row r="462" spans="1:3" ht="15">
      <c r="A462" s="5"/>
      <c r="B462" s="5"/>
      <c r="C462" s="5">
        <v>2011</v>
      </c>
    </row>
    <row r="463" spans="1:10" ht="15" customHeight="1">
      <c r="A463" s="5"/>
      <c r="B463" s="5"/>
      <c r="C463" s="137" t="s">
        <v>38</v>
      </c>
      <c r="D463" s="137"/>
      <c r="E463" s="138" t="s">
        <v>70</v>
      </c>
      <c r="F463" s="139"/>
      <c r="G463" s="139"/>
      <c r="H463" s="139"/>
      <c r="I463" s="139"/>
      <c r="J463" s="140"/>
    </row>
    <row r="464" spans="1:10" ht="15.75" thickBot="1">
      <c r="A464" s="5"/>
      <c r="B464" s="5"/>
      <c r="C464" s="137"/>
      <c r="D464" s="137"/>
      <c r="E464" s="12" t="s">
        <v>139</v>
      </c>
      <c r="F464" s="12" t="s">
        <v>140</v>
      </c>
      <c r="G464" s="13" t="s">
        <v>141</v>
      </c>
      <c r="H464" s="13" t="s">
        <v>156</v>
      </c>
      <c r="I464" s="13" t="s">
        <v>142</v>
      </c>
      <c r="J464" s="13" t="s">
        <v>3</v>
      </c>
    </row>
    <row r="465" spans="1:10" ht="15">
      <c r="A465" s="5"/>
      <c r="B465" s="5"/>
      <c r="C465" s="158" t="s">
        <v>34</v>
      </c>
      <c r="D465" s="56" t="s">
        <v>39</v>
      </c>
      <c r="E465" s="7">
        <v>536641.76</v>
      </c>
      <c r="F465" s="7">
        <v>640975.02</v>
      </c>
      <c r="G465" s="7">
        <v>180115.38</v>
      </c>
      <c r="H465" s="7">
        <v>79216.97</v>
      </c>
      <c r="I465" s="7">
        <v>45872.84</v>
      </c>
      <c r="J465" s="7">
        <f>SUM(E465:I465)</f>
        <v>1482821.9700000002</v>
      </c>
    </row>
    <row r="466" spans="1:10" ht="15">
      <c r="A466" s="5"/>
      <c r="B466" s="5"/>
      <c r="C466" s="161"/>
      <c r="D466" s="57" t="s">
        <v>40</v>
      </c>
      <c r="E466" s="7">
        <v>691179.4</v>
      </c>
      <c r="F466" s="7">
        <v>728910.93</v>
      </c>
      <c r="G466" s="7">
        <v>152300.92</v>
      </c>
      <c r="H466" s="7">
        <v>58342.24</v>
      </c>
      <c r="I466" s="7">
        <v>23572.36</v>
      </c>
      <c r="J466" s="7">
        <f>SUM(E466:I466)</f>
        <v>1654305.85</v>
      </c>
    </row>
    <row r="467" spans="1:10" ht="15">
      <c r="A467" s="5"/>
      <c r="B467" s="5"/>
      <c r="C467" s="161"/>
      <c r="D467" s="57" t="s">
        <v>41</v>
      </c>
      <c r="E467" s="7">
        <v>54669.12</v>
      </c>
      <c r="F467" s="7">
        <v>67135.2</v>
      </c>
      <c r="G467" s="7">
        <v>12343.11</v>
      </c>
      <c r="H467" s="7">
        <v>6605.78</v>
      </c>
      <c r="I467" s="7">
        <v>3579.27</v>
      </c>
      <c r="J467" s="7">
        <f>SUM(E467:I467)</f>
        <v>144332.47999999998</v>
      </c>
    </row>
    <row r="468" spans="1:10" ht="15">
      <c r="A468" s="5"/>
      <c r="B468" s="5"/>
      <c r="C468" s="159"/>
      <c r="D468" s="57" t="s">
        <v>3</v>
      </c>
      <c r="E468" s="7">
        <f aca="true" t="shared" si="12" ref="E468:J468">SUM(E465:E467)</f>
        <v>1282490.2800000003</v>
      </c>
      <c r="F468" s="7">
        <f t="shared" si="12"/>
        <v>1437021.1500000001</v>
      </c>
      <c r="G468" s="7">
        <f t="shared" si="12"/>
        <v>344759.41000000003</v>
      </c>
      <c r="H468" s="7">
        <f t="shared" si="12"/>
        <v>144164.99</v>
      </c>
      <c r="I468" s="7">
        <f t="shared" si="12"/>
        <v>73024.47</v>
      </c>
      <c r="J468" s="7">
        <f t="shared" si="12"/>
        <v>3281460.3000000003</v>
      </c>
    </row>
    <row r="469" spans="1:10" ht="15">
      <c r="A469" s="5"/>
      <c r="B469" s="5"/>
      <c r="C469" s="137" t="s">
        <v>0</v>
      </c>
      <c r="D469" s="56" t="s">
        <v>39</v>
      </c>
      <c r="E469" s="49">
        <f>E465/J465</f>
        <v>0.3619057249333849</v>
      </c>
      <c r="F469" s="49">
        <f>F465/J465</f>
        <v>0.4322670104490021</v>
      </c>
      <c r="G469" s="49">
        <f>G465/J465</f>
        <v>0.1214679736637568</v>
      </c>
      <c r="H469" s="49">
        <f>H465/J465</f>
        <v>0.053423115925373015</v>
      </c>
      <c r="I469" s="49">
        <f>I465/J465</f>
        <v>0.030936175028483014</v>
      </c>
      <c r="J469" s="50">
        <f>SUM(E469:I469)</f>
        <v>0.9999999999999999</v>
      </c>
    </row>
    <row r="470" spans="1:10" ht="15">
      <c r="A470" s="5"/>
      <c r="B470" s="5"/>
      <c r="C470" s="137"/>
      <c r="D470" s="57" t="s">
        <v>40</v>
      </c>
      <c r="E470" s="49">
        <f>E466/J466</f>
        <v>0.4178062962178366</v>
      </c>
      <c r="F470" s="49">
        <f>F466/J466</f>
        <v>0.44061437006947657</v>
      </c>
      <c r="G470" s="49">
        <f>G466/J466</f>
        <v>0.09206333883181275</v>
      </c>
      <c r="H470" s="49">
        <f>H466/J466</f>
        <v>0.035266900615747686</v>
      </c>
      <c r="I470" s="49">
        <f>I466/J466</f>
        <v>0.014249094265126367</v>
      </c>
      <c r="J470" s="50">
        <f>SUM(E470:I470)</f>
        <v>0.9999999999999999</v>
      </c>
    </row>
    <row r="471" spans="1:10" ht="15">
      <c r="A471" s="5"/>
      <c r="B471" s="5"/>
      <c r="C471" s="137"/>
      <c r="D471" s="57" t="s">
        <v>41</v>
      </c>
      <c r="E471" s="49">
        <f>E467/J467</f>
        <v>0.37877212391833087</v>
      </c>
      <c r="F471" s="49">
        <f>F467/J467</f>
        <v>0.4651427038460089</v>
      </c>
      <c r="G471" s="49">
        <f>G467/J467</f>
        <v>0.08551858874731455</v>
      </c>
      <c r="H471" s="49">
        <f>H467/J467</f>
        <v>0.045767799458583405</v>
      </c>
      <c r="I471" s="49">
        <f>I467/J467</f>
        <v>0.024798784029762395</v>
      </c>
      <c r="J471" s="50">
        <f>SUM(E471:I471)</f>
        <v>1.0000000000000002</v>
      </c>
    </row>
    <row r="472" spans="1:10" ht="15">
      <c r="A472" s="5"/>
      <c r="B472" s="5"/>
      <c r="C472" s="137"/>
      <c r="D472" s="57" t="s">
        <v>3</v>
      </c>
      <c r="E472" s="49">
        <f>E468/J468</f>
        <v>0.3908291317740459</v>
      </c>
      <c r="F472" s="49">
        <f>F468/J468</f>
        <v>0.43792123585953485</v>
      </c>
      <c r="G472" s="49">
        <f>G468/J468</f>
        <v>0.10506280085119421</v>
      </c>
      <c r="H472" s="49">
        <f>H468/J468</f>
        <v>0.04393318121203538</v>
      </c>
      <c r="I472" s="49">
        <f>I468/J468</f>
        <v>0.02225365030318971</v>
      </c>
      <c r="J472" s="50">
        <f>SUM(E472:I472)</f>
        <v>1</v>
      </c>
    </row>
    <row r="473" spans="1:3" ht="15.75">
      <c r="A473" s="5"/>
      <c r="B473" s="5"/>
      <c r="C473" s="15" t="s">
        <v>61</v>
      </c>
    </row>
    <row r="475" spans="1:8" ht="15">
      <c r="A475" s="5">
        <v>25</v>
      </c>
      <c r="B475" s="5" t="s">
        <v>116</v>
      </c>
      <c r="H475" s="3"/>
    </row>
    <row r="476" spans="1:7" ht="15">
      <c r="A476" s="5"/>
      <c r="B476" s="5"/>
      <c r="C476" s="5">
        <v>2011</v>
      </c>
      <c r="G476" s="3"/>
    </row>
    <row r="477" spans="1:13" ht="28.5" customHeight="1">
      <c r="A477" s="5"/>
      <c r="B477" s="5"/>
      <c r="C477" s="137" t="s">
        <v>38</v>
      </c>
      <c r="D477" s="137"/>
      <c r="E477" s="138" t="s">
        <v>117</v>
      </c>
      <c r="F477" s="139"/>
      <c r="G477" s="140"/>
      <c r="H477" s="138" t="s">
        <v>118</v>
      </c>
      <c r="I477" s="139"/>
      <c r="J477" s="140"/>
      <c r="K477" s="138" t="s">
        <v>119</v>
      </c>
      <c r="L477" s="139"/>
      <c r="M477" s="140"/>
    </row>
    <row r="478" spans="1:13" ht="15.75" thickBot="1">
      <c r="A478" s="5"/>
      <c r="B478" s="5"/>
      <c r="C478" s="137"/>
      <c r="D478" s="137"/>
      <c r="E478" s="12" t="s">
        <v>1</v>
      </c>
      <c r="F478" s="12" t="s">
        <v>2</v>
      </c>
      <c r="G478" s="13" t="s">
        <v>3</v>
      </c>
      <c r="H478" s="22" t="s">
        <v>1</v>
      </c>
      <c r="I478" s="12" t="s">
        <v>2</v>
      </c>
      <c r="J478" s="23" t="s">
        <v>3</v>
      </c>
      <c r="K478" s="22" t="s">
        <v>1</v>
      </c>
      <c r="L478" s="12" t="s">
        <v>2</v>
      </c>
      <c r="M478" s="23" t="s">
        <v>3</v>
      </c>
    </row>
    <row r="479" spans="1:13" ht="15">
      <c r="A479" s="5"/>
      <c r="B479" s="5"/>
      <c r="C479" s="158" t="s">
        <v>34</v>
      </c>
      <c r="D479" s="56" t="s">
        <v>39</v>
      </c>
      <c r="E479" s="7">
        <v>670971.59</v>
      </c>
      <c r="F479" s="7">
        <v>811850.38</v>
      </c>
      <c r="G479" s="7">
        <f>+E479+F479</f>
        <v>1482821.97</v>
      </c>
      <c r="H479" s="7">
        <v>1356927.37</v>
      </c>
      <c r="I479" s="7">
        <v>125894.6</v>
      </c>
      <c r="J479" s="7">
        <f>+H479+I479</f>
        <v>1482821.9700000002</v>
      </c>
      <c r="K479" s="7">
        <v>574437.16</v>
      </c>
      <c r="L479" s="7">
        <v>908384.81</v>
      </c>
      <c r="M479" s="7">
        <f>+K479+L479</f>
        <v>1482821.9700000002</v>
      </c>
    </row>
    <row r="480" spans="1:13" ht="15">
      <c r="A480" s="5"/>
      <c r="B480" s="5"/>
      <c r="C480" s="161"/>
      <c r="D480" s="57" t="s">
        <v>40</v>
      </c>
      <c r="E480" s="7">
        <v>693907.35</v>
      </c>
      <c r="F480" s="7">
        <v>960398.49</v>
      </c>
      <c r="G480" s="7">
        <f>+E480+F480</f>
        <v>1654305.8399999999</v>
      </c>
      <c r="H480" s="7">
        <v>1535311.68</v>
      </c>
      <c r="I480" s="7">
        <v>118994.17</v>
      </c>
      <c r="J480" s="7">
        <f>+H480+I480</f>
        <v>1654305.8499999999</v>
      </c>
      <c r="K480" s="7">
        <v>517291.84</v>
      </c>
      <c r="L480" s="7">
        <v>1137014.01</v>
      </c>
      <c r="M480" s="7">
        <f>+K480+L480</f>
        <v>1654305.85</v>
      </c>
    </row>
    <row r="481" spans="1:13" ht="15">
      <c r="A481" s="5"/>
      <c r="B481" s="5"/>
      <c r="C481" s="161"/>
      <c r="D481" s="57" t="s">
        <v>41</v>
      </c>
      <c r="E481" s="7">
        <v>35620.53</v>
      </c>
      <c r="F481" s="7">
        <v>108711.95</v>
      </c>
      <c r="G481" s="7">
        <f>+E481+F481</f>
        <v>144332.47999999998</v>
      </c>
      <c r="H481" s="7">
        <v>114054.62</v>
      </c>
      <c r="I481" s="7">
        <v>30277.86</v>
      </c>
      <c r="J481" s="7">
        <f>+H481+I481</f>
        <v>144332.47999999998</v>
      </c>
      <c r="K481" s="7">
        <v>48466</v>
      </c>
      <c r="L481" s="7">
        <v>95866.48</v>
      </c>
      <c r="M481" s="7">
        <f>+K481+L481</f>
        <v>144332.47999999998</v>
      </c>
    </row>
    <row r="482" spans="1:13" ht="15">
      <c r="A482" s="5"/>
      <c r="B482" s="5"/>
      <c r="C482" s="159"/>
      <c r="D482" s="57" t="s">
        <v>3</v>
      </c>
      <c r="E482" s="7">
        <f>SUM(E479:E481)</f>
        <v>1400499.47</v>
      </c>
      <c r="F482" s="7">
        <f aca="true" t="shared" si="13" ref="F482:M482">SUM(F479:F481)</f>
        <v>1880960.82</v>
      </c>
      <c r="G482" s="7">
        <f t="shared" si="13"/>
        <v>3281460.2899999996</v>
      </c>
      <c r="H482" s="7">
        <f t="shared" si="13"/>
        <v>3006293.67</v>
      </c>
      <c r="I482" s="7">
        <f t="shared" si="13"/>
        <v>275166.63</v>
      </c>
      <c r="J482" s="7">
        <f t="shared" si="13"/>
        <v>3281460.3000000003</v>
      </c>
      <c r="K482" s="7">
        <f t="shared" si="13"/>
        <v>1140195</v>
      </c>
      <c r="L482" s="7">
        <f t="shared" si="13"/>
        <v>2141265.3000000003</v>
      </c>
      <c r="M482" s="7">
        <f t="shared" si="13"/>
        <v>3281460.3000000003</v>
      </c>
    </row>
    <row r="483" spans="1:13" ht="15">
      <c r="A483" s="5"/>
      <c r="B483" s="5"/>
      <c r="C483" s="137" t="s">
        <v>0</v>
      </c>
      <c r="D483" s="56" t="s">
        <v>39</v>
      </c>
      <c r="E483" s="6">
        <f>E479/G479</f>
        <v>0.45249639105360706</v>
      </c>
      <c r="F483" s="6">
        <f>F479/G479</f>
        <v>0.5475036089463929</v>
      </c>
      <c r="G483" s="11">
        <f>E483+F483</f>
        <v>1</v>
      </c>
      <c r="H483" s="6">
        <f>H479/J479</f>
        <v>0.9150979668853976</v>
      </c>
      <c r="I483" s="6">
        <f>I479/J479</f>
        <v>0.08490203311460241</v>
      </c>
      <c r="J483" s="11">
        <f>H483+I483</f>
        <v>1</v>
      </c>
      <c r="K483" s="6">
        <f>K479/M479</f>
        <v>0.38739455687994695</v>
      </c>
      <c r="L483" s="6">
        <f>L479/M479</f>
        <v>0.612605443120053</v>
      </c>
      <c r="M483" s="11">
        <f>K483+L483</f>
        <v>1</v>
      </c>
    </row>
    <row r="484" spans="1:13" ht="15">
      <c r="A484" s="5"/>
      <c r="B484" s="5"/>
      <c r="C484" s="137"/>
      <c r="D484" s="57" t="s">
        <v>40</v>
      </c>
      <c r="E484" s="6">
        <f>E480/G480</f>
        <v>0.4194552985438291</v>
      </c>
      <c r="F484" s="6">
        <f>F480/G480</f>
        <v>0.580544701456171</v>
      </c>
      <c r="G484" s="11">
        <f>E484+F484</f>
        <v>1</v>
      </c>
      <c r="H484" s="6">
        <f>H480/J480</f>
        <v>0.928070030097518</v>
      </c>
      <c r="I484" s="6">
        <f>I480/J480</f>
        <v>0.07192996990248206</v>
      </c>
      <c r="J484" s="11">
        <f>H484+I484</f>
        <v>1</v>
      </c>
      <c r="K484" s="6">
        <f>K480/M480</f>
        <v>0.31269419738798604</v>
      </c>
      <c r="L484" s="6">
        <f>L480/M480</f>
        <v>0.6873058026120139</v>
      </c>
      <c r="M484" s="11">
        <f>K484+L484</f>
        <v>1</v>
      </c>
    </row>
    <row r="485" spans="1:13" ht="15">
      <c r="A485" s="5"/>
      <c r="B485" s="5"/>
      <c r="C485" s="137"/>
      <c r="D485" s="57" t="s">
        <v>41</v>
      </c>
      <c r="E485" s="6">
        <f>E481/G481</f>
        <v>0.24679496950374583</v>
      </c>
      <c r="F485" s="6">
        <f>F481/G481</f>
        <v>0.7532050304962543</v>
      </c>
      <c r="G485" s="11">
        <f>E485+F485</f>
        <v>1.0000000000000002</v>
      </c>
      <c r="H485" s="6">
        <f>H481/J481</f>
        <v>0.7902214387225939</v>
      </c>
      <c r="I485" s="6">
        <f>I481/J481</f>
        <v>0.2097785612774062</v>
      </c>
      <c r="J485" s="11">
        <f>H485+I485</f>
        <v>1</v>
      </c>
      <c r="K485" s="6">
        <f>K481/M481</f>
        <v>0.3357941331015722</v>
      </c>
      <c r="L485" s="6">
        <f>L481/M481</f>
        <v>0.6642058668984279</v>
      </c>
      <c r="M485" s="11">
        <f>K485+L485</f>
        <v>1</v>
      </c>
    </row>
    <row r="486" spans="1:13" ht="15">
      <c r="A486" s="5"/>
      <c r="B486" s="5"/>
      <c r="C486" s="137"/>
      <c r="D486" s="57" t="s">
        <v>3</v>
      </c>
      <c r="E486" s="6">
        <f>E482/G482</f>
        <v>0.42679153371683803</v>
      </c>
      <c r="F486" s="6">
        <f>F482/G482</f>
        <v>0.5732084662831621</v>
      </c>
      <c r="G486" s="11">
        <f>E486+F486</f>
        <v>1.0000000000000002</v>
      </c>
      <c r="H486" s="6">
        <f>H482/J482</f>
        <v>0.9161450680966641</v>
      </c>
      <c r="I486" s="6">
        <f>I482/J482</f>
        <v>0.08385493190333583</v>
      </c>
      <c r="J486" s="11">
        <f>H486+I486</f>
        <v>0.9999999999999999</v>
      </c>
      <c r="K486" s="6">
        <f>K482/M482</f>
        <v>0.34746573042495743</v>
      </c>
      <c r="L486" s="6">
        <f>L482/M482</f>
        <v>0.6525342695750426</v>
      </c>
      <c r="M486" s="11">
        <f>K486+L486</f>
        <v>1</v>
      </c>
    </row>
    <row r="487" spans="1:7" ht="15.75">
      <c r="A487" s="5"/>
      <c r="B487" s="5"/>
      <c r="C487" s="15" t="s">
        <v>60</v>
      </c>
      <c r="G487" s="3"/>
    </row>
    <row r="488" spans="1:2" ht="15">
      <c r="A488" s="5"/>
      <c r="B488" s="1"/>
    </row>
    <row r="489" spans="1:8" ht="15">
      <c r="A489" s="5">
        <v>26</v>
      </c>
      <c r="B489" s="5" t="s">
        <v>120</v>
      </c>
      <c r="H489" s="3"/>
    </row>
    <row r="490" spans="1:7" ht="15">
      <c r="A490" s="5"/>
      <c r="B490" s="5"/>
      <c r="C490" s="5">
        <v>2011</v>
      </c>
      <c r="G490" s="3"/>
    </row>
    <row r="491" spans="1:7" ht="28.5" customHeight="1">
      <c r="A491" s="5"/>
      <c r="B491" s="5"/>
      <c r="C491" s="137" t="s">
        <v>38</v>
      </c>
      <c r="D491" s="137"/>
      <c r="E491" s="138" t="s">
        <v>120</v>
      </c>
      <c r="F491" s="139"/>
      <c r="G491" s="140"/>
    </row>
    <row r="492" spans="1:7" ht="15.75" thickBot="1">
      <c r="A492" s="5"/>
      <c r="B492" s="5"/>
      <c r="C492" s="137"/>
      <c r="D492" s="137"/>
      <c r="E492" s="12" t="s">
        <v>1</v>
      </c>
      <c r="F492" s="12" t="s">
        <v>2</v>
      </c>
      <c r="G492" s="13" t="s">
        <v>3</v>
      </c>
    </row>
    <row r="493" spans="1:7" ht="15">
      <c r="A493" s="5"/>
      <c r="B493" s="5"/>
      <c r="C493" s="158" t="s">
        <v>34</v>
      </c>
      <c r="D493" s="56" t="s">
        <v>39</v>
      </c>
      <c r="E493" s="7">
        <v>8840.43</v>
      </c>
      <c r="F493" s="7">
        <v>1825746.35</v>
      </c>
      <c r="G493" s="7">
        <f>+E493+F493</f>
        <v>1834586.78</v>
      </c>
    </row>
    <row r="494" spans="1:7" ht="15">
      <c r="A494" s="5"/>
      <c r="B494" s="5"/>
      <c r="C494" s="161"/>
      <c r="D494" s="57" t="s">
        <v>40</v>
      </c>
      <c r="E494" s="7">
        <v>172287.72</v>
      </c>
      <c r="F494" s="7">
        <v>1700429.31</v>
      </c>
      <c r="G494" s="7">
        <f>+E494+F494</f>
        <v>1872717.03</v>
      </c>
    </row>
    <row r="495" spans="1:7" ht="15">
      <c r="A495" s="5"/>
      <c r="B495" s="5"/>
      <c r="C495" s="161"/>
      <c r="D495" s="57" t="s">
        <v>41</v>
      </c>
      <c r="E495" s="7">
        <v>4157.67</v>
      </c>
      <c r="F495" s="7">
        <v>162821.54</v>
      </c>
      <c r="G495" s="7">
        <f>+E495+F495</f>
        <v>166979.21000000002</v>
      </c>
    </row>
    <row r="496" spans="1:7" ht="15">
      <c r="A496" s="5"/>
      <c r="B496" s="5"/>
      <c r="C496" s="159"/>
      <c r="D496" s="57" t="s">
        <v>3</v>
      </c>
      <c r="E496" s="7">
        <f>SUM(E493:E495)</f>
        <v>185285.82</v>
      </c>
      <c r="F496" s="7">
        <f>SUM(F493:F495)</f>
        <v>3688997.2</v>
      </c>
      <c r="G496" s="7">
        <f>SUM(G493:G495)</f>
        <v>3874283.02</v>
      </c>
    </row>
    <row r="497" spans="1:7" ht="15">
      <c r="A497" s="5"/>
      <c r="B497" s="5"/>
      <c r="C497" s="137" t="s">
        <v>0</v>
      </c>
      <c r="D497" s="56" t="s">
        <v>39</v>
      </c>
      <c r="E497" s="6">
        <f>E493/G493</f>
        <v>0.004818758151086208</v>
      </c>
      <c r="F497" s="6">
        <f>F493/G493</f>
        <v>0.9951812418489139</v>
      </c>
      <c r="G497" s="11">
        <f>E497+F497</f>
        <v>1</v>
      </c>
    </row>
    <row r="498" spans="1:7" ht="15">
      <c r="A498" s="5"/>
      <c r="B498" s="5"/>
      <c r="C498" s="137"/>
      <c r="D498" s="57" t="s">
        <v>40</v>
      </c>
      <c r="E498" s="6">
        <f>E494/G494</f>
        <v>0.09199880026722457</v>
      </c>
      <c r="F498" s="6">
        <f>F494/G494</f>
        <v>0.9080011997327755</v>
      </c>
      <c r="G498" s="11">
        <f>E498+F498</f>
        <v>1</v>
      </c>
    </row>
    <row r="499" spans="1:7" ht="15">
      <c r="A499" s="5"/>
      <c r="B499" s="5"/>
      <c r="C499" s="137"/>
      <c r="D499" s="57" t="s">
        <v>41</v>
      </c>
      <c r="E499" s="6">
        <f>E495/G495</f>
        <v>0.02489932728751082</v>
      </c>
      <c r="F499" s="6">
        <f>F495/G495</f>
        <v>0.9751006727124891</v>
      </c>
      <c r="G499" s="11">
        <f>E499+F499</f>
        <v>1</v>
      </c>
    </row>
    <row r="500" spans="1:7" ht="15">
      <c r="A500" s="5"/>
      <c r="B500" s="5"/>
      <c r="C500" s="137"/>
      <c r="D500" s="57" t="s">
        <v>3</v>
      </c>
      <c r="E500" s="6">
        <f>E496/G496</f>
        <v>0.04782454432046113</v>
      </c>
      <c r="F500" s="6">
        <f>F496/G496</f>
        <v>0.9521754556795389</v>
      </c>
      <c r="G500" s="11">
        <f>E500+F500</f>
        <v>1</v>
      </c>
    </row>
    <row r="501" spans="1:7" ht="15.75">
      <c r="A501" s="5"/>
      <c r="B501" s="5"/>
      <c r="C501" s="15" t="s">
        <v>60</v>
      </c>
      <c r="G501" s="3"/>
    </row>
    <row r="502" spans="1:7" ht="15.75">
      <c r="A502" s="5"/>
      <c r="B502" s="5"/>
      <c r="C502" s="15"/>
      <c r="G502" s="3"/>
    </row>
    <row r="503" spans="1:7" ht="15">
      <c r="A503" s="5"/>
      <c r="B503" s="5"/>
      <c r="C503" s="5">
        <v>2011</v>
      </c>
      <c r="G503" s="3"/>
    </row>
    <row r="504" spans="1:10" ht="28.5" customHeight="1">
      <c r="A504" s="5"/>
      <c r="B504" s="5"/>
      <c r="C504" s="137" t="s">
        <v>38</v>
      </c>
      <c r="D504" s="137"/>
      <c r="E504" s="138" t="s">
        <v>121</v>
      </c>
      <c r="F504" s="139"/>
      <c r="G504" s="140"/>
      <c r="H504" s="138" t="s">
        <v>122</v>
      </c>
      <c r="I504" s="139"/>
      <c r="J504" s="140"/>
    </row>
    <row r="505" spans="1:10" ht="15.75" thickBot="1">
      <c r="A505" s="5"/>
      <c r="B505" s="5"/>
      <c r="C505" s="137"/>
      <c r="D505" s="137"/>
      <c r="E505" s="22" t="s">
        <v>1</v>
      </c>
      <c r="F505" s="12" t="s">
        <v>2</v>
      </c>
      <c r="G505" s="23" t="s">
        <v>3</v>
      </c>
      <c r="H505" s="22" t="s">
        <v>1</v>
      </c>
      <c r="I505" s="12" t="s">
        <v>2</v>
      </c>
      <c r="J505" s="23" t="s">
        <v>3</v>
      </c>
    </row>
    <row r="506" spans="1:10" ht="15">
      <c r="A506" s="5"/>
      <c r="B506" s="5"/>
      <c r="C506" s="158" t="s">
        <v>34</v>
      </c>
      <c r="D506" s="56" t="s">
        <v>39</v>
      </c>
      <c r="E506" s="7">
        <v>2380.8</v>
      </c>
      <c r="F506" s="7">
        <v>6459.63</v>
      </c>
      <c r="G506" s="7">
        <f>+E506+F506</f>
        <v>8840.43</v>
      </c>
      <c r="H506" s="7">
        <v>3417.84</v>
      </c>
      <c r="I506" s="7">
        <v>5422.59</v>
      </c>
      <c r="J506" s="7">
        <f>+H506+I506</f>
        <v>8840.43</v>
      </c>
    </row>
    <row r="507" spans="1:10" ht="15">
      <c r="A507" s="5"/>
      <c r="B507" s="5"/>
      <c r="C507" s="161"/>
      <c r="D507" s="57" t="s">
        <v>40</v>
      </c>
      <c r="E507" s="7">
        <v>11195.98</v>
      </c>
      <c r="F507" s="7">
        <v>161091.74</v>
      </c>
      <c r="G507" s="7">
        <f>+E507+F507</f>
        <v>172287.72</v>
      </c>
      <c r="H507" s="7">
        <v>156556.78</v>
      </c>
      <c r="I507" s="7">
        <v>15730.94</v>
      </c>
      <c r="J507" s="7">
        <f>+H507+I507</f>
        <v>172287.72</v>
      </c>
    </row>
    <row r="508" spans="1:10" ht="15">
      <c r="A508" s="5"/>
      <c r="B508" s="5"/>
      <c r="C508" s="161"/>
      <c r="D508" s="57" t="s">
        <v>41</v>
      </c>
      <c r="E508" s="7">
        <v>1417.09</v>
      </c>
      <c r="F508" s="7">
        <v>2740.58</v>
      </c>
      <c r="G508" s="7">
        <f>+E508+F508</f>
        <v>4157.67</v>
      </c>
      <c r="H508" s="7">
        <v>2764.45</v>
      </c>
      <c r="I508" s="7">
        <v>1393.22</v>
      </c>
      <c r="J508" s="7">
        <f>+H508+I508</f>
        <v>4157.67</v>
      </c>
    </row>
    <row r="509" spans="1:10" ht="15">
      <c r="A509" s="5"/>
      <c r="B509" s="5"/>
      <c r="C509" s="159"/>
      <c r="D509" s="57" t="s">
        <v>3</v>
      </c>
      <c r="E509" s="7">
        <f aca="true" t="shared" si="14" ref="E509:J509">SUM(E506:E508)</f>
        <v>14993.869999999999</v>
      </c>
      <c r="F509" s="7">
        <f t="shared" si="14"/>
        <v>170291.94999999998</v>
      </c>
      <c r="G509" s="7">
        <f t="shared" si="14"/>
        <v>185285.82</v>
      </c>
      <c r="H509" s="7">
        <f t="shared" si="14"/>
        <v>162739.07</v>
      </c>
      <c r="I509" s="7">
        <f t="shared" si="14"/>
        <v>22546.75</v>
      </c>
      <c r="J509" s="7">
        <f t="shared" si="14"/>
        <v>185285.82</v>
      </c>
    </row>
    <row r="510" spans="1:10" ht="15">
      <c r="A510" s="5"/>
      <c r="B510" s="5"/>
      <c r="C510" s="137" t="s">
        <v>0</v>
      </c>
      <c r="D510" s="56" t="s">
        <v>39</v>
      </c>
      <c r="E510" s="6">
        <f>E506/G506</f>
        <v>0.26930816713666644</v>
      </c>
      <c r="F510" s="6">
        <f>F506/G506</f>
        <v>0.7306918328633336</v>
      </c>
      <c r="G510" s="11">
        <f>E510+F510</f>
        <v>1</v>
      </c>
      <c r="H510" s="6">
        <f>H506/J506</f>
        <v>0.386614678245289</v>
      </c>
      <c r="I510" s="6">
        <f>I506/J506</f>
        <v>0.613385321754711</v>
      </c>
      <c r="J510" s="11">
        <f>H510+I510</f>
        <v>1</v>
      </c>
    </row>
    <row r="511" spans="1:10" ht="15">
      <c r="A511" s="5"/>
      <c r="B511" s="5"/>
      <c r="C511" s="137"/>
      <c r="D511" s="57" t="s">
        <v>40</v>
      </c>
      <c r="E511" s="6">
        <f>E507/G507</f>
        <v>0.06498420200812918</v>
      </c>
      <c r="F511" s="6">
        <f>F507/G507</f>
        <v>0.9350157979918707</v>
      </c>
      <c r="G511" s="11">
        <f>E511+F511</f>
        <v>0.9999999999999999</v>
      </c>
      <c r="H511" s="6">
        <f>H507/J507</f>
        <v>0.9086937827025628</v>
      </c>
      <c r="I511" s="6">
        <f>I507/J507</f>
        <v>0.0913062172974371</v>
      </c>
      <c r="J511" s="11">
        <f>H511+I511</f>
        <v>1</v>
      </c>
    </row>
    <row r="512" spans="1:10" ht="15">
      <c r="A512" s="5"/>
      <c r="B512" s="5"/>
      <c r="C512" s="137"/>
      <c r="D512" s="57" t="s">
        <v>41</v>
      </c>
      <c r="E512" s="6">
        <f>E508/G508</f>
        <v>0.3408375364086135</v>
      </c>
      <c r="F512" s="6">
        <f>F508/G508</f>
        <v>0.6591624635913865</v>
      </c>
      <c r="G512" s="11">
        <f>E512+F512</f>
        <v>1</v>
      </c>
      <c r="H512" s="6">
        <f>H508/J508</f>
        <v>0.6649036599826345</v>
      </c>
      <c r="I512" s="6">
        <f>I508/J508</f>
        <v>0.3350963400173655</v>
      </c>
      <c r="J512" s="11">
        <f>H512+I512</f>
        <v>1</v>
      </c>
    </row>
    <row r="513" spans="1:10" ht="15">
      <c r="A513" s="5"/>
      <c r="B513" s="5"/>
      <c r="C513" s="137"/>
      <c r="D513" s="57" t="s">
        <v>3</v>
      </c>
      <c r="E513" s="6">
        <f>E509/G509</f>
        <v>0.08092292221822478</v>
      </c>
      <c r="F513" s="6">
        <f>F509/G509</f>
        <v>0.919077077781775</v>
      </c>
      <c r="G513" s="11">
        <f>E513+F513</f>
        <v>0.9999999999999998</v>
      </c>
      <c r="H513" s="6">
        <f>H509/J509</f>
        <v>0.8783136777547251</v>
      </c>
      <c r="I513" s="6">
        <f>I509/J509</f>
        <v>0.12168632224527488</v>
      </c>
      <c r="J513" s="11">
        <f>H513+I513</f>
        <v>1</v>
      </c>
    </row>
    <row r="514" spans="1:7" ht="15.75">
      <c r="A514" s="5"/>
      <c r="B514" s="5"/>
      <c r="C514" s="15" t="s">
        <v>60</v>
      </c>
      <c r="G514" s="3"/>
    </row>
    <row r="515" spans="1:7" ht="15.75">
      <c r="A515" s="5"/>
      <c r="B515" s="5"/>
      <c r="C515" s="15"/>
      <c r="G515" s="3"/>
    </row>
    <row r="516" spans="1:2" ht="15">
      <c r="A516" s="5">
        <v>27</v>
      </c>
      <c r="B516" s="5" t="s">
        <v>123</v>
      </c>
    </row>
    <row r="517" spans="1:3" ht="15">
      <c r="A517" s="5"/>
      <c r="B517" s="5"/>
      <c r="C517" s="5">
        <v>2011</v>
      </c>
    </row>
    <row r="518" spans="1:7" ht="15" customHeight="1">
      <c r="A518" s="5"/>
      <c r="B518" s="5"/>
      <c r="C518" s="137" t="s">
        <v>38</v>
      </c>
      <c r="D518" s="137"/>
      <c r="E518" s="137" t="s">
        <v>124</v>
      </c>
      <c r="F518" s="137"/>
      <c r="G518" s="137"/>
    </row>
    <row r="519" spans="1:7" ht="15.75" thickBot="1">
      <c r="A519" s="5"/>
      <c r="B519" s="5"/>
      <c r="C519" s="137"/>
      <c r="D519" s="137"/>
      <c r="E519" s="42" t="s">
        <v>1</v>
      </c>
      <c r="F519" s="12" t="s">
        <v>2</v>
      </c>
      <c r="G519" s="13" t="s">
        <v>3</v>
      </c>
    </row>
    <row r="520" spans="1:7" ht="15">
      <c r="A520" s="5"/>
      <c r="B520" s="5"/>
      <c r="C520" s="158" t="s">
        <v>34</v>
      </c>
      <c r="D520" s="56" t="s">
        <v>39</v>
      </c>
      <c r="E520" s="7">
        <v>453437.78</v>
      </c>
      <c r="F520" s="7">
        <v>1381149</v>
      </c>
      <c r="G520" s="7">
        <f>E520+F520</f>
        <v>1834586.78</v>
      </c>
    </row>
    <row r="521" spans="1:7" ht="15">
      <c r="A521" s="5"/>
      <c r="B521" s="5"/>
      <c r="C521" s="161"/>
      <c r="D521" s="57" t="s">
        <v>40</v>
      </c>
      <c r="E521" s="7">
        <v>313347.64</v>
      </c>
      <c r="F521" s="7">
        <v>1559369.38</v>
      </c>
      <c r="G521" s="7">
        <f>E521+F521</f>
        <v>1872717.02</v>
      </c>
    </row>
    <row r="522" spans="1:7" ht="15">
      <c r="A522" s="5"/>
      <c r="B522" s="5"/>
      <c r="C522" s="161"/>
      <c r="D522" s="57" t="s">
        <v>41</v>
      </c>
      <c r="E522" s="7">
        <v>18943.93</v>
      </c>
      <c r="F522" s="7">
        <v>148035.28</v>
      </c>
      <c r="G522" s="7">
        <f>E522+F522</f>
        <v>166979.21</v>
      </c>
    </row>
    <row r="523" spans="1:7" ht="15">
      <c r="A523" s="5"/>
      <c r="B523" s="5"/>
      <c r="C523" s="159"/>
      <c r="D523" s="57" t="s">
        <v>3</v>
      </c>
      <c r="E523" s="7">
        <f>SUM(E520:E522)</f>
        <v>785729.3500000001</v>
      </c>
      <c r="F523" s="7">
        <f>SUM(F520:F522)</f>
        <v>3088553.6599999997</v>
      </c>
      <c r="G523" s="7">
        <f>SUM(G520:G522)</f>
        <v>3874283.01</v>
      </c>
    </row>
    <row r="524" spans="1:7" ht="15">
      <c r="A524" s="5"/>
      <c r="B524" s="5"/>
      <c r="C524" s="137" t="s">
        <v>0</v>
      </c>
      <c r="D524" s="56" t="s">
        <v>39</v>
      </c>
      <c r="E524" s="6">
        <f>E520/G520</f>
        <v>0.24716071485045804</v>
      </c>
      <c r="F524" s="6">
        <f>F520/G520</f>
        <v>0.7528392851495419</v>
      </c>
      <c r="G524" s="11">
        <f>E524+F524</f>
        <v>1</v>
      </c>
    </row>
    <row r="525" spans="1:7" ht="15">
      <c r="A525" s="5"/>
      <c r="B525" s="5"/>
      <c r="C525" s="137"/>
      <c r="D525" s="57" t="s">
        <v>40</v>
      </c>
      <c r="E525" s="6">
        <f>E521/G521</f>
        <v>0.16732247138972445</v>
      </c>
      <c r="F525" s="6">
        <f>F521/G521</f>
        <v>0.8326775286102756</v>
      </c>
      <c r="G525" s="11">
        <f>E525+F525</f>
        <v>1</v>
      </c>
    </row>
    <row r="526" spans="1:7" ht="15">
      <c r="A526" s="5"/>
      <c r="B526" s="5"/>
      <c r="C526" s="137"/>
      <c r="D526" s="57" t="s">
        <v>41</v>
      </c>
      <c r="E526" s="6">
        <f>E522/G522</f>
        <v>0.11345083019616635</v>
      </c>
      <c r="F526" s="6">
        <f>F522/G522</f>
        <v>0.8865491698038337</v>
      </c>
      <c r="G526" s="11">
        <f>E526+F526</f>
        <v>1</v>
      </c>
    </row>
    <row r="527" spans="1:7" ht="15">
      <c r="A527" s="5"/>
      <c r="B527" s="5"/>
      <c r="C527" s="137"/>
      <c r="D527" s="57" t="s">
        <v>3</v>
      </c>
      <c r="E527" s="6">
        <f>E523/G523</f>
        <v>0.202806389716997</v>
      </c>
      <c r="F527" s="6">
        <f>F523/G523</f>
        <v>0.7971936102830031</v>
      </c>
      <c r="G527" s="11">
        <f>E527+F527</f>
        <v>1</v>
      </c>
    </row>
    <row r="528" spans="1:7" ht="15.75">
      <c r="A528" s="5"/>
      <c r="B528" s="5"/>
      <c r="C528" s="15" t="s">
        <v>60</v>
      </c>
      <c r="G528" s="3"/>
    </row>
    <row r="529" spans="1:7" ht="15.75">
      <c r="A529" s="5"/>
      <c r="B529" s="5"/>
      <c r="C529" s="15"/>
      <c r="G529" s="3"/>
    </row>
    <row r="530" spans="1:3" ht="15">
      <c r="A530" s="5"/>
      <c r="B530" s="5"/>
      <c r="C530" s="5">
        <v>2011</v>
      </c>
    </row>
    <row r="531" spans="1:8" ht="15" customHeight="1">
      <c r="A531" s="5"/>
      <c r="B531" s="5"/>
      <c r="C531" s="137" t="s">
        <v>38</v>
      </c>
      <c r="D531" s="137"/>
      <c r="E531" s="138" t="s">
        <v>143</v>
      </c>
      <c r="F531" s="139"/>
      <c r="G531" s="139"/>
      <c r="H531" s="140"/>
    </row>
    <row r="532" spans="1:8" ht="15.75" thickBot="1">
      <c r="A532" s="5"/>
      <c r="B532" s="5"/>
      <c r="C532" s="137"/>
      <c r="D532" s="137"/>
      <c r="E532" s="12">
        <v>1</v>
      </c>
      <c r="F532" s="12">
        <v>2</v>
      </c>
      <c r="G532" s="13" t="s">
        <v>130</v>
      </c>
      <c r="H532" s="13" t="s">
        <v>3</v>
      </c>
    </row>
    <row r="533" spans="1:8" ht="15">
      <c r="A533" s="5"/>
      <c r="B533" s="5"/>
      <c r="C533" s="158" t="s">
        <v>34</v>
      </c>
      <c r="D533" s="56" t="s">
        <v>39</v>
      </c>
      <c r="E533" s="7">
        <v>401114.57</v>
      </c>
      <c r="F533" s="7">
        <v>42834.69</v>
      </c>
      <c r="G533" s="7">
        <v>9488.52</v>
      </c>
      <c r="H533" s="7">
        <f>SUM(E533:G533)</f>
        <v>453437.78</v>
      </c>
    </row>
    <row r="534" spans="1:8" ht="15">
      <c r="A534" s="5"/>
      <c r="B534" s="5"/>
      <c r="C534" s="161"/>
      <c r="D534" s="57" t="s">
        <v>40</v>
      </c>
      <c r="E534" s="7">
        <v>280215.98</v>
      </c>
      <c r="F534" s="7">
        <v>27273.65</v>
      </c>
      <c r="G534" s="7">
        <v>5858.01</v>
      </c>
      <c r="H534" s="7">
        <f>SUM(E534:G534)</f>
        <v>313347.64</v>
      </c>
    </row>
    <row r="535" spans="1:8" ht="15">
      <c r="A535" s="5"/>
      <c r="B535" s="5"/>
      <c r="C535" s="161"/>
      <c r="D535" s="57" t="s">
        <v>41</v>
      </c>
      <c r="E535" s="7">
        <v>17757.35</v>
      </c>
      <c r="F535" s="7">
        <v>1078.76</v>
      </c>
      <c r="G535" s="7">
        <v>107.82</v>
      </c>
      <c r="H535" s="7">
        <f>SUM(E535:G535)</f>
        <v>18943.929999999997</v>
      </c>
    </row>
    <row r="536" spans="1:8" ht="15">
      <c r="A536" s="5"/>
      <c r="B536" s="5"/>
      <c r="C536" s="159"/>
      <c r="D536" s="57" t="s">
        <v>3</v>
      </c>
      <c r="E536" s="7">
        <f>SUM(E533:E535)</f>
        <v>699087.9</v>
      </c>
      <c r="F536" s="7">
        <f>SUM(F533:F535)</f>
        <v>71187.09999999999</v>
      </c>
      <c r="G536" s="7">
        <f>SUM(G533:G535)</f>
        <v>15454.35</v>
      </c>
      <c r="H536" s="7">
        <f>SUM(H533:H535)</f>
        <v>785729.3500000001</v>
      </c>
    </row>
    <row r="537" spans="1:8" ht="15">
      <c r="A537" s="5"/>
      <c r="B537" s="5"/>
      <c r="C537" s="137" t="s">
        <v>0</v>
      </c>
      <c r="D537" s="56" t="s">
        <v>39</v>
      </c>
      <c r="E537" s="49">
        <f>E533/H533</f>
        <v>0.8846077404489763</v>
      </c>
      <c r="F537" s="49">
        <f>F533/H533</f>
        <v>0.09446652195588996</v>
      </c>
      <c r="G537" s="49">
        <f>G533/H533</f>
        <v>0.02092573759513378</v>
      </c>
      <c r="H537" s="50">
        <f>SUM(E537:G537)</f>
        <v>1</v>
      </c>
    </row>
    <row r="538" spans="1:8" ht="15">
      <c r="A538" s="5"/>
      <c r="B538" s="5"/>
      <c r="C538" s="137"/>
      <c r="D538" s="57" t="s">
        <v>40</v>
      </c>
      <c r="E538" s="49">
        <f>E534/H534</f>
        <v>0.8942654873673214</v>
      </c>
      <c r="F538" s="49">
        <f>F534/H534</f>
        <v>0.08703958963916243</v>
      </c>
      <c r="G538" s="49">
        <f>G534/H534</f>
        <v>0.018694922993516085</v>
      </c>
      <c r="H538" s="50">
        <f>SUM(E538:G538)</f>
        <v>0.9999999999999999</v>
      </c>
    </row>
    <row r="539" spans="1:8" ht="15">
      <c r="A539" s="5"/>
      <c r="B539" s="5"/>
      <c r="C539" s="137"/>
      <c r="D539" s="57" t="s">
        <v>41</v>
      </c>
      <c r="E539" s="49">
        <f>E535/H535</f>
        <v>0.9373635776736929</v>
      </c>
      <c r="F539" s="49">
        <f>F535/H535</f>
        <v>0.0569448894711921</v>
      </c>
      <c r="G539" s="49">
        <f>G535/H535</f>
        <v>0.005691532855115069</v>
      </c>
      <c r="H539" s="50">
        <f>SUM(E539:G539)</f>
        <v>1.0000000000000002</v>
      </c>
    </row>
    <row r="540" spans="1:8" ht="15">
      <c r="A540" s="5"/>
      <c r="B540" s="5"/>
      <c r="C540" s="137"/>
      <c r="D540" s="57" t="s">
        <v>3</v>
      </c>
      <c r="E540" s="49">
        <f>E536/H536</f>
        <v>0.8897311777904184</v>
      </c>
      <c r="F540" s="49">
        <f>F536/H536</f>
        <v>0.09060002658676296</v>
      </c>
      <c r="G540" s="49">
        <f>G536/H536</f>
        <v>0.019668795622818466</v>
      </c>
      <c r="H540" s="50">
        <f>SUM(E540:G540)</f>
        <v>0.9999999999999998</v>
      </c>
    </row>
    <row r="541" spans="1:7" ht="15.75">
      <c r="A541" s="5"/>
      <c r="B541" s="5"/>
      <c r="C541" s="15" t="s">
        <v>60</v>
      </c>
      <c r="G541" s="3"/>
    </row>
    <row r="543" spans="1:8" ht="15">
      <c r="A543" s="5">
        <v>28</v>
      </c>
      <c r="B543" s="5" t="s">
        <v>126</v>
      </c>
      <c r="H543" s="3"/>
    </row>
    <row r="544" spans="1:7" ht="15">
      <c r="A544" s="5"/>
      <c r="B544" s="5"/>
      <c r="C544" s="5">
        <v>2011</v>
      </c>
      <c r="G544" s="3"/>
    </row>
    <row r="545" spans="1:16" ht="28.5" customHeight="1">
      <c r="A545" s="5"/>
      <c r="B545" s="5"/>
      <c r="C545" s="137" t="s">
        <v>38</v>
      </c>
      <c r="D545" s="137"/>
      <c r="E545" s="138" t="s">
        <v>127</v>
      </c>
      <c r="F545" s="139"/>
      <c r="G545" s="140"/>
      <c r="H545" s="138" t="s">
        <v>128</v>
      </c>
      <c r="I545" s="139"/>
      <c r="J545" s="140"/>
      <c r="K545" s="138" t="s">
        <v>129</v>
      </c>
      <c r="L545" s="139"/>
      <c r="M545" s="140"/>
      <c r="N545" s="138" t="s">
        <v>99</v>
      </c>
      <c r="O545" s="139"/>
      <c r="P545" s="140"/>
    </row>
    <row r="546" spans="1:16" ht="15.75" thickBot="1">
      <c r="A546" s="5"/>
      <c r="B546" s="5"/>
      <c r="C546" s="137"/>
      <c r="D546" s="137"/>
      <c r="E546" s="12" t="s">
        <v>1</v>
      </c>
      <c r="F546" s="12" t="s">
        <v>2</v>
      </c>
      <c r="G546" s="13" t="s">
        <v>3</v>
      </c>
      <c r="H546" s="22" t="s">
        <v>1</v>
      </c>
      <c r="I546" s="12" t="s">
        <v>2</v>
      </c>
      <c r="J546" s="23" t="s">
        <v>3</v>
      </c>
      <c r="K546" s="22" t="s">
        <v>1</v>
      </c>
      <c r="L546" s="12" t="s">
        <v>2</v>
      </c>
      <c r="M546" s="23" t="s">
        <v>3</v>
      </c>
      <c r="N546" s="22" t="s">
        <v>1</v>
      </c>
      <c r="O546" s="12" t="s">
        <v>2</v>
      </c>
      <c r="P546" s="23" t="s">
        <v>3</v>
      </c>
    </row>
    <row r="547" spans="1:16" ht="15">
      <c r="A547" s="5"/>
      <c r="B547" s="5"/>
      <c r="C547" s="158" t="s">
        <v>34</v>
      </c>
      <c r="D547" s="56" t="s">
        <v>39</v>
      </c>
      <c r="E547" s="7">
        <v>193427.33</v>
      </c>
      <c r="F547" s="7">
        <v>1641159.45</v>
      </c>
      <c r="G547" s="7">
        <f>E547+F547</f>
        <v>1834586.78</v>
      </c>
      <c r="H547" s="7">
        <v>1676336.54</v>
      </c>
      <c r="I547" s="7">
        <v>158250.24</v>
      </c>
      <c r="J547" s="7">
        <f>H547+I547</f>
        <v>1834586.78</v>
      </c>
      <c r="K547" s="7">
        <v>67413.66</v>
      </c>
      <c r="L547" s="7">
        <v>1767173.12</v>
      </c>
      <c r="M547" s="7">
        <f>K547+L547</f>
        <v>1834586.78</v>
      </c>
      <c r="N547" s="7">
        <v>70200.75983570398</v>
      </c>
      <c r="O547" s="7">
        <v>1764386.0180446762</v>
      </c>
      <c r="P547" s="7">
        <f>N547+O547</f>
        <v>1834586.7778803802</v>
      </c>
    </row>
    <row r="548" spans="1:16" ht="15">
      <c r="A548" s="5"/>
      <c r="B548" s="5"/>
      <c r="C548" s="161"/>
      <c r="D548" s="57" t="s">
        <v>40</v>
      </c>
      <c r="E548" s="7">
        <v>176784.48</v>
      </c>
      <c r="F548" s="7">
        <v>1695932.55</v>
      </c>
      <c r="G548" s="7">
        <f>E548+F548</f>
        <v>1872717.03</v>
      </c>
      <c r="H548" s="7">
        <v>1709385.72</v>
      </c>
      <c r="I548" s="7">
        <v>163331.3</v>
      </c>
      <c r="J548" s="7">
        <f>H548+I548</f>
        <v>1872717.02</v>
      </c>
      <c r="K548" s="7">
        <v>120539.94</v>
      </c>
      <c r="L548" s="7">
        <v>1752177.08</v>
      </c>
      <c r="M548" s="7">
        <f>K548+L548</f>
        <v>1872717.02</v>
      </c>
      <c r="N548" s="7">
        <v>117542.31591956734</v>
      </c>
      <c r="O548" s="7">
        <v>1755174.7106580872</v>
      </c>
      <c r="P548" s="7">
        <f>N548+O548</f>
        <v>1872717.0265776545</v>
      </c>
    </row>
    <row r="549" spans="1:16" ht="15">
      <c r="A549" s="5"/>
      <c r="B549" s="5"/>
      <c r="C549" s="161"/>
      <c r="D549" s="57" t="s">
        <v>41</v>
      </c>
      <c r="E549" s="7">
        <v>16324.51</v>
      </c>
      <c r="F549" s="7">
        <v>150654.71</v>
      </c>
      <c r="G549" s="7">
        <f>E549+F549</f>
        <v>166979.22</v>
      </c>
      <c r="H549" s="7">
        <v>139959.11</v>
      </c>
      <c r="I549" s="7">
        <v>27020.1</v>
      </c>
      <c r="J549" s="7">
        <f>H549+I549</f>
        <v>166979.21</v>
      </c>
      <c r="K549" s="7">
        <v>3736.29</v>
      </c>
      <c r="L549" s="7">
        <v>163242.93</v>
      </c>
      <c r="M549" s="7">
        <f>K549+L549</f>
        <v>166979.22</v>
      </c>
      <c r="N549" s="7">
        <v>24858.4584889218</v>
      </c>
      <c r="O549" s="7">
        <v>142120.75634298995</v>
      </c>
      <c r="P549" s="7">
        <f>N549+O549</f>
        <v>166979.21483191176</v>
      </c>
    </row>
    <row r="550" spans="1:16" ht="15">
      <c r="A550" s="5"/>
      <c r="B550" s="5"/>
      <c r="C550" s="159"/>
      <c r="D550" s="57" t="s">
        <v>3</v>
      </c>
      <c r="E550" s="7">
        <f>SUM(E547:E549)</f>
        <v>386536.32</v>
      </c>
      <c r="F550" s="7">
        <f aca="true" t="shared" si="15" ref="F550:P550">SUM(F547:F549)</f>
        <v>3487746.71</v>
      </c>
      <c r="G550" s="7">
        <f t="shared" si="15"/>
        <v>3874283.0300000003</v>
      </c>
      <c r="H550" s="7">
        <f t="shared" si="15"/>
        <v>3525681.3699999996</v>
      </c>
      <c r="I550" s="7">
        <f t="shared" si="15"/>
        <v>348601.63999999996</v>
      </c>
      <c r="J550" s="7">
        <f t="shared" si="15"/>
        <v>3874283.01</v>
      </c>
      <c r="K550" s="7">
        <f t="shared" si="15"/>
        <v>191689.89</v>
      </c>
      <c r="L550" s="7">
        <f t="shared" si="15"/>
        <v>3682593.1300000004</v>
      </c>
      <c r="M550" s="7">
        <f t="shared" si="15"/>
        <v>3874283.02</v>
      </c>
      <c r="N550" s="7">
        <f t="shared" si="15"/>
        <v>212601.5342441931</v>
      </c>
      <c r="O550" s="7">
        <f t="shared" si="15"/>
        <v>3661681.485045753</v>
      </c>
      <c r="P550" s="7">
        <f t="shared" si="15"/>
        <v>3874283.0192899466</v>
      </c>
    </row>
    <row r="551" spans="1:16" ht="15">
      <c r="A551" s="5"/>
      <c r="B551" s="5"/>
      <c r="C551" s="137" t="s">
        <v>0</v>
      </c>
      <c r="D551" s="56" t="s">
        <v>39</v>
      </c>
      <c r="E551" s="6">
        <f>E547/G547</f>
        <v>0.10543373151309854</v>
      </c>
      <c r="F551" s="6">
        <f>F547/G547</f>
        <v>0.8945662684869015</v>
      </c>
      <c r="G551" s="11">
        <f>E551+F551</f>
        <v>1</v>
      </c>
      <c r="H551" s="6">
        <f>H547/J547</f>
        <v>0.9137406626248555</v>
      </c>
      <c r="I551" s="6">
        <f>I547/J547</f>
        <v>0.08625933737514449</v>
      </c>
      <c r="J551" s="11">
        <f>H551+I551</f>
        <v>1</v>
      </c>
      <c r="K551" s="6">
        <f>K547/M547</f>
        <v>0.03674596412386663</v>
      </c>
      <c r="L551" s="6">
        <f>L547/M547</f>
        <v>0.9632540358761335</v>
      </c>
      <c r="M551" s="11">
        <f>K551+L551</f>
        <v>1</v>
      </c>
      <c r="N551" s="6">
        <f>N547/P547</f>
        <v>0.03826516176945938</v>
      </c>
      <c r="O551" s="6">
        <f>O547/P547</f>
        <v>0.9617348382305406</v>
      </c>
      <c r="P551" s="11">
        <f>N551+O551</f>
        <v>1</v>
      </c>
    </row>
    <row r="552" spans="1:16" ht="15">
      <c r="A552" s="5"/>
      <c r="B552" s="5"/>
      <c r="C552" s="137"/>
      <c r="D552" s="57" t="s">
        <v>40</v>
      </c>
      <c r="E552" s="6">
        <f>E548/G548</f>
        <v>0.09439999592463791</v>
      </c>
      <c r="F552" s="6">
        <f>F548/G548</f>
        <v>0.9056000040753621</v>
      </c>
      <c r="G552" s="11">
        <f>E552+F552</f>
        <v>1</v>
      </c>
      <c r="H552" s="6">
        <f>H548/J548</f>
        <v>0.9127837797939168</v>
      </c>
      <c r="I552" s="6">
        <f>I548/J548</f>
        <v>0.08721622020608323</v>
      </c>
      <c r="J552" s="11">
        <f>H552+I552</f>
        <v>1</v>
      </c>
      <c r="K552" s="6">
        <f>K548/M548</f>
        <v>0.06436633976872812</v>
      </c>
      <c r="L552" s="6">
        <f>L548/M548</f>
        <v>0.9356336602312719</v>
      </c>
      <c r="M552" s="11">
        <f>K552+L552</f>
        <v>1</v>
      </c>
      <c r="N552" s="6">
        <f>N548/P548</f>
        <v>0.06276565773226994</v>
      </c>
      <c r="O552" s="6">
        <f>O548/P548</f>
        <v>0.9372343422677301</v>
      </c>
      <c r="P552" s="11">
        <f>N552+O552</f>
        <v>1</v>
      </c>
    </row>
    <row r="553" spans="1:16" ht="15">
      <c r="A553" s="5"/>
      <c r="B553" s="5"/>
      <c r="C553" s="137"/>
      <c r="D553" s="57" t="s">
        <v>41</v>
      </c>
      <c r="E553" s="6">
        <f>E549/G549</f>
        <v>0.09776372173735151</v>
      </c>
      <c r="F553" s="6">
        <f>F549/G549</f>
        <v>0.9022362782626484</v>
      </c>
      <c r="G553" s="11">
        <f>E553+F553</f>
        <v>0.9999999999999999</v>
      </c>
      <c r="H553" s="6">
        <f>H549/J549</f>
        <v>0.8381828492301526</v>
      </c>
      <c r="I553" s="6">
        <f>I549/J549</f>
        <v>0.16181715076984735</v>
      </c>
      <c r="J553" s="11">
        <f>H553+I553</f>
        <v>1</v>
      </c>
      <c r="K553" s="6">
        <f>K549/M549</f>
        <v>0.022375778255521856</v>
      </c>
      <c r="L553" s="6">
        <f>L549/M549</f>
        <v>0.977624221744478</v>
      </c>
      <c r="M553" s="11">
        <f>K553+L553</f>
        <v>0.9999999999999999</v>
      </c>
      <c r="N553" s="6">
        <f>N549/P549</f>
        <v>0.14887157371020915</v>
      </c>
      <c r="O553" s="6">
        <f>O549/P549</f>
        <v>0.8511284262897908</v>
      </c>
      <c r="P553" s="11">
        <f>N553+O553</f>
        <v>1</v>
      </c>
    </row>
    <row r="554" spans="1:16" ht="15">
      <c r="A554" s="5"/>
      <c r="B554" s="5"/>
      <c r="C554" s="137"/>
      <c r="D554" s="57" t="s">
        <v>3</v>
      </c>
      <c r="E554" s="6">
        <f>E550/G550</f>
        <v>0.09976976824018971</v>
      </c>
      <c r="F554" s="6">
        <f>F550/G550</f>
        <v>0.9002302317598102</v>
      </c>
      <c r="G554" s="11">
        <f>E554+F554</f>
        <v>0.9999999999999999</v>
      </c>
      <c r="H554" s="6">
        <f>H550/J550</f>
        <v>0.9100216377842774</v>
      </c>
      <c r="I554" s="6">
        <f>I550/J550</f>
        <v>0.08997836221572258</v>
      </c>
      <c r="J554" s="11">
        <f>H554+I554</f>
        <v>1</v>
      </c>
      <c r="K554" s="6">
        <f>K550/M550</f>
        <v>0.04947751339033564</v>
      </c>
      <c r="L554" s="6">
        <f>L550/M550</f>
        <v>0.9505224866096644</v>
      </c>
      <c r="M554" s="11">
        <f>K554+L554</f>
        <v>1</v>
      </c>
      <c r="N554" s="6">
        <f>N550/P550</f>
        <v>0.054875065447117836</v>
      </c>
      <c r="O554" s="6">
        <f>O550/P550</f>
        <v>0.945124934552882</v>
      </c>
      <c r="P554" s="11">
        <f>N554+O554</f>
        <v>0.9999999999999999</v>
      </c>
    </row>
    <row r="555" spans="1:7" ht="15.75">
      <c r="A555" s="5"/>
      <c r="B555" s="5"/>
      <c r="C555" s="15" t="s">
        <v>60</v>
      </c>
      <c r="G555" s="3"/>
    </row>
  </sheetData>
  <sheetProtection/>
  <mergeCells count="209">
    <mergeCell ref="C369:C372"/>
    <mergeCell ref="E363:G363"/>
    <mergeCell ref="E377:H377"/>
    <mergeCell ref="C246:C249"/>
    <mergeCell ref="C537:C540"/>
    <mergeCell ref="C410:C413"/>
    <mergeCell ref="C414:C417"/>
    <mergeCell ref="C504:D505"/>
    <mergeCell ref="E504:G504"/>
    <mergeCell ref="C254:D255"/>
    <mergeCell ref="E254:G254"/>
    <mergeCell ref="C256:C259"/>
    <mergeCell ref="C260:C263"/>
    <mergeCell ref="K408:M408"/>
    <mergeCell ref="C452:C455"/>
    <mergeCell ref="C436:D437"/>
    <mergeCell ref="E436:E437"/>
    <mergeCell ref="F436:F437"/>
    <mergeCell ref="I436:I437"/>
    <mergeCell ref="C424:C427"/>
    <mergeCell ref="C442:C445"/>
    <mergeCell ref="C450:D451"/>
    <mergeCell ref="H422:H423"/>
    <mergeCell ref="N408:P408"/>
    <mergeCell ref="K294:M294"/>
    <mergeCell ref="C296:C299"/>
    <mergeCell ref="C300:C303"/>
    <mergeCell ref="C335:D336"/>
    <mergeCell ref="C310:C313"/>
    <mergeCell ref="C314:C317"/>
    <mergeCell ref="C322:D323"/>
    <mergeCell ref="E322:G322"/>
    <mergeCell ref="C324:C327"/>
    <mergeCell ref="E139:G139"/>
    <mergeCell ref="C141:C144"/>
    <mergeCell ref="C145:C148"/>
    <mergeCell ref="C166:G166"/>
    <mergeCell ref="C154:C157"/>
    <mergeCell ref="C172:C175"/>
    <mergeCell ref="E152:H152"/>
    <mergeCell ref="C152:D153"/>
    <mergeCell ref="C139:D140"/>
    <mergeCell ref="C158:C161"/>
    <mergeCell ref="B2:H2"/>
    <mergeCell ref="C6:G6"/>
    <mergeCell ref="C7:D7"/>
    <mergeCell ref="C8:C11"/>
    <mergeCell ref="C12:C15"/>
    <mergeCell ref="C20:S20"/>
    <mergeCell ref="C21:D22"/>
    <mergeCell ref="E21:G21"/>
    <mergeCell ref="H21:J21"/>
    <mergeCell ref="K21:M21"/>
    <mergeCell ref="N21:P21"/>
    <mergeCell ref="Q21:S21"/>
    <mergeCell ref="C23:C26"/>
    <mergeCell ref="C27:C30"/>
    <mergeCell ref="C35:M35"/>
    <mergeCell ref="C36:D37"/>
    <mergeCell ref="E36:G36"/>
    <mergeCell ref="H36:J36"/>
    <mergeCell ref="K36:M36"/>
    <mergeCell ref="C38:C41"/>
    <mergeCell ref="C42:C45"/>
    <mergeCell ref="C50:M50"/>
    <mergeCell ref="C51:D52"/>
    <mergeCell ref="E51:G51"/>
    <mergeCell ref="H51:J51"/>
    <mergeCell ref="K51:M51"/>
    <mergeCell ref="C53:C56"/>
    <mergeCell ref="C57:C60"/>
    <mergeCell ref="C65:D67"/>
    <mergeCell ref="E65:S65"/>
    <mergeCell ref="E66:G66"/>
    <mergeCell ref="H66:J66"/>
    <mergeCell ref="K66:M66"/>
    <mergeCell ref="N66:P66"/>
    <mergeCell ref="Q66:S66"/>
    <mergeCell ref="C68:C71"/>
    <mergeCell ref="C72:C75"/>
    <mergeCell ref="C80:D82"/>
    <mergeCell ref="E80:M80"/>
    <mergeCell ref="E81:G81"/>
    <mergeCell ref="H81:J81"/>
    <mergeCell ref="K81:M81"/>
    <mergeCell ref="C83:C86"/>
    <mergeCell ref="C87:C90"/>
    <mergeCell ref="C95:D97"/>
    <mergeCell ref="E95:P95"/>
    <mergeCell ref="E96:G96"/>
    <mergeCell ref="H96:J96"/>
    <mergeCell ref="K96:M96"/>
    <mergeCell ref="N96:P96"/>
    <mergeCell ref="C98:C101"/>
    <mergeCell ref="C102:C105"/>
    <mergeCell ref="C110:M110"/>
    <mergeCell ref="C111:D112"/>
    <mergeCell ref="E111:G111"/>
    <mergeCell ref="H111:J111"/>
    <mergeCell ref="K111:M111"/>
    <mergeCell ref="C113:C116"/>
    <mergeCell ref="C117:C120"/>
    <mergeCell ref="E125:I125"/>
    <mergeCell ref="C127:C130"/>
    <mergeCell ref="C131:C134"/>
    <mergeCell ref="C125:D126"/>
    <mergeCell ref="K207:M207"/>
    <mergeCell ref="C209:C212"/>
    <mergeCell ref="C182:C185"/>
    <mergeCell ref="C186:C189"/>
    <mergeCell ref="C195:C198"/>
    <mergeCell ref="C199:C202"/>
    <mergeCell ref="H193:J193"/>
    <mergeCell ref="C193:D194"/>
    <mergeCell ref="E193:G193"/>
    <mergeCell ref="C207:D208"/>
    <mergeCell ref="E207:G207"/>
    <mergeCell ref="C167:D167"/>
    <mergeCell ref="C168:C171"/>
    <mergeCell ref="H207:J207"/>
    <mergeCell ref="E180:G180"/>
    <mergeCell ref="C180:D181"/>
    <mergeCell ref="C213:C216"/>
    <mergeCell ref="C236:D237"/>
    <mergeCell ref="C238:C241"/>
    <mergeCell ref="E236:H236"/>
    <mergeCell ref="C244:D245"/>
    <mergeCell ref="E244:H244"/>
    <mergeCell ref="C224:C227"/>
    <mergeCell ref="C228:C231"/>
    <mergeCell ref="C221:D223"/>
    <mergeCell ref="E221:G222"/>
    <mergeCell ref="C267:D268"/>
    <mergeCell ref="E267:J267"/>
    <mergeCell ref="C269:C272"/>
    <mergeCell ref="C273:C276"/>
    <mergeCell ref="C281:D282"/>
    <mergeCell ref="E281:G281"/>
    <mergeCell ref="C283:C286"/>
    <mergeCell ref="C287:C290"/>
    <mergeCell ref="C308:I308"/>
    <mergeCell ref="C309:D309"/>
    <mergeCell ref="C294:D295"/>
    <mergeCell ref="E294:G294"/>
    <mergeCell ref="H294:J294"/>
    <mergeCell ref="H408:J408"/>
    <mergeCell ref="C328:C331"/>
    <mergeCell ref="C349:D350"/>
    <mergeCell ref="E349:G349"/>
    <mergeCell ref="C355:C358"/>
    <mergeCell ref="C377:D378"/>
    <mergeCell ref="C337:C340"/>
    <mergeCell ref="C341:C344"/>
    <mergeCell ref="C379:C382"/>
    <mergeCell ref="E335:I335"/>
    <mergeCell ref="C397:C400"/>
    <mergeCell ref="C401:C404"/>
    <mergeCell ref="C422:D423"/>
    <mergeCell ref="E422:E423"/>
    <mergeCell ref="F422:F423"/>
    <mergeCell ref="C408:D409"/>
    <mergeCell ref="E408:G408"/>
    <mergeCell ref="G422:G423"/>
    <mergeCell ref="C497:C500"/>
    <mergeCell ref="C385:D386"/>
    <mergeCell ref="E385:H385"/>
    <mergeCell ref="C387:C390"/>
    <mergeCell ref="K477:M477"/>
    <mergeCell ref="C479:C482"/>
    <mergeCell ref="G436:G437"/>
    <mergeCell ref="H436:H437"/>
    <mergeCell ref="J436:J437"/>
    <mergeCell ref="H477:J477"/>
    <mergeCell ref="H504:J504"/>
    <mergeCell ref="E531:H531"/>
    <mergeCell ref="C510:C513"/>
    <mergeCell ref="C531:D532"/>
    <mergeCell ref="N545:P545"/>
    <mergeCell ref="C547:C550"/>
    <mergeCell ref="H545:J545"/>
    <mergeCell ref="K545:M545"/>
    <mergeCell ref="C551:C554"/>
    <mergeCell ref="C518:D519"/>
    <mergeCell ref="E518:G518"/>
    <mergeCell ref="C520:C523"/>
    <mergeCell ref="C524:C527"/>
    <mergeCell ref="C545:D546"/>
    <mergeCell ref="E545:G545"/>
    <mergeCell ref="C533:C536"/>
    <mergeCell ref="C465:C468"/>
    <mergeCell ref="C469:C472"/>
    <mergeCell ref="C395:D396"/>
    <mergeCell ref="E395:G395"/>
    <mergeCell ref="C456:C459"/>
    <mergeCell ref="C463:D464"/>
    <mergeCell ref="E463:J463"/>
    <mergeCell ref="E450:G450"/>
    <mergeCell ref="C438:C441"/>
    <mergeCell ref="C428:C431"/>
    <mergeCell ref="C351:C354"/>
    <mergeCell ref="C506:C509"/>
    <mergeCell ref="C477:D478"/>
    <mergeCell ref="E477:G477"/>
    <mergeCell ref="C491:D492"/>
    <mergeCell ref="E491:G491"/>
    <mergeCell ref="C493:C496"/>
    <mergeCell ref="C363:D364"/>
    <mergeCell ref="C365:C368"/>
    <mergeCell ref="C483:C4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711"/>
  <sheetViews>
    <sheetView zoomScalePageLayoutView="0" workbookViewId="0" topLeftCell="A1">
      <selection activeCell="I471" sqref="I471"/>
    </sheetView>
  </sheetViews>
  <sheetFormatPr defaultColWidth="11.421875" defaultRowHeight="15"/>
  <cols>
    <col min="1" max="1" width="11.421875" style="2" customWidth="1"/>
    <col min="2" max="2" width="21.28125" style="2" customWidth="1"/>
    <col min="3" max="3" width="20.140625" style="2" bestFit="1" customWidth="1"/>
    <col min="4" max="4" width="18.28125" style="2" customWidth="1"/>
    <col min="5" max="5" width="17.8515625" style="2" customWidth="1"/>
    <col min="6" max="6" width="22.421875" style="2" customWidth="1"/>
    <col min="7" max="7" width="17.8515625" style="2" customWidth="1"/>
    <col min="8" max="8" width="20.140625" style="2" bestFit="1" customWidth="1"/>
    <col min="9" max="9" width="16.28125" style="2" bestFit="1" customWidth="1"/>
    <col min="10" max="10" width="15.57421875" style="2" bestFit="1" customWidth="1"/>
    <col min="11" max="11" width="13.28125" style="2" customWidth="1"/>
    <col min="12" max="12" width="14.140625" style="2" customWidth="1"/>
    <col min="13" max="17" width="14.421875" style="2" bestFit="1" customWidth="1"/>
    <col min="18" max="19" width="13.28125" style="2" customWidth="1"/>
    <col min="20" max="16384" width="11.421875" style="2" customWidth="1"/>
  </cols>
  <sheetData>
    <row r="2" spans="2:8" ht="15">
      <c r="B2" s="160" t="s">
        <v>152</v>
      </c>
      <c r="C2" s="160"/>
      <c r="D2" s="160"/>
      <c r="E2" s="160"/>
      <c r="F2" s="160"/>
      <c r="G2" s="160"/>
      <c r="H2" s="160"/>
    </row>
    <row r="3" spans="7:14" ht="15" customHeight="1">
      <c r="G3" s="10"/>
      <c r="H3" s="10"/>
      <c r="I3" s="10"/>
      <c r="J3" s="10"/>
      <c r="K3" s="10"/>
      <c r="L3" s="10"/>
      <c r="M3" s="10"/>
      <c r="N3" s="9"/>
    </row>
    <row r="4" spans="1:14" ht="15" customHeight="1">
      <c r="A4" s="5">
        <v>1</v>
      </c>
      <c r="B4" s="5" t="s">
        <v>31</v>
      </c>
      <c r="C4" s="5"/>
      <c r="D4" s="5"/>
      <c r="G4" s="3"/>
      <c r="H4" s="4"/>
      <c r="I4" s="4"/>
      <c r="J4" s="4"/>
      <c r="K4" s="4"/>
      <c r="L4" s="4"/>
      <c r="M4" s="4"/>
      <c r="N4" s="4"/>
    </row>
    <row r="5" spans="1:14" ht="15" customHeight="1">
      <c r="A5" s="5"/>
      <c r="B5" s="5"/>
      <c r="C5" s="5"/>
      <c r="D5" s="5"/>
      <c r="G5" s="3"/>
      <c r="H5" s="4"/>
      <c r="I5" s="4"/>
      <c r="J5" s="4"/>
      <c r="K5" s="4"/>
      <c r="L5" s="4"/>
      <c r="M5" s="4"/>
      <c r="N5" s="4"/>
    </row>
    <row r="6" spans="1:14" ht="15" customHeight="1">
      <c r="A6" s="5"/>
      <c r="B6" s="5"/>
      <c r="C6" s="5">
        <v>2011</v>
      </c>
      <c r="D6" s="5"/>
      <c r="G6" s="3"/>
      <c r="H6" s="4"/>
      <c r="I6" s="4"/>
      <c r="J6" s="4"/>
      <c r="K6" s="4"/>
      <c r="L6" s="4"/>
      <c r="M6" s="4"/>
      <c r="N6" s="4"/>
    </row>
    <row r="7" spans="1:7" ht="15" customHeight="1">
      <c r="A7" s="5"/>
      <c r="B7" s="5"/>
      <c r="C7" s="137" t="s">
        <v>15</v>
      </c>
      <c r="D7" s="137"/>
      <c r="E7" s="137"/>
      <c r="F7" s="137"/>
      <c r="G7" s="137"/>
    </row>
    <row r="8" spans="1:7" ht="15" customHeight="1">
      <c r="A8" s="5"/>
      <c r="B8" s="5"/>
      <c r="C8" s="163" t="s">
        <v>67</v>
      </c>
      <c r="D8" s="149"/>
      <c r="E8" s="46" t="s">
        <v>1</v>
      </c>
      <c r="F8" s="46" t="s">
        <v>2</v>
      </c>
      <c r="G8" s="46" t="s">
        <v>3</v>
      </c>
    </row>
    <row r="9" spans="1:7" ht="15" customHeight="1">
      <c r="A9" s="5"/>
      <c r="B9" s="5"/>
      <c r="C9" s="158" t="s">
        <v>34</v>
      </c>
      <c r="D9" s="16" t="s">
        <v>62</v>
      </c>
      <c r="E9" s="7">
        <v>67555.86</v>
      </c>
      <c r="F9" s="7">
        <v>44588.07</v>
      </c>
      <c r="G9" s="7">
        <f>E9+F9</f>
        <v>112143.93</v>
      </c>
    </row>
    <row r="10" spans="1:7" ht="15" customHeight="1">
      <c r="A10" s="5"/>
      <c r="B10" s="5"/>
      <c r="C10" s="161"/>
      <c r="D10" s="16" t="s">
        <v>63</v>
      </c>
      <c r="E10" s="7">
        <v>15460.81</v>
      </c>
      <c r="F10" s="7">
        <v>50963.01</v>
      </c>
      <c r="G10" s="7">
        <f>E10+F10</f>
        <v>66423.82</v>
      </c>
    </row>
    <row r="11" spans="1:7" ht="15" customHeight="1">
      <c r="A11" s="5"/>
      <c r="B11" s="5"/>
      <c r="C11" s="161"/>
      <c r="D11" s="16" t="s">
        <v>64</v>
      </c>
      <c r="E11" s="7">
        <v>183103.47</v>
      </c>
      <c r="F11" s="7">
        <v>421637.5</v>
      </c>
      <c r="G11" s="7">
        <f>E11+F11</f>
        <v>604740.97</v>
      </c>
    </row>
    <row r="12" spans="1:7" ht="15" customHeight="1">
      <c r="A12" s="5"/>
      <c r="B12" s="5"/>
      <c r="C12" s="161"/>
      <c r="D12" s="16" t="s">
        <v>65</v>
      </c>
      <c r="E12" s="7">
        <v>239633.89</v>
      </c>
      <c r="F12" s="7">
        <v>222046.17</v>
      </c>
      <c r="G12" s="7">
        <f>E12+F12</f>
        <v>461680.06000000006</v>
      </c>
    </row>
    <row r="13" spans="1:7" ht="15" customHeight="1">
      <c r="A13" s="5"/>
      <c r="B13" s="5"/>
      <c r="C13" s="161"/>
      <c r="D13" s="16" t="s">
        <v>66</v>
      </c>
      <c r="E13" s="7">
        <v>18134.02</v>
      </c>
      <c r="F13" s="7">
        <v>43587.31</v>
      </c>
      <c r="G13" s="7">
        <f>E13+F13</f>
        <v>61721.33</v>
      </c>
    </row>
    <row r="14" spans="1:7" ht="15" customHeight="1">
      <c r="A14" s="5"/>
      <c r="B14" s="5"/>
      <c r="C14" s="159"/>
      <c r="D14" s="16" t="s">
        <v>3</v>
      </c>
      <c r="E14" s="7">
        <f>SUM(E9:E13)</f>
        <v>523888.05000000005</v>
      </c>
      <c r="F14" s="7">
        <f>SUM(F9:F13)</f>
        <v>782822.06</v>
      </c>
      <c r="G14" s="7">
        <f>SUM(G9:G13)</f>
        <v>1306710.11</v>
      </c>
    </row>
    <row r="15" spans="3:7" ht="15" customHeight="1">
      <c r="C15" s="137" t="s">
        <v>0</v>
      </c>
      <c r="D15" s="16" t="s">
        <v>62</v>
      </c>
      <c r="E15" s="6">
        <f aca="true" t="shared" si="0" ref="E15:E20">E9/G9</f>
        <v>0.6024031795568427</v>
      </c>
      <c r="F15" s="6">
        <f aca="true" t="shared" si="1" ref="F15:F20">F9/G9</f>
        <v>0.3975968204431573</v>
      </c>
      <c r="G15" s="8">
        <v>1</v>
      </c>
    </row>
    <row r="16" spans="3:7" ht="15" customHeight="1">
      <c r="C16" s="137"/>
      <c r="D16" s="16" t="s">
        <v>63</v>
      </c>
      <c r="E16" s="6">
        <f t="shared" si="0"/>
        <v>0.23276002494285933</v>
      </c>
      <c r="F16" s="6">
        <f t="shared" si="1"/>
        <v>0.7672399750571406</v>
      </c>
      <c r="G16" s="8">
        <v>1</v>
      </c>
    </row>
    <row r="17" spans="3:7" ht="15" customHeight="1">
      <c r="C17" s="137"/>
      <c r="D17" s="16" t="s">
        <v>64</v>
      </c>
      <c r="E17" s="6">
        <f t="shared" si="0"/>
        <v>0.30277999851738174</v>
      </c>
      <c r="F17" s="6">
        <f t="shared" si="1"/>
        <v>0.6972200014826183</v>
      </c>
      <c r="G17" s="8">
        <v>1</v>
      </c>
    </row>
    <row r="18" spans="1:7" ht="15" customHeight="1">
      <c r="A18" s="5"/>
      <c r="B18" s="5"/>
      <c r="C18" s="137"/>
      <c r="D18" s="16" t="s">
        <v>65</v>
      </c>
      <c r="E18" s="6">
        <f t="shared" si="0"/>
        <v>0.5190475196178063</v>
      </c>
      <c r="F18" s="6">
        <f t="shared" si="1"/>
        <v>0.4809524803821936</v>
      </c>
      <c r="G18" s="8">
        <v>1</v>
      </c>
    </row>
    <row r="19" spans="1:7" ht="15" customHeight="1">
      <c r="A19" s="5"/>
      <c r="B19" s="5"/>
      <c r="C19" s="137"/>
      <c r="D19" s="16" t="s">
        <v>66</v>
      </c>
      <c r="E19" s="6">
        <f t="shared" si="0"/>
        <v>0.29380475112898574</v>
      </c>
      <c r="F19" s="6">
        <f t="shared" si="1"/>
        <v>0.7061952488710143</v>
      </c>
      <c r="G19" s="8">
        <v>1</v>
      </c>
    </row>
    <row r="20" spans="3:7" ht="15" customHeight="1">
      <c r="C20" s="137"/>
      <c r="D20" s="16" t="s">
        <v>3</v>
      </c>
      <c r="E20" s="6">
        <f t="shared" si="0"/>
        <v>0.40092140252898173</v>
      </c>
      <c r="F20" s="6">
        <f t="shared" si="1"/>
        <v>0.5990785974710182</v>
      </c>
      <c r="G20" s="8">
        <v>1</v>
      </c>
    </row>
    <row r="21" spans="3:14" ht="15" customHeight="1">
      <c r="C21" s="15" t="s">
        <v>60</v>
      </c>
      <c r="I21" s="4"/>
      <c r="J21" s="4"/>
      <c r="K21" s="4"/>
      <c r="L21" s="4"/>
      <c r="M21" s="4"/>
      <c r="N21" s="4"/>
    </row>
    <row r="22" spans="1:14" ht="15" customHeight="1">
      <c r="A22" s="5"/>
      <c r="C22" s="14"/>
      <c r="G22" s="4"/>
      <c r="H22" s="4"/>
      <c r="I22" s="4"/>
      <c r="J22" s="4"/>
      <c r="K22" s="4"/>
      <c r="L22" s="4"/>
      <c r="M22" s="4"/>
      <c r="N22" s="4"/>
    </row>
    <row r="23" spans="1:14" ht="15" customHeight="1">
      <c r="A23" s="5">
        <v>2</v>
      </c>
      <c r="B23" s="5" t="s">
        <v>32</v>
      </c>
      <c r="G23" s="4"/>
      <c r="H23" s="4"/>
      <c r="I23" s="4"/>
      <c r="J23" s="4"/>
      <c r="K23" s="4"/>
      <c r="L23" s="4"/>
      <c r="M23" s="4"/>
      <c r="N23" s="4"/>
    </row>
    <row r="24" spans="2:14" ht="15" customHeight="1">
      <c r="B24" s="5"/>
      <c r="C24" s="5">
        <v>2011</v>
      </c>
      <c r="G24" s="4"/>
      <c r="H24" s="4"/>
      <c r="I24" s="4"/>
      <c r="J24" s="4"/>
      <c r="K24" s="4"/>
      <c r="L24" s="4"/>
      <c r="M24" s="4"/>
      <c r="N24" s="4"/>
    </row>
    <row r="25" spans="2:19" ht="15" customHeight="1">
      <c r="B25" s="5"/>
      <c r="C25" s="137" t="s">
        <v>25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</row>
    <row r="26" spans="2:19" ht="15" customHeight="1">
      <c r="B26" s="5"/>
      <c r="C26" s="152" t="s">
        <v>67</v>
      </c>
      <c r="D26" s="152"/>
      <c r="E26" s="153" t="s">
        <v>16</v>
      </c>
      <c r="F26" s="154"/>
      <c r="G26" s="155"/>
      <c r="H26" s="153" t="s">
        <v>48</v>
      </c>
      <c r="I26" s="154"/>
      <c r="J26" s="155"/>
      <c r="K26" s="153" t="s">
        <v>17</v>
      </c>
      <c r="L26" s="154"/>
      <c r="M26" s="155"/>
      <c r="N26" s="153" t="s">
        <v>26</v>
      </c>
      <c r="O26" s="154"/>
      <c r="P26" s="155"/>
      <c r="Q26" s="153" t="s">
        <v>27</v>
      </c>
      <c r="R26" s="154"/>
      <c r="S26" s="155"/>
    </row>
    <row r="27" spans="2:19" ht="15" customHeight="1" thickBot="1">
      <c r="B27" s="5"/>
      <c r="C27" s="154"/>
      <c r="D27" s="154"/>
      <c r="E27" s="12" t="s">
        <v>1</v>
      </c>
      <c r="F27" s="12" t="s">
        <v>2</v>
      </c>
      <c r="G27" s="13" t="s">
        <v>3</v>
      </c>
      <c r="H27" s="12" t="s">
        <v>1</v>
      </c>
      <c r="I27" s="12" t="s">
        <v>2</v>
      </c>
      <c r="J27" s="13" t="s">
        <v>3</v>
      </c>
      <c r="K27" s="12" t="s">
        <v>1</v>
      </c>
      <c r="L27" s="12" t="s">
        <v>2</v>
      </c>
      <c r="M27" s="13" t="s">
        <v>3</v>
      </c>
      <c r="N27" s="12" t="s">
        <v>1</v>
      </c>
      <c r="O27" s="12" t="s">
        <v>2</v>
      </c>
      <c r="P27" s="13" t="s">
        <v>3</v>
      </c>
      <c r="Q27" s="12" t="s">
        <v>1</v>
      </c>
      <c r="R27" s="12" t="s">
        <v>2</v>
      </c>
      <c r="S27" s="13" t="s">
        <v>3</v>
      </c>
    </row>
    <row r="28" spans="2:19" ht="15" customHeight="1">
      <c r="B28" s="5"/>
      <c r="C28" s="158" t="s">
        <v>34</v>
      </c>
      <c r="D28" s="16" t="s">
        <v>62</v>
      </c>
      <c r="E28" s="7">
        <v>39628.48</v>
      </c>
      <c r="F28" s="7">
        <v>72515.45</v>
      </c>
      <c r="G28" s="7">
        <f>+E28+F28</f>
        <v>112143.93</v>
      </c>
      <c r="H28" s="7">
        <v>43732.13</v>
      </c>
      <c r="I28" s="7">
        <v>68411.8</v>
      </c>
      <c r="J28" s="7">
        <f>+H28+I28</f>
        <v>112143.93</v>
      </c>
      <c r="K28" s="7">
        <v>61406.2</v>
      </c>
      <c r="L28" s="7">
        <v>50737.73</v>
      </c>
      <c r="M28" s="7">
        <f>+K28+L28</f>
        <v>112143.93</v>
      </c>
      <c r="N28" s="7">
        <v>13652.1</v>
      </c>
      <c r="O28" s="7">
        <v>98491.83</v>
      </c>
      <c r="P28" s="7">
        <f>+N28+O28</f>
        <v>112143.93000000001</v>
      </c>
      <c r="Q28" s="7">
        <v>554.13</v>
      </c>
      <c r="R28" s="7">
        <v>111589.8</v>
      </c>
      <c r="S28" s="7">
        <f>+Q28+R28</f>
        <v>112143.93000000001</v>
      </c>
    </row>
    <row r="29" spans="2:19" ht="15" customHeight="1">
      <c r="B29" s="5"/>
      <c r="C29" s="161"/>
      <c r="D29" s="16" t="s">
        <v>63</v>
      </c>
      <c r="E29" s="7">
        <v>13685.51</v>
      </c>
      <c r="F29" s="7">
        <v>52738.31</v>
      </c>
      <c r="G29" s="7">
        <f>+E29+F29</f>
        <v>66423.81999999999</v>
      </c>
      <c r="H29" s="7">
        <v>16658.75</v>
      </c>
      <c r="I29" s="7">
        <v>49765.07</v>
      </c>
      <c r="J29" s="7">
        <f>+H29+I29</f>
        <v>66423.82</v>
      </c>
      <c r="K29" s="7">
        <v>18010.5</v>
      </c>
      <c r="L29" s="7">
        <v>48413.32</v>
      </c>
      <c r="M29" s="7">
        <f>+K29+L29</f>
        <v>66423.82</v>
      </c>
      <c r="N29" s="7">
        <v>7048.59</v>
      </c>
      <c r="O29" s="7">
        <v>59375.23</v>
      </c>
      <c r="P29" s="7">
        <f>+N29+O29</f>
        <v>66423.82</v>
      </c>
      <c r="Q29" s="7">
        <v>655.72</v>
      </c>
      <c r="R29" s="7">
        <v>65768.1</v>
      </c>
      <c r="S29" s="7">
        <f>+Q29+R29</f>
        <v>66423.82</v>
      </c>
    </row>
    <row r="30" spans="2:19" ht="15" customHeight="1">
      <c r="B30" s="5"/>
      <c r="C30" s="161"/>
      <c r="D30" s="16" t="s">
        <v>64</v>
      </c>
      <c r="E30" s="7">
        <v>126507.9</v>
      </c>
      <c r="F30" s="7">
        <v>478233.07</v>
      </c>
      <c r="G30" s="7">
        <f>+E30+F30</f>
        <v>604740.97</v>
      </c>
      <c r="H30" s="7">
        <v>144838.42</v>
      </c>
      <c r="I30" s="7">
        <v>459902.54</v>
      </c>
      <c r="J30" s="7">
        <f>+H30+I30</f>
        <v>604740.96</v>
      </c>
      <c r="K30" s="7">
        <v>171880.75</v>
      </c>
      <c r="L30" s="7">
        <v>432860.22</v>
      </c>
      <c r="M30" s="7">
        <f>+K30+L30</f>
        <v>604740.97</v>
      </c>
      <c r="N30" s="7">
        <v>53967.46</v>
      </c>
      <c r="O30" s="7">
        <v>550773.51</v>
      </c>
      <c r="P30" s="7">
        <f>+N30+O30</f>
        <v>604740.97</v>
      </c>
      <c r="Q30" s="7">
        <v>5278.41</v>
      </c>
      <c r="R30" s="7">
        <v>599462.56</v>
      </c>
      <c r="S30" s="7">
        <f>+Q30+R30</f>
        <v>604740.9700000001</v>
      </c>
    </row>
    <row r="31" spans="2:19" ht="15" customHeight="1">
      <c r="B31" s="5"/>
      <c r="C31" s="161"/>
      <c r="D31" s="16" t="s">
        <v>65</v>
      </c>
      <c r="E31" s="7">
        <v>170851.43</v>
      </c>
      <c r="F31" s="7">
        <v>290828.63</v>
      </c>
      <c r="G31" s="7">
        <f>+E31+F31</f>
        <v>461680.06</v>
      </c>
      <c r="H31" s="7">
        <v>153366.97</v>
      </c>
      <c r="I31" s="7">
        <v>308313.09</v>
      </c>
      <c r="J31" s="7">
        <f>+H31+I31</f>
        <v>461680.06000000006</v>
      </c>
      <c r="K31" s="7">
        <v>155200.12</v>
      </c>
      <c r="L31" s="7">
        <v>306479.93</v>
      </c>
      <c r="M31" s="7">
        <f>+K31+L31</f>
        <v>461680.05</v>
      </c>
      <c r="N31" s="7">
        <v>38666.14</v>
      </c>
      <c r="O31" s="7">
        <v>423013.92</v>
      </c>
      <c r="P31" s="7">
        <f>+N31+O31</f>
        <v>461680.06</v>
      </c>
      <c r="Q31" s="7">
        <v>828.36</v>
      </c>
      <c r="R31" s="7">
        <v>460851.69</v>
      </c>
      <c r="S31" s="7">
        <f>+Q31+R31</f>
        <v>461680.05</v>
      </c>
    </row>
    <row r="32" spans="2:19" ht="15" customHeight="1">
      <c r="B32" s="5"/>
      <c r="C32" s="161"/>
      <c r="D32" s="16" t="s">
        <v>66</v>
      </c>
      <c r="E32" s="7">
        <v>11843.7</v>
      </c>
      <c r="F32" s="7">
        <v>49877.63</v>
      </c>
      <c r="G32" s="7">
        <f>+E32+F32</f>
        <v>61721.33</v>
      </c>
      <c r="H32" s="7">
        <v>11711.74</v>
      </c>
      <c r="I32" s="7">
        <v>50009.59</v>
      </c>
      <c r="J32" s="7">
        <f>+H32+I32</f>
        <v>61721.329999999994</v>
      </c>
      <c r="K32" s="7">
        <v>14494.5</v>
      </c>
      <c r="L32" s="7">
        <v>47226.82</v>
      </c>
      <c r="M32" s="7">
        <f>+K32+L32</f>
        <v>61721.32</v>
      </c>
      <c r="N32" s="7">
        <v>8081.92</v>
      </c>
      <c r="O32" s="7">
        <v>53639.41</v>
      </c>
      <c r="P32" s="7">
        <f>+N32+O32</f>
        <v>61721.33</v>
      </c>
      <c r="Q32" s="7">
        <v>210.97</v>
      </c>
      <c r="R32" s="7">
        <v>61510.36</v>
      </c>
      <c r="S32" s="7">
        <f>+Q32+R32</f>
        <v>61721.33</v>
      </c>
    </row>
    <row r="33" spans="2:19" ht="15" customHeight="1">
      <c r="B33" s="5"/>
      <c r="C33" s="159"/>
      <c r="D33" s="16" t="s">
        <v>3</v>
      </c>
      <c r="E33" s="7">
        <f>SUM(E28:E32)</f>
        <v>362517.02</v>
      </c>
      <c r="F33" s="7">
        <f aca="true" t="shared" si="2" ref="F33:S33">SUM(F28:F32)</f>
        <v>944193.09</v>
      </c>
      <c r="G33" s="7">
        <f t="shared" si="2"/>
        <v>1306710.11</v>
      </c>
      <c r="H33" s="7">
        <f t="shared" si="2"/>
        <v>370308.01</v>
      </c>
      <c r="I33" s="7">
        <f t="shared" si="2"/>
        <v>936402.09</v>
      </c>
      <c r="J33" s="7">
        <f t="shared" si="2"/>
        <v>1306710.1</v>
      </c>
      <c r="K33" s="7">
        <f t="shared" si="2"/>
        <v>420992.07</v>
      </c>
      <c r="L33" s="7">
        <f t="shared" si="2"/>
        <v>885718.0199999999</v>
      </c>
      <c r="M33" s="7">
        <f t="shared" si="2"/>
        <v>1306710.09</v>
      </c>
      <c r="N33" s="7">
        <f t="shared" si="2"/>
        <v>121416.20999999999</v>
      </c>
      <c r="O33" s="7">
        <f t="shared" si="2"/>
        <v>1185293.9</v>
      </c>
      <c r="P33" s="7">
        <f t="shared" si="2"/>
        <v>1306710.11</v>
      </c>
      <c r="Q33" s="7">
        <f t="shared" si="2"/>
        <v>7527.59</v>
      </c>
      <c r="R33" s="7">
        <f t="shared" si="2"/>
        <v>1299182.5100000002</v>
      </c>
      <c r="S33" s="7">
        <f t="shared" si="2"/>
        <v>1306710.1</v>
      </c>
    </row>
    <row r="34" spans="2:19" ht="15" customHeight="1">
      <c r="B34" s="5"/>
      <c r="C34" s="158" t="s">
        <v>0</v>
      </c>
      <c r="D34" s="16" t="s">
        <v>62</v>
      </c>
      <c r="E34" s="6">
        <f aca="true" t="shared" si="3" ref="E34:E39">E28/G28</f>
        <v>0.35337160022838515</v>
      </c>
      <c r="F34" s="6">
        <f aca="true" t="shared" si="4" ref="F34:F39">F28/G28</f>
        <v>0.6466283997716149</v>
      </c>
      <c r="G34" s="8">
        <f aca="true" t="shared" si="5" ref="G34:G39">+E34+F34</f>
        <v>1</v>
      </c>
      <c r="H34" s="6">
        <f aca="true" t="shared" si="6" ref="H34:H39">H28/J28</f>
        <v>0.38996430747522404</v>
      </c>
      <c r="I34" s="6">
        <f aca="true" t="shared" si="7" ref="I34:I39">I28/J28</f>
        <v>0.6100356925247761</v>
      </c>
      <c r="J34" s="8">
        <f aca="true" t="shared" si="8" ref="J34:J39">+H34+I34</f>
        <v>1</v>
      </c>
      <c r="K34" s="6">
        <f aca="true" t="shared" si="9" ref="K34:K39">K28/M28</f>
        <v>0.5475659716936976</v>
      </c>
      <c r="L34" s="6">
        <f aca="true" t="shared" si="10" ref="L34:L39">L28/M28</f>
        <v>0.4524340283063025</v>
      </c>
      <c r="M34" s="8">
        <f aca="true" t="shared" si="11" ref="M34:M39">+K34+L34</f>
        <v>1</v>
      </c>
      <c r="N34" s="6">
        <f aca="true" t="shared" si="12" ref="N34:N39">N28/P28</f>
        <v>0.12173730669149904</v>
      </c>
      <c r="O34" s="6">
        <f aca="true" t="shared" si="13" ref="O34:O39">O28/P28</f>
        <v>0.8782626933085009</v>
      </c>
      <c r="P34" s="8">
        <f aca="true" t="shared" si="14" ref="P34:P39">+N34+O34</f>
        <v>1</v>
      </c>
      <c r="Q34" s="6">
        <f aca="true" t="shared" si="15" ref="Q34:Q39">Q28/S28</f>
        <v>0.004941239351964925</v>
      </c>
      <c r="R34" s="6">
        <f aca="true" t="shared" si="16" ref="R34:R39">R28/S28</f>
        <v>0.995058760648035</v>
      </c>
      <c r="S34" s="8">
        <f aca="true" t="shared" si="17" ref="S34:S39">+Q34+R34</f>
        <v>0.9999999999999999</v>
      </c>
    </row>
    <row r="35" spans="2:19" ht="15" customHeight="1">
      <c r="B35" s="5"/>
      <c r="C35" s="161"/>
      <c r="D35" s="16" t="s">
        <v>63</v>
      </c>
      <c r="E35" s="6">
        <f t="shared" si="3"/>
        <v>0.20603316701749466</v>
      </c>
      <c r="F35" s="6">
        <f t="shared" si="4"/>
        <v>0.7939668329825055</v>
      </c>
      <c r="G35" s="8">
        <f t="shared" si="5"/>
        <v>1.0000000000000002</v>
      </c>
      <c r="H35" s="6">
        <f t="shared" si="6"/>
        <v>0.2507948202918772</v>
      </c>
      <c r="I35" s="6">
        <f t="shared" si="7"/>
        <v>0.7492051797081227</v>
      </c>
      <c r="J35" s="8">
        <f t="shared" si="8"/>
        <v>1</v>
      </c>
      <c r="K35" s="6">
        <f t="shared" si="9"/>
        <v>0.27114520062230685</v>
      </c>
      <c r="L35" s="6">
        <f t="shared" si="10"/>
        <v>0.728854799377693</v>
      </c>
      <c r="M35" s="8">
        <f t="shared" si="11"/>
        <v>0.9999999999999999</v>
      </c>
      <c r="N35" s="6">
        <f t="shared" si="12"/>
        <v>0.10611539655503101</v>
      </c>
      <c r="O35" s="6">
        <f t="shared" si="13"/>
        <v>0.8938846034449689</v>
      </c>
      <c r="P35" s="8">
        <f t="shared" si="14"/>
        <v>0.9999999999999999</v>
      </c>
      <c r="Q35" s="6">
        <f t="shared" si="15"/>
        <v>0.009871759859640712</v>
      </c>
      <c r="R35" s="6">
        <f t="shared" si="16"/>
        <v>0.9901282401403593</v>
      </c>
      <c r="S35" s="8">
        <f t="shared" si="17"/>
        <v>1</v>
      </c>
    </row>
    <row r="36" spans="2:19" ht="15" customHeight="1">
      <c r="B36" s="5"/>
      <c r="C36" s="161"/>
      <c r="D36" s="16" t="s">
        <v>64</v>
      </c>
      <c r="E36" s="6">
        <f t="shared" si="3"/>
        <v>0.20919353289392648</v>
      </c>
      <c r="F36" s="6">
        <f t="shared" si="4"/>
        <v>0.7908064671060736</v>
      </c>
      <c r="G36" s="8">
        <f t="shared" si="5"/>
        <v>1</v>
      </c>
      <c r="H36" s="6">
        <f t="shared" si="6"/>
        <v>0.2395048947899941</v>
      </c>
      <c r="I36" s="6">
        <f t="shared" si="7"/>
        <v>0.760495105210006</v>
      </c>
      <c r="J36" s="8">
        <f t="shared" si="8"/>
        <v>1</v>
      </c>
      <c r="K36" s="6">
        <f t="shared" si="9"/>
        <v>0.2842221025640118</v>
      </c>
      <c r="L36" s="6">
        <f t="shared" si="10"/>
        <v>0.7157778974359882</v>
      </c>
      <c r="M36" s="8">
        <f t="shared" si="11"/>
        <v>1</v>
      </c>
      <c r="N36" s="6">
        <f t="shared" si="12"/>
        <v>0.08924062148460025</v>
      </c>
      <c r="O36" s="6">
        <f t="shared" si="13"/>
        <v>0.9107593785153998</v>
      </c>
      <c r="P36" s="8">
        <f t="shared" si="14"/>
        <v>1</v>
      </c>
      <c r="Q36" s="6">
        <f t="shared" si="15"/>
        <v>0.008728381673892541</v>
      </c>
      <c r="R36" s="6">
        <f t="shared" si="16"/>
        <v>0.9912716183261074</v>
      </c>
      <c r="S36" s="8">
        <f t="shared" si="17"/>
        <v>1</v>
      </c>
    </row>
    <row r="37" spans="2:19" ht="15" customHeight="1">
      <c r="B37" s="5"/>
      <c r="C37" s="161"/>
      <c r="D37" s="16" t="s">
        <v>65</v>
      </c>
      <c r="E37" s="6">
        <f t="shared" si="3"/>
        <v>0.3700645637587207</v>
      </c>
      <c r="F37" s="6">
        <f t="shared" si="4"/>
        <v>0.6299354362412793</v>
      </c>
      <c r="G37" s="8">
        <f t="shared" si="5"/>
        <v>1</v>
      </c>
      <c r="H37" s="6">
        <f t="shared" si="6"/>
        <v>0.3321931859045417</v>
      </c>
      <c r="I37" s="6">
        <f t="shared" si="7"/>
        <v>0.6678068140954582</v>
      </c>
      <c r="J37" s="8">
        <f t="shared" si="8"/>
        <v>0.9999999999999999</v>
      </c>
      <c r="K37" s="6">
        <f t="shared" si="9"/>
        <v>0.3361638000169165</v>
      </c>
      <c r="L37" s="6">
        <f t="shared" si="10"/>
        <v>0.6638361999830835</v>
      </c>
      <c r="M37" s="8">
        <f t="shared" si="11"/>
        <v>1</v>
      </c>
      <c r="N37" s="6">
        <f t="shared" si="12"/>
        <v>0.08375094215678278</v>
      </c>
      <c r="O37" s="6">
        <f t="shared" si="13"/>
        <v>0.9162490578432172</v>
      </c>
      <c r="P37" s="8">
        <f t="shared" si="14"/>
        <v>1</v>
      </c>
      <c r="Q37" s="6">
        <f t="shared" si="15"/>
        <v>0.0017942295752220612</v>
      </c>
      <c r="R37" s="6">
        <f t="shared" si="16"/>
        <v>0.998205770424778</v>
      </c>
      <c r="S37" s="8">
        <f t="shared" si="17"/>
        <v>1</v>
      </c>
    </row>
    <row r="38" spans="2:19" ht="15" customHeight="1">
      <c r="B38" s="5"/>
      <c r="C38" s="161"/>
      <c r="D38" s="16" t="s">
        <v>66</v>
      </c>
      <c r="E38" s="6">
        <f t="shared" si="3"/>
        <v>0.1918899025669084</v>
      </c>
      <c r="F38" s="6">
        <f t="shared" si="4"/>
        <v>0.8081100974330916</v>
      </c>
      <c r="G38" s="8">
        <f t="shared" si="5"/>
        <v>1</v>
      </c>
      <c r="H38" s="6">
        <f t="shared" si="6"/>
        <v>0.18975190586463384</v>
      </c>
      <c r="I38" s="6">
        <f t="shared" si="7"/>
        <v>0.8102480941353661</v>
      </c>
      <c r="J38" s="8">
        <f t="shared" si="8"/>
        <v>1</v>
      </c>
      <c r="K38" s="6">
        <f t="shared" si="9"/>
        <v>0.23483781617113828</v>
      </c>
      <c r="L38" s="6">
        <f t="shared" si="10"/>
        <v>0.7651621838288617</v>
      </c>
      <c r="M38" s="8">
        <f t="shared" si="11"/>
        <v>1</v>
      </c>
      <c r="N38" s="6">
        <f t="shared" si="12"/>
        <v>0.1309420908460657</v>
      </c>
      <c r="O38" s="6">
        <f t="shared" si="13"/>
        <v>0.8690579091539343</v>
      </c>
      <c r="P38" s="8">
        <f t="shared" si="14"/>
        <v>1</v>
      </c>
      <c r="Q38" s="6">
        <f t="shared" si="15"/>
        <v>0.0034181052158143706</v>
      </c>
      <c r="R38" s="6">
        <f t="shared" si="16"/>
        <v>0.9965818947841856</v>
      </c>
      <c r="S38" s="8">
        <f t="shared" si="17"/>
        <v>0.9999999999999999</v>
      </c>
    </row>
    <row r="39" spans="2:19" ht="15" customHeight="1">
      <c r="B39" s="5"/>
      <c r="C39" s="159"/>
      <c r="D39" s="16" t="s">
        <v>3</v>
      </c>
      <c r="E39" s="6">
        <f t="shared" si="3"/>
        <v>0.27742727114891613</v>
      </c>
      <c r="F39" s="6">
        <f t="shared" si="4"/>
        <v>0.7225727288510838</v>
      </c>
      <c r="G39" s="8">
        <f t="shared" si="5"/>
        <v>1</v>
      </c>
      <c r="H39" s="6">
        <f t="shared" si="6"/>
        <v>0.28338956743351107</v>
      </c>
      <c r="I39" s="6">
        <f t="shared" si="7"/>
        <v>0.7166104325664888</v>
      </c>
      <c r="J39" s="8">
        <f t="shared" si="8"/>
        <v>0.9999999999999999</v>
      </c>
      <c r="K39" s="6">
        <f t="shared" si="9"/>
        <v>0.32217710203798916</v>
      </c>
      <c r="L39" s="6">
        <f t="shared" si="10"/>
        <v>0.6778228979620107</v>
      </c>
      <c r="M39" s="8">
        <f t="shared" si="11"/>
        <v>0.9999999999999998</v>
      </c>
      <c r="N39" s="6">
        <f t="shared" si="12"/>
        <v>0.09291747960838842</v>
      </c>
      <c r="O39" s="6">
        <f t="shared" si="13"/>
        <v>0.9070825203916114</v>
      </c>
      <c r="P39" s="8">
        <f t="shared" si="14"/>
        <v>0.9999999999999998</v>
      </c>
      <c r="Q39" s="6">
        <f t="shared" si="15"/>
        <v>0.005760719229154194</v>
      </c>
      <c r="R39" s="6">
        <f t="shared" si="16"/>
        <v>0.9942392807708459</v>
      </c>
      <c r="S39" s="8">
        <f t="shared" si="17"/>
        <v>1</v>
      </c>
    </row>
    <row r="40" spans="3:7" ht="15.75">
      <c r="C40" s="15" t="s">
        <v>60</v>
      </c>
      <c r="G40" s="3"/>
    </row>
    <row r="41" spans="1:7" ht="15">
      <c r="A41" s="5"/>
      <c r="G41" s="3"/>
    </row>
    <row r="42" spans="1:7" ht="15">
      <c r="A42" s="5">
        <v>3</v>
      </c>
      <c r="B42" s="5" t="s">
        <v>50</v>
      </c>
      <c r="G42" s="3"/>
    </row>
    <row r="43" spans="2:7" ht="15">
      <c r="B43" s="5"/>
      <c r="C43" s="5">
        <v>2011</v>
      </c>
      <c r="G43" s="3"/>
    </row>
    <row r="44" spans="2:13" ht="15" customHeight="1">
      <c r="B44" s="5"/>
      <c r="C44" s="137" t="s">
        <v>28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</row>
    <row r="45" spans="2:13" ht="15" customHeight="1">
      <c r="B45" s="5"/>
      <c r="C45" s="152" t="s">
        <v>67</v>
      </c>
      <c r="D45" s="152"/>
      <c r="E45" s="153" t="s">
        <v>29</v>
      </c>
      <c r="F45" s="154"/>
      <c r="G45" s="155"/>
      <c r="H45" s="153" t="s">
        <v>47</v>
      </c>
      <c r="I45" s="154"/>
      <c r="J45" s="155"/>
      <c r="K45" s="153" t="s">
        <v>30</v>
      </c>
      <c r="L45" s="154"/>
      <c r="M45" s="155"/>
    </row>
    <row r="46" spans="2:13" ht="15.75" thickBot="1">
      <c r="B46" s="5"/>
      <c r="C46" s="154"/>
      <c r="D46" s="154"/>
      <c r="E46" s="12" t="s">
        <v>1</v>
      </c>
      <c r="F46" s="12" t="s">
        <v>2</v>
      </c>
      <c r="G46" s="13" t="s">
        <v>3</v>
      </c>
      <c r="H46" s="12" t="s">
        <v>1</v>
      </c>
      <c r="I46" s="12" t="s">
        <v>2</v>
      </c>
      <c r="J46" s="13" t="s">
        <v>3</v>
      </c>
      <c r="K46" s="12" t="s">
        <v>1</v>
      </c>
      <c r="L46" s="12" t="s">
        <v>2</v>
      </c>
      <c r="M46" s="13" t="s">
        <v>3</v>
      </c>
    </row>
    <row r="47" spans="2:13" ht="15">
      <c r="B47" s="5"/>
      <c r="C47" s="158" t="s">
        <v>34</v>
      </c>
      <c r="D47" s="16" t="s">
        <v>62</v>
      </c>
      <c r="E47" s="7">
        <v>36834.8</v>
      </c>
      <c r="F47" s="7">
        <v>75309.13</v>
      </c>
      <c r="G47" s="7">
        <f>+E47+F47</f>
        <v>112143.93000000001</v>
      </c>
      <c r="H47" s="7">
        <v>59145.64</v>
      </c>
      <c r="I47" s="7">
        <v>52998.29</v>
      </c>
      <c r="J47" s="7">
        <f>+H47+I47</f>
        <v>112143.93</v>
      </c>
      <c r="K47" s="7">
        <v>8276.29</v>
      </c>
      <c r="L47" s="7">
        <v>103867.64</v>
      </c>
      <c r="M47" s="7">
        <f>+K47+L47</f>
        <v>112143.93</v>
      </c>
    </row>
    <row r="48" spans="2:13" ht="15">
      <c r="B48" s="5"/>
      <c r="C48" s="161"/>
      <c r="D48" s="16" t="s">
        <v>63</v>
      </c>
      <c r="E48" s="7">
        <v>57458.04</v>
      </c>
      <c r="F48" s="7">
        <v>8965.78</v>
      </c>
      <c r="G48" s="7">
        <f>+E48+F48</f>
        <v>66423.82</v>
      </c>
      <c r="H48" s="7">
        <v>8900.78</v>
      </c>
      <c r="I48" s="7">
        <v>57523.04</v>
      </c>
      <c r="J48" s="7">
        <f>+H48+I48</f>
        <v>66423.82</v>
      </c>
      <c r="K48" s="7">
        <v>1285.65</v>
      </c>
      <c r="L48" s="7">
        <v>65138.17</v>
      </c>
      <c r="M48" s="7">
        <f>+K48+L48</f>
        <v>66423.81999999999</v>
      </c>
    </row>
    <row r="49" spans="2:13" ht="15">
      <c r="B49" s="5"/>
      <c r="C49" s="161"/>
      <c r="D49" s="16" t="s">
        <v>64</v>
      </c>
      <c r="E49" s="7">
        <v>501073.23</v>
      </c>
      <c r="F49" s="7">
        <v>103667.74</v>
      </c>
      <c r="G49" s="7">
        <f>+E49+F49</f>
        <v>604740.97</v>
      </c>
      <c r="H49" s="7">
        <v>118763.02</v>
      </c>
      <c r="I49" s="7">
        <v>485977.95</v>
      </c>
      <c r="J49" s="7">
        <f>+H49+I49</f>
        <v>604740.97</v>
      </c>
      <c r="K49" s="7">
        <v>11395.47</v>
      </c>
      <c r="L49" s="7">
        <v>593345.5</v>
      </c>
      <c r="M49" s="7">
        <f>+K49+L49</f>
        <v>604740.97</v>
      </c>
    </row>
    <row r="50" spans="2:13" ht="15">
      <c r="B50" s="5"/>
      <c r="C50" s="161"/>
      <c r="D50" s="16" t="s">
        <v>65</v>
      </c>
      <c r="E50" s="7">
        <v>356998.79</v>
      </c>
      <c r="F50" s="7">
        <v>104681.26</v>
      </c>
      <c r="G50" s="7">
        <f>+E50+F50</f>
        <v>461680.05</v>
      </c>
      <c r="H50" s="7">
        <v>80622.56</v>
      </c>
      <c r="I50" s="7">
        <v>381057.5</v>
      </c>
      <c r="J50" s="7">
        <f>+H50+I50</f>
        <v>461680.06</v>
      </c>
      <c r="K50" s="7">
        <v>12072.45</v>
      </c>
      <c r="L50" s="7">
        <v>449607.61</v>
      </c>
      <c r="M50" s="7">
        <f>+K50+L50</f>
        <v>461680.06</v>
      </c>
    </row>
    <row r="51" spans="2:13" ht="15">
      <c r="B51" s="5"/>
      <c r="C51" s="161"/>
      <c r="D51" s="16" t="s">
        <v>66</v>
      </c>
      <c r="E51" s="7">
        <v>54160.65</v>
      </c>
      <c r="F51" s="7">
        <v>7560.67</v>
      </c>
      <c r="G51" s="7">
        <f>+E51+F51</f>
        <v>61721.32</v>
      </c>
      <c r="H51" s="7">
        <v>4202.77</v>
      </c>
      <c r="I51" s="7">
        <v>57518.56</v>
      </c>
      <c r="J51" s="7">
        <f>+H51+I51</f>
        <v>61721.33</v>
      </c>
      <c r="K51" s="7">
        <v>1591.74</v>
      </c>
      <c r="L51" s="7">
        <v>60129.58</v>
      </c>
      <c r="M51" s="7">
        <f>+K51+L51</f>
        <v>61721.32</v>
      </c>
    </row>
    <row r="52" spans="2:13" ht="15">
      <c r="B52" s="5"/>
      <c r="C52" s="159"/>
      <c r="D52" s="16" t="s">
        <v>3</v>
      </c>
      <c r="E52" s="7">
        <f>SUM(E47:E51)</f>
        <v>1006525.5099999999</v>
      </c>
      <c r="F52" s="7">
        <f aca="true" t="shared" si="18" ref="F52:M52">SUM(F47:F51)</f>
        <v>300184.58</v>
      </c>
      <c r="G52" s="7">
        <f t="shared" si="18"/>
        <v>1306710.09</v>
      </c>
      <c r="H52" s="7">
        <f t="shared" si="18"/>
        <v>271634.77</v>
      </c>
      <c r="I52" s="7">
        <f t="shared" si="18"/>
        <v>1035075.3400000001</v>
      </c>
      <c r="J52" s="7">
        <f t="shared" si="18"/>
        <v>1306710.11</v>
      </c>
      <c r="K52" s="7">
        <f t="shared" si="18"/>
        <v>34621.6</v>
      </c>
      <c r="L52" s="7">
        <f t="shared" si="18"/>
        <v>1272088.5</v>
      </c>
      <c r="M52" s="7">
        <f t="shared" si="18"/>
        <v>1306710.1</v>
      </c>
    </row>
    <row r="53" spans="2:13" ht="15">
      <c r="B53" s="5"/>
      <c r="C53" s="158" t="s">
        <v>0</v>
      </c>
      <c r="D53" s="16" t="s">
        <v>62</v>
      </c>
      <c r="E53" s="6">
        <f aca="true" t="shared" si="19" ref="E53:E58">E47/G47</f>
        <v>0.3284600423759003</v>
      </c>
      <c r="F53" s="6">
        <f aca="true" t="shared" si="20" ref="F53:F58">F47/G47</f>
        <v>0.6715399576240997</v>
      </c>
      <c r="G53" s="8">
        <f aca="true" t="shared" si="21" ref="G53:G58">+E53+F53</f>
        <v>1</v>
      </c>
      <c r="H53" s="6">
        <f aca="true" t="shared" si="22" ref="H53:H58">H47/J47</f>
        <v>0.5274083046670471</v>
      </c>
      <c r="I53" s="6">
        <f aca="true" t="shared" si="23" ref="I53:I58">I47/J47</f>
        <v>0.472591695332953</v>
      </c>
      <c r="J53" s="8">
        <f aca="true" t="shared" si="24" ref="J53:J58">+H53+I53</f>
        <v>1</v>
      </c>
      <c r="K53" s="6">
        <f aca="true" t="shared" si="25" ref="K53:K58">K47/M47</f>
        <v>0.07380060606044395</v>
      </c>
      <c r="L53" s="6">
        <f aca="true" t="shared" si="26" ref="L53:L58">L47/M47</f>
        <v>0.9261993939395561</v>
      </c>
      <c r="M53" s="8">
        <f aca="true" t="shared" si="27" ref="M53:M58">+K53+L53</f>
        <v>1</v>
      </c>
    </row>
    <row r="54" spans="2:13" ht="15">
      <c r="B54" s="5"/>
      <c r="C54" s="161"/>
      <c r="D54" s="16" t="s">
        <v>63</v>
      </c>
      <c r="E54" s="6">
        <f t="shared" si="19"/>
        <v>0.8650216142341708</v>
      </c>
      <c r="F54" s="6">
        <f t="shared" si="20"/>
        <v>0.13497838576582918</v>
      </c>
      <c r="G54" s="8">
        <f t="shared" si="21"/>
        <v>1</v>
      </c>
      <c r="H54" s="6">
        <f t="shared" si="22"/>
        <v>0.13399982114849762</v>
      </c>
      <c r="I54" s="6">
        <f t="shared" si="23"/>
        <v>0.8660001788515023</v>
      </c>
      <c r="J54" s="8">
        <f t="shared" si="24"/>
        <v>0.9999999999999999</v>
      </c>
      <c r="K54" s="6">
        <f t="shared" si="25"/>
        <v>0.019355255388804803</v>
      </c>
      <c r="L54" s="6">
        <f t="shared" si="26"/>
        <v>0.9806447446111953</v>
      </c>
      <c r="M54" s="8">
        <f t="shared" si="27"/>
        <v>1.0000000000000002</v>
      </c>
    </row>
    <row r="55" spans="2:13" ht="15">
      <c r="B55" s="5"/>
      <c r="C55" s="161"/>
      <c r="D55" s="16" t="s">
        <v>64</v>
      </c>
      <c r="E55" s="6">
        <f t="shared" si="19"/>
        <v>0.8285749682215181</v>
      </c>
      <c r="F55" s="6">
        <f t="shared" si="20"/>
        <v>0.17142503177848198</v>
      </c>
      <c r="G55" s="8">
        <f t="shared" si="21"/>
        <v>1</v>
      </c>
      <c r="H55" s="6">
        <f t="shared" si="22"/>
        <v>0.19638659507392067</v>
      </c>
      <c r="I55" s="6">
        <f t="shared" si="23"/>
        <v>0.8036134049260794</v>
      </c>
      <c r="J55" s="8">
        <f t="shared" si="24"/>
        <v>1</v>
      </c>
      <c r="K55" s="6">
        <f t="shared" si="25"/>
        <v>0.018843555448211157</v>
      </c>
      <c r="L55" s="6">
        <f t="shared" si="26"/>
        <v>0.9811564445517889</v>
      </c>
      <c r="M55" s="8">
        <f t="shared" si="27"/>
        <v>1</v>
      </c>
    </row>
    <row r="56" spans="2:13" ht="15">
      <c r="B56" s="5"/>
      <c r="C56" s="161"/>
      <c r="D56" s="16" t="s">
        <v>65</v>
      </c>
      <c r="E56" s="6">
        <f t="shared" si="19"/>
        <v>0.7732601614473054</v>
      </c>
      <c r="F56" s="6">
        <f t="shared" si="20"/>
        <v>0.22673983855269467</v>
      </c>
      <c r="G56" s="8">
        <f t="shared" si="21"/>
        <v>1</v>
      </c>
      <c r="H56" s="6">
        <f t="shared" si="22"/>
        <v>0.1746286378493366</v>
      </c>
      <c r="I56" s="6">
        <f t="shared" si="23"/>
        <v>0.8253713621506634</v>
      </c>
      <c r="J56" s="8">
        <f t="shared" si="24"/>
        <v>1</v>
      </c>
      <c r="K56" s="6">
        <f t="shared" si="25"/>
        <v>0.026148952588509022</v>
      </c>
      <c r="L56" s="6">
        <f t="shared" si="26"/>
        <v>0.973851047411491</v>
      </c>
      <c r="M56" s="8">
        <f t="shared" si="27"/>
        <v>1</v>
      </c>
    </row>
    <row r="57" spans="2:13" ht="15">
      <c r="B57" s="5"/>
      <c r="C57" s="161"/>
      <c r="D57" s="16" t="s">
        <v>66</v>
      </c>
      <c r="E57" s="6">
        <f t="shared" si="19"/>
        <v>0.8775031058959853</v>
      </c>
      <c r="F57" s="6">
        <f t="shared" si="20"/>
        <v>0.12249689410401463</v>
      </c>
      <c r="G57" s="8">
        <f t="shared" si="21"/>
        <v>1</v>
      </c>
      <c r="H57" s="6">
        <f t="shared" si="22"/>
        <v>0.06809266747816355</v>
      </c>
      <c r="I57" s="6">
        <f t="shared" si="23"/>
        <v>0.9319073325218364</v>
      </c>
      <c r="J57" s="8">
        <f t="shared" si="24"/>
        <v>1</v>
      </c>
      <c r="K57" s="6">
        <f t="shared" si="25"/>
        <v>0.02578914384851134</v>
      </c>
      <c r="L57" s="6">
        <f t="shared" si="26"/>
        <v>0.9742108561514887</v>
      </c>
      <c r="M57" s="8">
        <f t="shared" si="27"/>
        <v>1</v>
      </c>
    </row>
    <row r="58" spans="2:13" ht="15">
      <c r="B58" s="5"/>
      <c r="C58" s="159"/>
      <c r="D58" s="16" t="s">
        <v>3</v>
      </c>
      <c r="E58" s="6">
        <f t="shared" si="19"/>
        <v>0.7702745373306177</v>
      </c>
      <c r="F58" s="6">
        <f t="shared" si="20"/>
        <v>0.22972546266938215</v>
      </c>
      <c r="G58" s="8">
        <f t="shared" si="21"/>
        <v>0.9999999999999998</v>
      </c>
      <c r="H58" s="6">
        <f t="shared" si="22"/>
        <v>0.20787684117634936</v>
      </c>
      <c r="I58" s="6">
        <f t="shared" si="23"/>
        <v>0.7921231588236507</v>
      </c>
      <c r="J58" s="8">
        <f t="shared" si="24"/>
        <v>1</v>
      </c>
      <c r="K58" s="6">
        <f t="shared" si="25"/>
        <v>0.026495241752550927</v>
      </c>
      <c r="L58" s="6">
        <f t="shared" si="26"/>
        <v>0.973504758247449</v>
      </c>
      <c r="M58" s="8">
        <f t="shared" si="27"/>
        <v>0.9999999999999999</v>
      </c>
    </row>
    <row r="59" spans="2:7" ht="15.75">
      <c r="B59" s="5"/>
      <c r="C59" s="15" t="s">
        <v>60</v>
      </c>
      <c r="G59" s="3"/>
    </row>
    <row r="60" ht="15">
      <c r="A60" s="5"/>
    </row>
    <row r="61" spans="1:7" ht="15">
      <c r="A61" s="5">
        <v>4</v>
      </c>
      <c r="B61" s="5" t="s">
        <v>51</v>
      </c>
      <c r="G61" s="3"/>
    </row>
    <row r="62" spans="1:7" ht="15">
      <c r="A62" s="5"/>
      <c r="B62" s="5"/>
      <c r="C62" s="5">
        <v>2011</v>
      </c>
      <c r="G62" s="3"/>
    </row>
    <row r="63" spans="2:13" ht="15.75" customHeight="1">
      <c r="B63" s="5"/>
      <c r="C63" s="137" t="s">
        <v>21</v>
      </c>
      <c r="D63" s="137"/>
      <c r="E63" s="137"/>
      <c r="F63" s="137"/>
      <c r="G63" s="137"/>
      <c r="H63" s="137"/>
      <c r="I63" s="137"/>
      <c r="J63" s="137"/>
      <c r="K63" s="137"/>
      <c r="L63" s="137"/>
      <c r="M63" s="137"/>
    </row>
    <row r="64" spans="2:13" ht="15">
      <c r="B64" s="5"/>
      <c r="C64" s="152" t="s">
        <v>67</v>
      </c>
      <c r="D64" s="152"/>
      <c r="E64" s="153" t="s">
        <v>75</v>
      </c>
      <c r="F64" s="154"/>
      <c r="G64" s="155"/>
      <c r="H64" s="153" t="s">
        <v>18</v>
      </c>
      <c r="I64" s="154"/>
      <c r="J64" s="155"/>
      <c r="K64" s="153" t="s">
        <v>20</v>
      </c>
      <c r="L64" s="154"/>
      <c r="M64" s="155"/>
    </row>
    <row r="65" spans="2:13" ht="15.75" thickBot="1">
      <c r="B65" s="5"/>
      <c r="C65" s="154"/>
      <c r="D65" s="154"/>
      <c r="E65" s="12" t="s">
        <v>1</v>
      </c>
      <c r="F65" s="12" t="s">
        <v>2</v>
      </c>
      <c r="G65" s="13" t="s">
        <v>3</v>
      </c>
      <c r="H65" s="12" t="s">
        <v>1</v>
      </c>
      <c r="I65" s="12" t="s">
        <v>2</v>
      </c>
      <c r="J65" s="13" t="s">
        <v>3</v>
      </c>
      <c r="K65" s="12" t="s">
        <v>1</v>
      </c>
      <c r="L65" s="12" t="s">
        <v>2</v>
      </c>
      <c r="M65" s="13" t="s">
        <v>3</v>
      </c>
    </row>
    <row r="66" spans="2:13" ht="15">
      <c r="B66" s="5"/>
      <c r="C66" s="158" t="s">
        <v>34</v>
      </c>
      <c r="D66" s="16" t="s">
        <v>62</v>
      </c>
      <c r="E66" s="7">
        <v>8725.3</v>
      </c>
      <c r="F66" s="7">
        <v>103418.63</v>
      </c>
      <c r="G66" s="7">
        <f>+E66+F66</f>
        <v>112143.93000000001</v>
      </c>
      <c r="H66" s="7">
        <v>55488.44</v>
      </c>
      <c r="I66" s="7">
        <v>56655.48</v>
      </c>
      <c r="J66" s="7">
        <f>+H66+I66</f>
        <v>112143.92000000001</v>
      </c>
      <c r="K66" s="7">
        <v>35405.08</v>
      </c>
      <c r="L66" s="7">
        <v>76738.84</v>
      </c>
      <c r="M66" s="7">
        <f>+K66+L66</f>
        <v>112143.92</v>
      </c>
    </row>
    <row r="67" spans="2:13" ht="15">
      <c r="B67" s="5"/>
      <c r="C67" s="161"/>
      <c r="D67" s="16" t="s">
        <v>63</v>
      </c>
      <c r="E67" s="7">
        <v>5709.7</v>
      </c>
      <c r="F67" s="7">
        <v>60714.12</v>
      </c>
      <c r="G67" s="7">
        <f>+E67+F67</f>
        <v>66423.82</v>
      </c>
      <c r="H67" s="7">
        <v>58756.9</v>
      </c>
      <c r="I67" s="7">
        <v>7666.92</v>
      </c>
      <c r="J67" s="7">
        <f>+H67+I67</f>
        <v>66423.82</v>
      </c>
      <c r="K67" s="7">
        <v>5103.79</v>
      </c>
      <c r="L67" s="7">
        <v>61320.03</v>
      </c>
      <c r="M67" s="7">
        <f>+K67+L67</f>
        <v>66423.81999999999</v>
      </c>
    </row>
    <row r="68" spans="2:13" ht="15">
      <c r="B68" s="5"/>
      <c r="C68" s="161"/>
      <c r="D68" s="16" t="s">
        <v>64</v>
      </c>
      <c r="E68" s="7">
        <v>73761.58</v>
      </c>
      <c r="F68" s="7">
        <v>530979.39</v>
      </c>
      <c r="G68" s="7">
        <f>+E68+F68</f>
        <v>604740.97</v>
      </c>
      <c r="H68" s="7">
        <v>532081.94</v>
      </c>
      <c r="I68" s="7">
        <v>72659.03</v>
      </c>
      <c r="J68" s="7">
        <f>+H68+I68</f>
        <v>604740.97</v>
      </c>
      <c r="K68" s="7">
        <v>52802.98</v>
      </c>
      <c r="L68" s="7">
        <v>551937.99</v>
      </c>
      <c r="M68" s="7">
        <f>+K68+L68</f>
        <v>604740.97</v>
      </c>
    </row>
    <row r="69" spans="2:13" ht="15">
      <c r="B69" s="5"/>
      <c r="C69" s="161"/>
      <c r="D69" s="16" t="s">
        <v>65</v>
      </c>
      <c r="E69" s="7">
        <v>42822.9</v>
      </c>
      <c r="F69" s="7">
        <v>418857.16</v>
      </c>
      <c r="G69" s="7">
        <f>+E69+F69</f>
        <v>461680.06</v>
      </c>
      <c r="H69" s="7">
        <v>317278.49</v>
      </c>
      <c r="I69" s="7">
        <v>144401.57</v>
      </c>
      <c r="J69" s="7">
        <f>+H69+I69</f>
        <v>461680.06</v>
      </c>
      <c r="K69" s="7">
        <v>26587.22</v>
      </c>
      <c r="L69" s="7">
        <v>435092.84</v>
      </c>
      <c r="M69" s="7">
        <f>+K69+L69</f>
        <v>461680.06000000006</v>
      </c>
    </row>
    <row r="70" spans="2:13" ht="15">
      <c r="B70" s="5"/>
      <c r="C70" s="161"/>
      <c r="D70" s="16" t="s">
        <v>66</v>
      </c>
      <c r="E70" s="7">
        <v>13294.16</v>
      </c>
      <c r="F70" s="7">
        <v>48427.16</v>
      </c>
      <c r="G70" s="7">
        <f>+E70+F70</f>
        <v>61721.32000000001</v>
      </c>
      <c r="H70" s="7">
        <v>40675.72</v>
      </c>
      <c r="I70" s="7">
        <v>21045.6</v>
      </c>
      <c r="J70" s="7">
        <f>+H70+I70</f>
        <v>61721.32</v>
      </c>
      <c r="K70" s="7">
        <v>2872.9</v>
      </c>
      <c r="L70" s="7">
        <v>58848.42</v>
      </c>
      <c r="M70" s="7">
        <f>+K70+L70</f>
        <v>61721.32</v>
      </c>
    </row>
    <row r="71" spans="2:13" ht="15">
      <c r="B71" s="5"/>
      <c r="C71" s="159"/>
      <c r="D71" s="16" t="s">
        <v>3</v>
      </c>
      <c r="E71" s="7">
        <f>SUM(E66:E70)</f>
        <v>144313.64</v>
      </c>
      <c r="F71" s="7">
        <f aca="true" t="shared" si="28" ref="F71:M71">SUM(F66:F70)</f>
        <v>1162396.46</v>
      </c>
      <c r="G71" s="7">
        <f t="shared" si="28"/>
        <v>1306710.1</v>
      </c>
      <c r="H71" s="7">
        <f t="shared" si="28"/>
        <v>1004281.4899999999</v>
      </c>
      <c r="I71" s="7">
        <f t="shared" si="28"/>
        <v>302428.6</v>
      </c>
      <c r="J71" s="7">
        <f t="shared" si="28"/>
        <v>1306710.09</v>
      </c>
      <c r="K71" s="7">
        <f t="shared" si="28"/>
        <v>122771.97</v>
      </c>
      <c r="L71" s="7">
        <f t="shared" si="28"/>
        <v>1183938.1199999999</v>
      </c>
      <c r="M71" s="7">
        <f t="shared" si="28"/>
        <v>1306710.09</v>
      </c>
    </row>
    <row r="72" spans="2:13" ht="15">
      <c r="B72" s="5"/>
      <c r="C72" s="137" t="s">
        <v>0</v>
      </c>
      <c r="D72" s="16" t="s">
        <v>62</v>
      </c>
      <c r="E72" s="6">
        <f aca="true" t="shared" si="29" ref="E72:E77">E66/G66</f>
        <v>0.0778044785839055</v>
      </c>
      <c r="F72" s="6">
        <f aca="true" t="shared" si="30" ref="F72:F77">F66/G66</f>
        <v>0.9221955214160945</v>
      </c>
      <c r="G72" s="8">
        <f aca="true" t="shared" si="31" ref="G72:G77">+E72+F72</f>
        <v>1</v>
      </c>
      <c r="H72" s="6">
        <f aca="true" t="shared" si="32" ref="H72:H77">H66/J66</f>
        <v>0.49479668625815826</v>
      </c>
      <c r="I72" s="6">
        <f aca="true" t="shared" si="33" ref="I72:I77">I66/J66</f>
        <v>0.5052033137418417</v>
      </c>
      <c r="J72" s="8">
        <f aca="true" t="shared" si="34" ref="J72:J77">+H72+I72</f>
        <v>1</v>
      </c>
      <c r="K72" s="6">
        <f aca="true" t="shared" si="35" ref="K72:K77">K66/M66</f>
        <v>0.31571109695469896</v>
      </c>
      <c r="L72" s="6">
        <f aca="true" t="shared" si="36" ref="L72:L77">L66/M66</f>
        <v>0.6842889030453011</v>
      </c>
      <c r="M72" s="8">
        <f aca="true" t="shared" si="37" ref="M72:M77">+K72+L72</f>
        <v>1</v>
      </c>
    </row>
    <row r="73" spans="2:13" ht="15">
      <c r="B73" s="5"/>
      <c r="C73" s="137"/>
      <c r="D73" s="16" t="s">
        <v>63</v>
      </c>
      <c r="E73" s="6">
        <f t="shared" si="29"/>
        <v>0.08595862147043032</v>
      </c>
      <c r="F73" s="6">
        <f t="shared" si="30"/>
        <v>0.9140413785295696</v>
      </c>
      <c r="G73" s="8">
        <f t="shared" si="31"/>
        <v>0.9999999999999999</v>
      </c>
      <c r="H73" s="6">
        <f t="shared" si="32"/>
        <v>0.8845757440628979</v>
      </c>
      <c r="I73" s="6">
        <f t="shared" si="33"/>
        <v>0.11542425593710207</v>
      </c>
      <c r="J73" s="8">
        <f t="shared" si="34"/>
        <v>0.9999999999999999</v>
      </c>
      <c r="K73" s="6">
        <f t="shared" si="35"/>
        <v>0.07683674320447094</v>
      </c>
      <c r="L73" s="6">
        <f t="shared" si="36"/>
        <v>0.9231632567955291</v>
      </c>
      <c r="M73" s="8">
        <f t="shared" si="37"/>
        <v>1</v>
      </c>
    </row>
    <row r="74" spans="2:13" ht="15">
      <c r="B74" s="5"/>
      <c r="C74" s="137"/>
      <c r="D74" s="16" t="s">
        <v>64</v>
      </c>
      <c r="E74" s="6">
        <f t="shared" si="29"/>
        <v>0.1219721891837426</v>
      </c>
      <c r="F74" s="6">
        <f t="shared" si="30"/>
        <v>0.8780278108162575</v>
      </c>
      <c r="G74" s="8">
        <f t="shared" si="31"/>
        <v>1</v>
      </c>
      <c r="H74" s="6">
        <f t="shared" si="32"/>
        <v>0.8798509881015668</v>
      </c>
      <c r="I74" s="6">
        <f t="shared" si="33"/>
        <v>0.12014901189843315</v>
      </c>
      <c r="J74" s="8">
        <f t="shared" si="34"/>
        <v>1</v>
      </c>
      <c r="K74" s="6">
        <f t="shared" si="35"/>
        <v>0.08731503671729073</v>
      </c>
      <c r="L74" s="6">
        <f t="shared" si="36"/>
        <v>0.9126849632827093</v>
      </c>
      <c r="M74" s="8">
        <f t="shared" si="37"/>
        <v>1</v>
      </c>
    </row>
    <row r="75" spans="2:13" ht="15">
      <c r="B75" s="5"/>
      <c r="C75" s="137"/>
      <c r="D75" s="16" t="s">
        <v>65</v>
      </c>
      <c r="E75" s="6">
        <f t="shared" si="29"/>
        <v>0.09275449323065849</v>
      </c>
      <c r="F75" s="6">
        <f t="shared" si="30"/>
        <v>0.9072455067693415</v>
      </c>
      <c r="G75" s="8">
        <f t="shared" si="31"/>
        <v>1</v>
      </c>
      <c r="H75" s="6">
        <f t="shared" si="32"/>
        <v>0.6872258897211199</v>
      </c>
      <c r="I75" s="6">
        <f t="shared" si="33"/>
        <v>0.31277411027888014</v>
      </c>
      <c r="J75" s="8">
        <f t="shared" si="34"/>
        <v>1</v>
      </c>
      <c r="K75" s="6">
        <f t="shared" si="35"/>
        <v>0.057587975534399295</v>
      </c>
      <c r="L75" s="6">
        <f t="shared" si="36"/>
        <v>0.9424120244656007</v>
      </c>
      <c r="M75" s="8">
        <f t="shared" si="37"/>
        <v>1</v>
      </c>
    </row>
    <row r="76" spans="2:13" ht="15">
      <c r="B76" s="5"/>
      <c r="C76" s="137"/>
      <c r="D76" s="16" t="s">
        <v>66</v>
      </c>
      <c r="E76" s="6">
        <f t="shared" si="29"/>
        <v>0.21539007914931174</v>
      </c>
      <c r="F76" s="6">
        <f t="shared" si="30"/>
        <v>0.7846099208506881</v>
      </c>
      <c r="G76" s="8">
        <f t="shared" si="31"/>
        <v>0.9999999999999999</v>
      </c>
      <c r="H76" s="6">
        <f t="shared" si="32"/>
        <v>0.6590221984883019</v>
      </c>
      <c r="I76" s="6">
        <f t="shared" si="33"/>
        <v>0.34097780151169804</v>
      </c>
      <c r="J76" s="8">
        <f t="shared" si="34"/>
        <v>1</v>
      </c>
      <c r="K76" s="6">
        <f t="shared" si="35"/>
        <v>0.04654631495243459</v>
      </c>
      <c r="L76" s="6">
        <f t="shared" si="36"/>
        <v>0.9534536850475653</v>
      </c>
      <c r="M76" s="8">
        <f t="shared" si="37"/>
        <v>0.9999999999999999</v>
      </c>
    </row>
    <row r="77" spans="2:13" ht="15">
      <c r="B77" s="5"/>
      <c r="C77" s="137"/>
      <c r="D77" s="16" t="s">
        <v>3</v>
      </c>
      <c r="E77" s="6">
        <f t="shared" si="29"/>
        <v>0.11044044122717044</v>
      </c>
      <c r="F77" s="6">
        <f t="shared" si="30"/>
        <v>0.8895595587728294</v>
      </c>
      <c r="G77" s="8">
        <f t="shared" si="31"/>
        <v>0.9999999999999999</v>
      </c>
      <c r="H77" s="6">
        <f t="shared" si="32"/>
        <v>0.7685572321554507</v>
      </c>
      <c r="I77" s="6">
        <f t="shared" si="33"/>
        <v>0.23144276784454917</v>
      </c>
      <c r="J77" s="8">
        <f t="shared" si="34"/>
        <v>0.9999999999999999</v>
      </c>
      <c r="K77" s="6">
        <f t="shared" si="35"/>
        <v>0.0939550179795428</v>
      </c>
      <c r="L77" s="6">
        <f t="shared" si="36"/>
        <v>0.906044982020457</v>
      </c>
      <c r="M77" s="8">
        <f t="shared" si="37"/>
        <v>0.9999999999999998</v>
      </c>
    </row>
    <row r="78" spans="2:7" ht="15.75">
      <c r="B78" s="5"/>
      <c r="C78" s="15" t="s">
        <v>60</v>
      </c>
      <c r="G78" s="3"/>
    </row>
    <row r="79" spans="1:7" ht="15.75">
      <c r="A79" s="5"/>
      <c r="B79" s="5"/>
      <c r="C79" s="15"/>
      <c r="G79" s="3"/>
    </row>
    <row r="80" spans="1:2" ht="15">
      <c r="A80" s="5">
        <v>5</v>
      </c>
      <c r="B80" s="5" t="s">
        <v>53</v>
      </c>
    </row>
    <row r="81" spans="1:3" ht="15">
      <c r="A81" s="5"/>
      <c r="B81" s="5"/>
      <c r="C81" s="5">
        <v>2011</v>
      </c>
    </row>
    <row r="82" spans="1:19" ht="15" customHeight="1">
      <c r="A82" s="5"/>
      <c r="B82" s="5"/>
      <c r="C82" s="152" t="s">
        <v>67</v>
      </c>
      <c r="D82" s="152"/>
      <c r="E82" s="137" t="s">
        <v>55</v>
      </c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</row>
    <row r="83" spans="1:19" ht="15" customHeight="1">
      <c r="A83" s="5"/>
      <c r="B83" s="5"/>
      <c r="C83" s="152"/>
      <c r="D83" s="152"/>
      <c r="E83" s="137" t="s">
        <v>74</v>
      </c>
      <c r="F83" s="137"/>
      <c r="G83" s="137"/>
      <c r="H83" s="137" t="s">
        <v>56</v>
      </c>
      <c r="I83" s="137"/>
      <c r="J83" s="137"/>
      <c r="K83" s="137" t="s">
        <v>57</v>
      </c>
      <c r="L83" s="137"/>
      <c r="M83" s="137"/>
      <c r="N83" s="137" t="s">
        <v>58</v>
      </c>
      <c r="O83" s="137"/>
      <c r="P83" s="137"/>
      <c r="Q83" s="137" t="s">
        <v>59</v>
      </c>
      <c r="R83" s="137"/>
      <c r="S83" s="137"/>
    </row>
    <row r="84" spans="1:19" ht="15">
      <c r="A84" s="5"/>
      <c r="B84" s="5"/>
      <c r="C84" s="154"/>
      <c r="D84" s="154"/>
      <c r="E84" s="45" t="s">
        <v>1</v>
      </c>
      <c r="F84" s="45" t="s">
        <v>2</v>
      </c>
      <c r="G84" s="45" t="s">
        <v>3</v>
      </c>
      <c r="H84" s="45" t="s">
        <v>1</v>
      </c>
      <c r="I84" s="45" t="s">
        <v>2</v>
      </c>
      <c r="J84" s="45" t="s">
        <v>3</v>
      </c>
      <c r="K84" s="45" t="s">
        <v>1</v>
      </c>
      <c r="L84" s="45" t="s">
        <v>2</v>
      </c>
      <c r="M84" s="45" t="s">
        <v>3</v>
      </c>
      <c r="N84" s="45" t="s">
        <v>1</v>
      </c>
      <c r="O84" s="45" t="s">
        <v>2</v>
      </c>
      <c r="P84" s="45" t="s">
        <v>3</v>
      </c>
      <c r="Q84" s="45" t="s">
        <v>1</v>
      </c>
      <c r="R84" s="45" t="s">
        <v>2</v>
      </c>
      <c r="S84" s="45" t="s">
        <v>3</v>
      </c>
    </row>
    <row r="85" spans="1:19" ht="15">
      <c r="A85" s="5"/>
      <c r="B85" s="5"/>
      <c r="C85" s="158" t="s">
        <v>34</v>
      </c>
      <c r="D85" s="16" t="s">
        <v>62</v>
      </c>
      <c r="E85" s="7">
        <v>40084.86</v>
      </c>
      <c r="F85" s="7">
        <v>72059.07</v>
      </c>
      <c r="G85" s="7">
        <f>+F85+E85</f>
        <v>112143.93000000001</v>
      </c>
      <c r="H85" s="7">
        <v>26035.42</v>
      </c>
      <c r="I85" s="7">
        <v>86108.51</v>
      </c>
      <c r="J85" s="7">
        <f>+I85+H85</f>
        <v>112143.93</v>
      </c>
      <c r="K85" s="7">
        <v>7421.69</v>
      </c>
      <c r="L85" s="7">
        <v>104722.23</v>
      </c>
      <c r="M85" s="7">
        <f>+L85+K85</f>
        <v>112143.92</v>
      </c>
      <c r="N85" s="7">
        <v>34467.3</v>
      </c>
      <c r="O85" s="7">
        <v>77676.63</v>
      </c>
      <c r="P85" s="7">
        <f>+O85+N85</f>
        <v>112143.93000000001</v>
      </c>
      <c r="Q85" s="7">
        <v>5227.04</v>
      </c>
      <c r="R85" s="7">
        <v>106916.88</v>
      </c>
      <c r="S85" s="7">
        <f>+R85+Q85</f>
        <v>112143.92</v>
      </c>
    </row>
    <row r="86" spans="1:19" ht="15">
      <c r="A86" s="5"/>
      <c r="B86" s="5"/>
      <c r="C86" s="161"/>
      <c r="D86" s="16" t="s">
        <v>63</v>
      </c>
      <c r="E86" s="7">
        <v>17474.77</v>
      </c>
      <c r="F86" s="7">
        <v>48949.06</v>
      </c>
      <c r="G86" s="7">
        <f>+F86+E86</f>
        <v>66423.83</v>
      </c>
      <c r="H86" s="7">
        <v>7192.34</v>
      </c>
      <c r="I86" s="7">
        <v>59231.48</v>
      </c>
      <c r="J86" s="7">
        <f>+I86+H86</f>
        <v>66423.82</v>
      </c>
      <c r="K86" s="7">
        <v>3488.6</v>
      </c>
      <c r="L86" s="7">
        <v>62935.22</v>
      </c>
      <c r="M86" s="7">
        <f>+L86+K86</f>
        <v>66423.82</v>
      </c>
      <c r="N86" s="7">
        <v>45963.84</v>
      </c>
      <c r="O86" s="7">
        <v>20459.98</v>
      </c>
      <c r="P86" s="7">
        <f>+O86+N86</f>
        <v>66423.81999999999</v>
      </c>
      <c r="Q86" s="7">
        <v>3379.2</v>
      </c>
      <c r="R86" s="7">
        <v>63044.62</v>
      </c>
      <c r="S86" s="7">
        <f>+R86+Q86</f>
        <v>66423.82</v>
      </c>
    </row>
    <row r="87" spans="1:19" ht="15">
      <c r="A87" s="5"/>
      <c r="B87" s="5"/>
      <c r="C87" s="161"/>
      <c r="D87" s="16" t="s">
        <v>64</v>
      </c>
      <c r="E87" s="7">
        <v>189730.63</v>
      </c>
      <c r="F87" s="7">
        <v>415010.34</v>
      </c>
      <c r="G87" s="7">
        <f>+F87+E87</f>
        <v>604740.97</v>
      </c>
      <c r="H87" s="7">
        <v>71122.03</v>
      </c>
      <c r="I87" s="7">
        <v>533618.94</v>
      </c>
      <c r="J87" s="7">
        <f>+I87+H87</f>
        <v>604740.97</v>
      </c>
      <c r="K87" s="7">
        <v>13186.24</v>
      </c>
      <c r="L87" s="7">
        <v>591554.72</v>
      </c>
      <c r="M87" s="7">
        <f>+L87+K87</f>
        <v>604740.96</v>
      </c>
      <c r="N87" s="7">
        <v>414277.13</v>
      </c>
      <c r="O87" s="7">
        <v>190463.84</v>
      </c>
      <c r="P87" s="7">
        <f>+O87+N87</f>
        <v>604740.97</v>
      </c>
      <c r="Q87" s="7">
        <v>18541.84</v>
      </c>
      <c r="R87" s="7">
        <v>586199.13</v>
      </c>
      <c r="S87" s="7">
        <f>+R87+Q87</f>
        <v>604740.97</v>
      </c>
    </row>
    <row r="88" spans="1:19" ht="15">
      <c r="A88" s="5"/>
      <c r="B88" s="5"/>
      <c r="C88" s="161"/>
      <c r="D88" s="16" t="s">
        <v>65</v>
      </c>
      <c r="E88" s="7">
        <v>278084.79</v>
      </c>
      <c r="F88" s="7">
        <v>183595.27</v>
      </c>
      <c r="G88" s="7">
        <f>+F88+E88</f>
        <v>461680.05999999994</v>
      </c>
      <c r="H88" s="7">
        <v>49310.28</v>
      </c>
      <c r="I88" s="7">
        <v>412369.77</v>
      </c>
      <c r="J88" s="7">
        <f>+I88+H88</f>
        <v>461680.05000000005</v>
      </c>
      <c r="K88" s="7">
        <v>31021.99</v>
      </c>
      <c r="L88" s="7">
        <v>430658.06</v>
      </c>
      <c r="M88" s="7">
        <f>+L88+K88</f>
        <v>461680.05</v>
      </c>
      <c r="N88" s="7">
        <v>164331.92</v>
      </c>
      <c r="O88" s="7">
        <v>297348.14</v>
      </c>
      <c r="P88" s="7">
        <f>+O88+N88</f>
        <v>461680.06000000006</v>
      </c>
      <c r="Q88" s="7">
        <v>18792.63</v>
      </c>
      <c r="R88" s="7">
        <v>442887.43</v>
      </c>
      <c r="S88" s="7">
        <f>+R88+Q88</f>
        <v>461680.06</v>
      </c>
    </row>
    <row r="89" spans="1:19" ht="15">
      <c r="A89" s="5"/>
      <c r="B89" s="5"/>
      <c r="C89" s="161"/>
      <c r="D89" s="16" t="s">
        <v>66</v>
      </c>
      <c r="E89" s="7">
        <v>28574.17</v>
      </c>
      <c r="F89" s="7">
        <v>33147.16</v>
      </c>
      <c r="G89" s="7">
        <f>+F89+E89</f>
        <v>61721.33</v>
      </c>
      <c r="H89" s="7">
        <v>4598.98</v>
      </c>
      <c r="I89" s="7">
        <v>57122.35</v>
      </c>
      <c r="J89" s="7">
        <f>+I89+H89</f>
        <v>61721.33</v>
      </c>
      <c r="K89" s="7">
        <v>1665.7</v>
      </c>
      <c r="L89" s="7">
        <v>60055.63</v>
      </c>
      <c r="M89" s="7">
        <f>+L89+K89</f>
        <v>61721.329999999994</v>
      </c>
      <c r="N89" s="7">
        <v>25636.75</v>
      </c>
      <c r="O89" s="7">
        <v>36084.57</v>
      </c>
      <c r="P89" s="7">
        <f>+O89+N89</f>
        <v>61721.32</v>
      </c>
      <c r="Q89" s="7">
        <v>4883.81</v>
      </c>
      <c r="R89" s="7">
        <v>56837.51</v>
      </c>
      <c r="S89" s="7">
        <f>+R89+Q89</f>
        <v>61721.32</v>
      </c>
    </row>
    <row r="90" spans="1:19" ht="15">
      <c r="A90" s="5"/>
      <c r="B90" s="5"/>
      <c r="C90" s="159"/>
      <c r="D90" s="16" t="s">
        <v>3</v>
      </c>
      <c r="E90" s="7">
        <f>SUM(E85:E89)</f>
        <v>553949.2200000001</v>
      </c>
      <c r="F90" s="7">
        <f aca="true" t="shared" si="38" ref="F90:S90">SUM(F85:F89)</f>
        <v>752760.9</v>
      </c>
      <c r="G90" s="7">
        <f t="shared" si="38"/>
        <v>1306710.12</v>
      </c>
      <c r="H90" s="7">
        <f t="shared" si="38"/>
        <v>158259.05000000002</v>
      </c>
      <c r="I90" s="7">
        <f t="shared" si="38"/>
        <v>1148451.05</v>
      </c>
      <c r="J90" s="7">
        <f t="shared" si="38"/>
        <v>1306710.1</v>
      </c>
      <c r="K90" s="7">
        <f t="shared" si="38"/>
        <v>56784.22</v>
      </c>
      <c r="L90" s="7">
        <f t="shared" si="38"/>
        <v>1249925.8599999999</v>
      </c>
      <c r="M90" s="7">
        <f t="shared" si="38"/>
        <v>1306710.08</v>
      </c>
      <c r="N90" s="7">
        <f t="shared" si="38"/>
        <v>684676.9400000001</v>
      </c>
      <c r="O90" s="7">
        <f t="shared" si="38"/>
        <v>622033.16</v>
      </c>
      <c r="P90" s="7">
        <f t="shared" si="38"/>
        <v>1306710.1</v>
      </c>
      <c r="Q90" s="7">
        <f t="shared" si="38"/>
        <v>50824.520000000004</v>
      </c>
      <c r="R90" s="7">
        <f t="shared" si="38"/>
        <v>1255885.57</v>
      </c>
      <c r="S90" s="7">
        <f t="shared" si="38"/>
        <v>1306710.09</v>
      </c>
    </row>
    <row r="91" spans="1:19" ht="15">
      <c r="A91" s="5"/>
      <c r="B91" s="5"/>
      <c r="C91" s="137" t="s">
        <v>0</v>
      </c>
      <c r="D91" s="16" t="s">
        <v>62</v>
      </c>
      <c r="E91" s="6">
        <f aca="true" t="shared" si="39" ref="E91:E96">E85/G85</f>
        <v>0.3574411918683427</v>
      </c>
      <c r="F91" s="6">
        <f aca="true" t="shared" si="40" ref="F91:F96">F85/G85</f>
        <v>0.6425588081316572</v>
      </c>
      <c r="G91" s="8">
        <f aca="true" t="shared" si="41" ref="G91:G96">+E91+F91</f>
        <v>1</v>
      </c>
      <c r="H91" s="6">
        <f aca="true" t="shared" si="42" ref="H91:H96">H85/J85</f>
        <v>0.23216075983782627</v>
      </c>
      <c r="I91" s="6">
        <f aca="true" t="shared" si="43" ref="I91:I96">I85/J85</f>
        <v>0.7678392401621738</v>
      </c>
      <c r="J91" s="8">
        <f aca="true" t="shared" si="44" ref="J91:J96">+H91+I91</f>
        <v>1</v>
      </c>
      <c r="K91" s="6">
        <f aca="true" t="shared" si="45" ref="K91:K96">K85/M85</f>
        <v>0.06618004792413178</v>
      </c>
      <c r="L91" s="6">
        <f aca="true" t="shared" si="46" ref="L91:L96">L85/M85</f>
        <v>0.9338199520758682</v>
      </c>
      <c r="M91" s="8">
        <f aca="true" t="shared" si="47" ref="M91:M96">+K91+L91</f>
        <v>1</v>
      </c>
      <c r="N91" s="6">
        <f aca="true" t="shared" si="48" ref="N91:N96">N85/P85</f>
        <v>0.30734877937664573</v>
      </c>
      <c r="O91" s="6">
        <f aca="true" t="shared" si="49" ref="O91:O96">O85/P85</f>
        <v>0.6926512206233543</v>
      </c>
      <c r="P91" s="8">
        <f aca="true" t="shared" si="50" ref="P91:P96">+N91+O91</f>
        <v>1</v>
      </c>
      <c r="Q91" s="6">
        <f aca="true" t="shared" si="51" ref="Q91:Q96">Q85/S85</f>
        <v>0.0466101060137723</v>
      </c>
      <c r="R91" s="6">
        <f aca="true" t="shared" si="52" ref="R91:R96">R85/S85</f>
        <v>0.9533898939862278</v>
      </c>
      <c r="S91" s="8">
        <f aca="true" t="shared" si="53" ref="S91:S96">+Q91+R91</f>
        <v>1</v>
      </c>
    </row>
    <row r="92" spans="1:19" ht="15">
      <c r="A92" s="5"/>
      <c r="B92" s="5"/>
      <c r="C92" s="137"/>
      <c r="D92" s="16" t="s">
        <v>63</v>
      </c>
      <c r="E92" s="6">
        <f t="shared" si="39"/>
        <v>0.2630798314400118</v>
      </c>
      <c r="F92" s="6">
        <f t="shared" si="40"/>
        <v>0.7369201685599881</v>
      </c>
      <c r="G92" s="8">
        <f t="shared" si="41"/>
        <v>0.9999999999999999</v>
      </c>
      <c r="H92" s="6">
        <f t="shared" si="42"/>
        <v>0.1082795298433604</v>
      </c>
      <c r="I92" s="6">
        <f t="shared" si="43"/>
        <v>0.8917204701566396</v>
      </c>
      <c r="J92" s="8">
        <f t="shared" si="44"/>
        <v>1</v>
      </c>
      <c r="K92" s="6">
        <f t="shared" si="45"/>
        <v>0.052520315754197806</v>
      </c>
      <c r="L92" s="6">
        <f t="shared" si="46"/>
        <v>0.9474796842458021</v>
      </c>
      <c r="M92" s="8">
        <f t="shared" si="47"/>
        <v>0.9999999999999999</v>
      </c>
      <c r="N92" s="6">
        <f t="shared" si="48"/>
        <v>0.6919782692413655</v>
      </c>
      <c r="O92" s="6">
        <f t="shared" si="49"/>
        <v>0.3080217307586345</v>
      </c>
      <c r="P92" s="8">
        <f t="shared" si="50"/>
        <v>1</v>
      </c>
      <c r="Q92" s="6">
        <f t="shared" si="51"/>
        <v>0.05087331622902747</v>
      </c>
      <c r="R92" s="6">
        <f t="shared" si="52"/>
        <v>0.9491266837709724</v>
      </c>
      <c r="S92" s="8">
        <f t="shared" si="53"/>
        <v>0.9999999999999999</v>
      </c>
    </row>
    <row r="93" spans="1:19" ht="15">
      <c r="A93" s="5"/>
      <c r="B93" s="5"/>
      <c r="C93" s="137"/>
      <c r="D93" s="16" t="s">
        <v>64</v>
      </c>
      <c r="E93" s="6">
        <f t="shared" si="39"/>
        <v>0.3137386739317497</v>
      </c>
      <c r="F93" s="6">
        <f t="shared" si="40"/>
        <v>0.6862613260682504</v>
      </c>
      <c r="G93" s="8">
        <f t="shared" si="41"/>
        <v>1</v>
      </c>
      <c r="H93" s="6">
        <f t="shared" si="42"/>
        <v>0.11760742785460691</v>
      </c>
      <c r="I93" s="6">
        <f t="shared" si="43"/>
        <v>0.882392572145393</v>
      </c>
      <c r="J93" s="8">
        <f t="shared" si="44"/>
        <v>0.9999999999999999</v>
      </c>
      <c r="K93" s="6">
        <f t="shared" si="45"/>
        <v>0.02180477406392317</v>
      </c>
      <c r="L93" s="6">
        <f t="shared" si="46"/>
        <v>0.9781952259360769</v>
      </c>
      <c r="M93" s="8">
        <f t="shared" si="47"/>
        <v>1</v>
      </c>
      <c r="N93" s="6">
        <f t="shared" si="48"/>
        <v>0.6850488896097118</v>
      </c>
      <c r="O93" s="6">
        <f t="shared" si="49"/>
        <v>0.3149511103902883</v>
      </c>
      <c r="P93" s="8">
        <f t="shared" si="50"/>
        <v>1</v>
      </c>
      <c r="Q93" s="6">
        <f t="shared" si="51"/>
        <v>0.030660796803629826</v>
      </c>
      <c r="R93" s="6">
        <f t="shared" si="52"/>
        <v>0.9693392031963702</v>
      </c>
      <c r="S93" s="8">
        <f t="shared" si="53"/>
        <v>1</v>
      </c>
    </row>
    <row r="94" spans="1:19" ht="15">
      <c r="A94" s="5"/>
      <c r="B94" s="5"/>
      <c r="C94" s="137"/>
      <c r="D94" s="16" t="s">
        <v>65</v>
      </c>
      <c r="E94" s="6">
        <f t="shared" si="39"/>
        <v>0.6023322514730223</v>
      </c>
      <c r="F94" s="6">
        <f t="shared" si="40"/>
        <v>0.3976677485269778</v>
      </c>
      <c r="G94" s="8">
        <f t="shared" si="41"/>
        <v>1</v>
      </c>
      <c r="H94" s="6">
        <f t="shared" si="42"/>
        <v>0.10680617453580676</v>
      </c>
      <c r="I94" s="6">
        <f t="shared" si="43"/>
        <v>0.8931938254641931</v>
      </c>
      <c r="J94" s="8">
        <f t="shared" si="44"/>
        <v>0.9999999999999999</v>
      </c>
      <c r="K94" s="6">
        <f t="shared" si="45"/>
        <v>0.06719369831986459</v>
      </c>
      <c r="L94" s="6">
        <f t="shared" si="46"/>
        <v>0.9328063016801355</v>
      </c>
      <c r="M94" s="8">
        <f t="shared" si="47"/>
        <v>1</v>
      </c>
      <c r="N94" s="6">
        <f t="shared" si="48"/>
        <v>0.3559432911180959</v>
      </c>
      <c r="O94" s="6">
        <f t="shared" si="49"/>
        <v>0.644056708881904</v>
      </c>
      <c r="P94" s="8">
        <f t="shared" si="50"/>
        <v>1</v>
      </c>
      <c r="Q94" s="6">
        <f t="shared" si="51"/>
        <v>0.04070487687945631</v>
      </c>
      <c r="R94" s="6">
        <f t="shared" si="52"/>
        <v>0.9592951231205437</v>
      </c>
      <c r="S94" s="8">
        <f t="shared" si="53"/>
        <v>1</v>
      </c>
    </row>
    <row r="95" spans="1:19" ht="15">
      <c r="A95" s="5"/>
      <c r="B95" s="5"/>
      <c r="C95" s="137"/>
      <c r="D95" s="16" t="s">
        <v>66</v>
      </c>
      <c r="E95" s="6">
        <f t="shared" si="39"/>
        <v>0.46295454099903544</v>
      </c>
      <c r="F95" s="6">
        <f t="shared" si="40"/>
        <v>0.5370454590009646</v>
      </c>
      <c r="G95" s="8">
        <f t="shared" si="41"/>
        <v>1</v>
      </c>
      <c r="H95" s="6">
        <f t="shared" si="42"/>
        <v>0.07451200419692834</v>
      </c>
      <c r="I95" s="6">
        <f t="shared" si="43"/>
        <v>0.9254879958030716</v>
      </c>
      <c r="J95" s="8">
        <f t="shared" si="44"/>
        <v>1</v>
      </c>
      <c r="K95" s="6">
        <f t="shared" si="45"/>
        <v>0.026987428819178073</v>
      </c>
      <c r="L95" s="6">
        <f t="shared" si="46"/>
        <v>0.973012571180822</v>
      </c>
      <c r="M95" s="8">
        <f t="shared" si="47"/>
        <v>1</v>
      </c>
      <c r="N95" s="6">
        <f t="shared" si="48"/>
        <v>0.4153629572407071</v>
      </c>
      <c r="O95" s="6">
        <f t="shared" si="49"/>
        <v>0.5846370427592928</v>
      </c>
      <c r="P95" s="8">
        <f t="shared" si="50"/>
        <v>1</v>
      </c>
      <c r="Q95" s="6">
        <f t="shared" si="51"/>
        <v>0.07912679119629976</v>
      </c>
      <c r="R95" s="6">
        <f t="shared" si="52"/>
        <v>0.9208732088037003</v>
      </c>
      <c r="S95" s="8">
        <f t="shared" si="53"/>
        <v>1</v>
      </c>
    </row>
    <row r="96" spans="1:19" ht="15">
      <c r="A96" s="5"/>
      <c r="B96" s="5"/>
      <c r="C96" s="137"/>
      <c r="D96" s="16" t="s">
        <v>3</v>
      </c>
      <c r="E96" s="6">
        <f t="shared" si="39"/>
        <v>0.42392663186843615</v>
      </c>
      <c r="F96" s="6">
        <f t="shared" si="40"/>
        <v>0.5760733681315638</v>
      </c>
      <c r="G96" s="8">
        <f t="shared" si="41"/>
        <v>1</v>
      </c>
      <c r="H96" s="6">
        <f t="shared" si="42"/>
        <v>0.12111259414004683</v>
      </c>
      <c r="I96" s="6">
        <f t="shared" si="43"/>
        <v>0.8788874058599532</v>
      </c>
      <c r="J96" s="8">
        <f t="shared" si="44"/>
        <v>1</v>
      </c>
      <c r="K96" s="6">
        <f t="shared" si="45"/>
        <v>0.04345586742546594</v>
      </c>
      <c r="L96" s="6">
        <f t="shared" si="46"/>
        <v>0.9565441325745339</v>
      </c>
      <c r="M96" s="8">
        <f t="shared" si="47"/>
        <v>0.9999999999999998</v>
      </c>
      <c r="N96" s="6">
        <f t="shared" si="48"/>
        <v>0.5239700374245213</v>
      </c>
      <c r="O96" s="6">
        <f t="shared" si="49"/>
        <v>0.4760299625754787</v>
      </c>
      <c r="P96" s="8">
        <f t="shared" si="50"/>
        <v>1</v>
      </c>
      <c r="Q96" s="6">
        <f t="shared" si="51"/>
        <v>0.03889502376154454</v>
      </c>
      <c r="R96" s="6">
        <f t="shared" si="52"/>
        <v>0.9611049762384555</v>
      </c>
      <c r="S96" s="8">
        <f t="shared" si="53"/>
        <v>1</v>
      </c>
    </row>
    <row r="97" spans="1:7" ht="15.75">
      <c r="A97" s="5"/>
      <c r="B97" s="5"/>
      <c r="C97" s="15" t="s">
        <v>60</v>
      </c>
      <c r="G97" s="3"/>
    </row>
    <row r="98" spans="1:7" ht="15.75">
      <c r="A98" s="5"/>
      <c r="B98" s="5"/>
      <c r="C98" s="15"/>
      <c r="G98" s="3"/>
    </row>
    <row r="99" spans="1:2" ht="15">
      <c r="A99" s="5">
        <v>6</v>
      </c>
      <c r="B99" s="5" t="s">
        <v>73</v>
      </c>
    </row>
    <row r="100" spans="1:3" ht="15">
      <c r="A100" s="5"/>
      <c r="B100" s="5"/>
      <c r="C100" s="5">
        <v>2011</v>
      </c>
    </row>
    <row r="101" spans="1:13" ht="15" customHeight="1">
      <c r="A101" s="5"/>
      <c r="B101" s="5"/>
      <c r="C101" s="152" t="s">
        <v>67</v>
      </c>
      <c r="D101" s="152"/>
      <c r="E101" s="137" t="s">
        <v>73</v>
      </c>
      <c r="F101" s="137"/>
      <c r="G101" s="137"/>
      <c r="H101" s="137"/>
      <c r="I101" s="137"/>
      <c r="J101" s="137"/>
      <c r="K101" s="137"/>
      <c r="L101" s="137"/>
      <c r="M101" s="137"/>
    </row>
    <row r="102" spans="1:13" ht="15" customHeight="1">
      <c r="A102" s="5"/>
      <c r="B102" s="5"/>
      <c r="C102" s="152"/>
      <c r="D102" s="152"/>
      <c r="E102" s="137" t="s">
        <v>58</v>
      </c>
      <c r="F102" s="137"/>
      <c r="G102" s="137"/>
      <c r="H102" s="137" t="s">
        <v>76</v>
      </c>
      <c r="I102" s="137"/>
      <c r="J102" s="137"/>
      <c r="K102" s="137" t="s">
        <v>77</v>
      </c>
      <c r="L102" s="137"/>
      <c r="M102" s="137"/>
    </row>
    <row r="103" spans="1:13" ht="15">
      <c r="A103" s="5"/>
      <c r="B103" s="5"/>
      <c r="C103" s="154"/>
      <c r="D103" s="154"/>
      <c r="E103" s="45" t="s">
        <v>1</v>
      </c>
      <c r="F103" s="45" t="s">
        <v>2</v>
      </c>
      <c r="G103" s="45" t="s">
        <v>3</v>
      </c>
      <c r="H103" s="45" t="s">
        <v>1</v>
      </c>
      <c r="I103" s="45" t="s">
        <v>2</v>
      </c>
      <c r="J103" s="45" t="s">
        <v>3</v>
      </c>
      <c r="K103" s="45" t="s">
        <v>1</v>
      </c>
      <c r="L103" s="45" t="s">
        <v>2</v>
      </c>
      <c r="M103" s="45" t="s">
        <v>3</v>
      </c>
    </row>
    <row r="104" spans="1:13" ht="15">
      <c r="A104" s="5"/>
      <c r="B104" s="5"/>
      <c r="C104" s="158" t="s">
        <v>34</v>
      </c>
      <c r="D104" s="16" t="s">
        <v>62</v>
      </c>
      <c r="E104" s="7">
        <v>76109.78</v>
      </c>
      <c r="F104" s="7">
        <v>36034.14</v>
      </c>
      <c r="G104" s="7">
        <f>+F104+E104</f>
        <v>112143.92</v>
      </c>
      <c r="H104" s="7">
        <v>13050.86</v>
      </c>
      <c r="I104" s="7">
        <v>99093.07</v>
      </c>
      <c r="J104" s="7">
        <f>+I104+H104</f>
        <v>112143.93000000001</v>
      </c>
      <c r="K104" s="7">
        <v>16175.71</v>
      </c>
      <c r="L104" s="7">
        <v>95968.22</v>
      </c>
      <c r="M104" s="7">
        <f>+L104+K104</f>
        <v>112143.93</v>
      </c>
    </row>
    <row r="105" spans="1:13" ht="15">
      <c r="A105" s="5"/>
      <c r="B105" s="5"/>
      <c r="C105" s="161"/>
      <c r="D105" s="16" t="s">
        <v>63</v>
      </c>
      <c r="E105" s="7">
        <v>63149.59</v>
      </c>
      <c r="F105" s="7">
        <v>3274.23</v>
      </c>
      <c r="G105" s="7">
        <f>+F105+E105</f>
        <v>66423.81999999999</v>
      </c>
      <c r="H105" s="7">
        <v>1933.25</v>
      </c>
      <c r="I105" s="7">
        <v>64490.57</v>
      </c>
      <c r="J105" s="7">
        <f>+I105+H105</f>
        <v>66423.82</v>
      </c>
      <c r="K105" s="7">
        <v>823.41</v>
      </c>
      <c r="L105" s="7">
        <v>65600.41</v>
      </c>
      <c r="M105" s="7">
        <f>+L105+K105</f>
        <v>66423.82</v>
      </c>
    </row>
    <row r="106" spans="1:13" ht="15">
      <c r="A106" s="5"/>
      <c r="B106" s="5"/>
      <c r="C106" s="161"/>
      <c r="D106" s="16" t="s">
        <v>64</v>
      </c>
      <c r="E106" s="7">
        <v>575339.1</v>
      </c>
      <c r="F106" s="7">
        <v>29401.87</v>
      </c>
      <c r="G106" s="7">
        <f>+F106+E106</f>
        <v>604740.97</v>
      </c>
      <c r="H106" s="7">
        <v>20486.05</v>
      </c>
      <c r="I106" s="7">
        <v>584254.92</v>
      </c>
      <c r="J106" s="7">
        <f>+I106+H106</f>
        <v>604740.9700000001</v>
      </c>
      <c r="K106" s="7">
        <v>9896.02</v>
      </c>
      <c r="L106" s="7">
        <v>594844.95</v>
      </c>
      <c r="M106" s="7">
        <f>+L106+K106</f>
        <v>604740.97</v>
      </c>
    </row>
    <row r="107" spans="1:13" ht="15">
      <c r="A107" s="5"/>
      <c r="B107" s="5"/>
      <c r="C107" s="161"/>
      <c r="D107" s="16" t="s">
        <v>65</v>
      </c>
      <c r="E107" s="7">
        <v>407624.43</v>
      </c>
      <c r="F107" s="7">
        <v>54055.62</v>
      </c>
      <c r="G107" s="7">
        <f>+F107+E107</f>
        <v>461680.05</v>
      </c>
      <c r="H107" s="7">
        <v>17374.35</v>
      </c>
      <c r="I107" s="7">
        <v>444305.71</v>
      </c>
      <c r="J107" s="7">
        <f>+I107+H107</f>
        <v>461680.06</v>
      </c>
      <c r="K107" s="7">
        <v>34550.36</v>
      </c>
      <c r="L107" s="7">
        <v>427129.69</v>
      </c>
      <c r="M107" s="7">
        <f>+L107+K107</f>
        <v>461680.05</v>
      </c>
    </row>
    <row r="108" spans="1:13" ht="15">
      <c r="A108" s="5"/>
      <c r="B108" s="5"/>
      <c r="C108" s="161"/>
      <c r="D108" s="16" t="s">
        <v>66</v>
      </c>
      <c r="E108" s="7">
        <v>57525.28</v>
      </c>
      <c r="F108" s="7">
        <v>4196.04</v>
      </c>
      <c r="G108" s="7">
        <f>+F108+E108</f>
        <v>61721.32</v>
      </c>
      <c r="H108" s="7">
        <v>1467.48</v>
      </c>
      <c r="I108" s="7">
        <v>60253.84</v>
      </c>
      <c r="J108" s="7">
        <f>+I108+H108</f>
        <v>61721.32</v>
      </c>
      <c r="K108" s="7">
        <v>1241.01</v>
      </c>
      <c r="L108" s="7">
        <v>60480.31</v>
      </c>
      <c r="M108" s="7">
        <f>+L108+K108</f>
        <v>61721.32</v>
      </c>
    </row>
    <row r="109" spans="1:13" ht="15">
      <c r="A109" s="5"/>
      <c r="B109" s="5"/>
      <c r="C109" s="159"/>
      <c r="D109" s="16" t="s">
        <v>3</v>
      </c>
      <c r="E109" s="7">
        <f>SUM(E104:E108)</f>
        <v>1179748.18</v>
      </c>
      <c r="F109" s="7">
        <f aca="true" t="shared" si="54" ref="F109:M109">SUM(F104:F108)</f>
        <v>126961.90000000001</v>
      </c>
      <c r="G109" s="7">
        <f t="shared" si="54"/>
        <v>1306710.08</v>
      </c>
      <c r="H109" s="7">
        <f t="shared" si="54"/>
        <v>54311.990000000005</v>
      </c>
      <c r="I109" s="7">
        <f t="shared" si="54"/>
        <v>1252398.11</v>
      </c>
      <c r="J109" s="7">
        <f t="shared" si="54"/>
        <v>1306710.1</v>
      </c>
      <c r="K109" s="7">
        <f t="shared" si="54"/>
        <v>62686.51</v>
      </c>
      <c r="L109" s="7">
        <f t="shared" si="54"/>
        <v>1244023.58</v>
      </c>
      <c r="M109" s="7">
        <f t="shared" si="54"/>
        <v>1306710.09</v>
      </c>
    </row>
    <row r="110" spans="1:13" ht="15">
      <c r="A110" s="5"/>
      <c r="B110" s="5"/>
      <c r="C110" s="147" t="s">
        <v>0</v>
      </c>
      <c r="D110" s="16" t="s">
        <v>62</v>
      </c>
      <c r="E110" s="6">
        <f aca="true" t="shared" si="55" ref="E110:E115">E104/G104</f>
        <v>0.6786795039802426</v>
      </c>
      <c r="F110" s="6">
        <f aca="true" t="shared" si="56" ref="F110:F115">F104/G104</f>
        <v>0.3213204960197575</v>
      </c>
      <c r="G110" s="8">
        <f aca="true" t="shared" si="57" ref="G110:G115">+E110+F110</f>
        <v>1</v>
      </c>
      <c r="H110" s="6">
        <f aca="true" t="shared" si="58" ref="H110:H115">H104/J104</f>
        <v>0.11637598218646342</v>
      </c>
      <c r="I110" s="6">
        <f aca="true" t="shared" si="59" ref="I110:I115">I104/J104</f>
        <v>0.8836240178135366</v>
      </c>
      <c r="J110" s="8">
        <f aca="true" t="shared" si="60" ref="J110:J115">+H110+I110</f>
        <v>1</v>
      </c>
      <c r="K110" s="6">
        <f aca="true" t="shared" si="61" ref="K110:K115">K104/M104</f>
        <v>0.14424062006744368</v>
      </c>
      <c r="L110" s="6">
        <f aca="true" t="shared" si="62" ref="L110:L115">L104/M104</f>
        <v>0.8557593799325564</v>
      </c>
      <c r="M110" s="8">
        <f aca="true" t="shared" si="63" ref="M110:M115">+K110+L110</f>
        <v>1</v>
      </c>
    </row>
    <row r="111" spans="1:13" ht="15">
      <c r="A111" s="5"/>
      <c r="B111" s="5"/>
      <c r="C111" s="148"/>
      <c r="D111" s="16" t="s">
        <v>63</v>
      </c>
      <c r="E111" s="6">
        <f t="shared" si="55"/>
        <v>0.9507069903537617</v>
      </c>
      <c r="F111" s="6">
        <f t="shared" si="56"/>
        <v>0.04929300964623836</v>
      </c>
      <c r="G111" s="8">
        <f t="shared" si="57"/>
        <v>1</v>
      </c>
      <c r="H111" s="6">
        <f t="shared" si="58"/>
        <v>0.029104769945480398</v>
      </c>
      <c r="I111" s="6">
        <f t="shared" si="59"/>
        <v>0.9708952300545195</v>
      </c>
      <c r="J111" s="8">
        <f t="shared" si="60"/>
        <v>0.9999999999999999</v>
      </c>
      <c r="K111" s="6">
        <f t="shared" si="61"/>
        <v>0.012396306023953453</v>
      </c>
      <c r="L111" s="6">
        <f t="shared" si="62"/>
        <v>0.9876036939760465</v>
      </c>
      <c r="M111" s="8">
        <f t="shared" si="63"/>
        <v>1</v>
      </c>
    </row>
    <row r="112" spans="1:13" ht="15">
      <c r="A112" s="5"/>
      <c r="B112" s="5"/>
      <c r="C112" s="148"/>
      <c r="D112" s="16" t="s">
        <v>64</v>
      </c>
      <c r="E112" s="6">
        <f t="shared" si="55"/>
        <v>0.9513810516261202</v>
      </c>
      <c r="F112" s="6">
        <f t="shared" si="56"/>
        <v>0.04861894837387981</v>
      </c>
      <c r="G112" s="8">
        <f t="shared" si="57"/>
        <v>1</v>
      </c>
      <c r="H112" s="6">
        <f t="shared" si="58"/>
        <v>0.03387574352701785</v>
      </c>
      <c r="I112" s="6">
        <f t="shared" si="59"/>
        <v>0.9661242564729821</v>
      </c>
      <c r="J112" s="8">
        <f t="shared" si="60"/>
        <v>0.9999999999999999</v>
      </c>
      <c r="K112" s="6">
        <f t="shared" si="61"/>
        <v>0.016364064105000197</v>
      </c>
      <c r="L112" s="6">
        <f t="shared" si="62"/>
        <v>0.9836359358949998</v>
      </c>
      <c r="M112" s="8">
        <f t="shared" si="63"/>
        <v>1</v>
      </c>
    </row>
    <row r="113" spans="1:13" ht="15">
      <c r="A113" s="5"/>
      <c r="B113" s="5"/>
      <c r="C113" s="148"/>
      <c r="D113" s="16" t="s">
        <v>65</v>
      </c>
      <c r="E113" s="6">
        <f t="shared" si="55"/>
        <v>0.8829154086255189</v>
      </c>
      <c r="F113" s="6">
        <f t="shared" si="56"/>
        <v>0.1170845913744811</v>
      </c>
      <c r="G113" s="8">
        <f t="shared" si="57"/>
        <v>1</v>
      </c>
      <c r="H113" s="6">
        <f t="shared" si="58"/>
        <v>0.03763287935805588</v>
      </c>
      <c r="I113" s="6">
        <f t="shared" si="59"/>
        <v>0.9623671206419442</v>
      </c>
      <c r="J113" s="8">
        <f t="shared" si="60"/>
        <v>1</v>
      </c>
      <c r="K113" s="6">
        <f t="shared" si="61"/>
        <v>0.0748361554717385</v>
      </c>
      <c r="L113" s="6">
        <f t="shared" si="62"/>
        <v>0.9251638445282615</v>
      </c>
      <c r="M113" s="8">
        <f t="shared" si="63"/>
        <v>1</v>
      </c>
    </row>
    <row r="114" spans="1:13" ht="15">
      <c r="A114" s="5"/>
      <c r="B114" s="5"/>
      <c r="C114" s="148"/>
      <c r="D114" s="16" t="s">
        <v>66</v>
      </c>
      <c r="E114" s="6">
        <f t="shared" si="55"/>
        <v>0.9320163599871163</v>
      </c>
      <c r="F114" s="6">
        <f t="shared" si="56"/>
        <v>0.06798364001288372</v>
      </c>
      <c r="G114" s="8">
        <f t="shared" si="57"/>
        <v>1</v>
      </c>
      <c r="H114" s="6">
        <f t="shared" si="58"/>
        <v>0.023775901098680326</v>
      </c>
      <c r="I114" s="6">
        <f t="shared" si="59"/>
        <v>0.9762240989013197</v>
      </c>
      <c r="J114" s="8">
        <f t="shared" si="60"/>
        <v>1</v>
      </c>
      <c r="K114" s="6">
        <f t="shared" si="61"/>
        <v>0.020106666545692802</v>
      </c>
      <c r="L114" s="6">
        <f t="shared" si="62"/>
        <v>0.9798933334543072</v>
      </c>
      <c r="M114" s="8">
        <f t="shared" si="63"/>
        <v>1</v>
      </c>
    </row>
    <row r="115" spans="1:13" ht="15">
      <c r="A115" s="5"/>
      <c r="B115" s="5"/>
      <c r="C115" s="149"/>
      <c r="D115" s="16" t="s">
        <v>3</v>
      </c>
      <c r="E115" s="6">
        <f t="shared" si="55"/>
        <v>0.9028385087532192</v>
      </c>
      <c r="F115" s="6">
        <f t="shared" si="56"/>
        <v>0.09716149124678061</v>
      </c>
      <c r="G115" s="8">
        <f t="shared" si="57"/>
        <v>0.9999999999999999</v>
      </c>
      <c r="H115" s="6">
        <f t="shared" si="58"/>
        <v>0.04156391689327266</v>
      </c>
      <c r="I115" s="6">
        <f t="shared" si="59"/>
        <v>0.9584360831067273</v>
      </c>
      <c r="J115" s="8">
        <f t="shared" si="60"/>
        <v>1</v>
      </c>
      <c r="K115" s="6">
        <f t="shared" si="61"/>
        <v>0.047972775659825204</v>
      </c>
      <c r="L115" s="6">
        <f t="shared" si="62"/>
        <v>0.9520272243401748</v>
      </c>
      <c r="M115" s="8">
        <f t="shared" si="63"/>
        <v>1</v>
      </c>
    </row>
    <row r="116" spans="1:7" ht="15.75">
      <c r="A116" s="5"/>
      <c r="B116" s="5"/>
      <c r="C116" s="15" t="s">
        <v>60</v>
      </c>
      <c r="G116" s="3"/>
    </row>
    <row r="117" spans="1:2" ht="15">
      <c r="A117" s="5"/>
      <c r="B117" s="1"/>
    </row>
    <row r="118" spans="1:2" ht="15">
      <c r="A118" s="5">
        <v>7</v>
      </c>
      <c r="B118" s="5" t="s">
        <v>52</v>
      </c>
    </row>
    <row r="119" spans="1:3" ht="15">
      <c r="A119" s="5"/>
      <c r="B119" s="5"/>
      <c r="C119" s="5">
        <v>2011</v>
      </c>
    </row>
    <row r="120" spans="1:16" ht="15" customHeight="1">
      <c r="A120" s="5"/>
      <c r="B120" s="5"/>
      <c r="C120" s="152" t="s">
        <v>67</v>
      </c>
      <c r="D120" s="152"/>
      <c r="E120" s="138" t="s">
        <v>24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40"/>
    </row>
    <row r="121" spans="1:16" ht="15" customHeight="1">
      <c r="A121" s="5"/>
      <c r="B121" s="5"/>
      <c r="C121" s="152"/>
      <c r="D121" s="152"/>
      <c r="E121" s="167" t="s">
        <v>23</v>
      </c>
      <c r="F121" s="139"/>
      <c r="G121" s="168"/>
      <c r="H121" s="167" t="s">
        <v>22</v>
      </c>
      <c r="I121" s="139"/>
      <c r="J121" s="168"/>
      <c r="K121" s="167" t="s">
        <v>78</v>
      </c>
      <c r="L121" s="139"/>
      <c r="M121" s="168"/>
      <c r="N121" s="167" t="s">
        <v>59</v>
      </c>
      <c r="O121" s="139"/>
      <c r="P121" s="168"/>
    </row>
    <row r="122" spans="1:16" ht="15.75" thickBot="1">
      <c r="A122" s="5"/>
      <c r="B122" s="5"/>
      <c r="C122" s="154"/>
      <c r="D122" s="154"/>
      <c r="E122" s="12" t="s">
        <v>1</v>
      </c>
      <c r="F122" s="12" t="s">
        <v>2</v>
      </c>
      <c r="G122" s="13" t="s">
        <v>3</v>
      </c>
      <c r="H122" s="12" t="s">
        <v>1</v>
      </c>
      <c r="I122" s="12" t="s">
        <v>2</v>
      </c>
      <c r="J122" s="13" t="s">
        <v>3</v>
      </c>
      <c r="K122" s="12" t="s">
        <v>1</v>
      </c>
      <c r="L122" s="12" t="s">
        <v>2</v>
      </c>
      <c r="M122" s="13" t="s">
        <v>3</v>
      </c>
      <c r="N122" s="12" t="s">
        <v>1</v>
      </c>
      <c r="O122" s="12" t="s">
        <v>2</v>
      </c>
      <c r="P122" s="13" t="s">
        <v>3</v>
      </c>
    </row>
    <row r="123" spans="1:16" ht="15">
      <c r="A123" s="5"/>
      <c r="B123" s="5"/>
      <c r="C123" s="158" t="s">
        <v>34</v>
      </c>
      <c r="D123" s="16" t="s">
        <v>62</v>
      </c>
      <c r="E123" s="7">
        <v>4501.66</v>
      </c>
      <c r="F123" s="7">
        <v>107642.26</v>
      </c>
      <c r="G123" s="7">
        <f>+E123+F123</f>
        <v>112143.92</v>
      </c>
      <c r="H123" s="7">
        <v>108921.53</v>
      </c>
      <c r="I123" s="7">
        <v>3222.39</v>
      </c>
      <c r="J123" s="7">
        <f>+H123+I123</f>
        <v>112143.92</v>
      </c>
      <c r="K123" s="7">
        <v>35594.71</v>
      </c>
      <c r="L123" s="7">
        <v>76549.22</v>
      </c>
      <c r="M123" s="7">
        <f>+K123+L123</f>
        <v>112143.93</v>
      </c>
      <c r="N123" s="7">
        <v>1936.59</v>
      </c>
      <c r="O123" s="7">
        <v>110207.34</v>
      </c>
      <c r="P123" s="7">
        <f>+N123+O123</f>
        <v>112143.93</v>
      </c>
    </row>
    <row r="124" spans="1:16" ht="15">
      <c r="A124" s="5"/>
      <c r="B124" s="5"/>
      <c r="C124" s="161"/>
      <c r="D124" s="16" t="s">
        <v>63</v>
      </c>
      <c r="E124" s="7">
        <v>11179.94</v>
      </c>
      <c r="F124" s="7">
        <v>55243.88</v>
      </c>
      <c r="G124" s="7">
        <f>+E124+F124</f>
        <v>66423.81999999999</v>
      </c>
      <c r="H124" s="7">
        <v>62323.28</v>
      </c>
      <c r="I124" s="7">
        <v>4100.54</v>
      </c>
      <c r="J124" s="7">
        <f>+H124+I124</f>
        <v>66423.81999999999</v>
      </c>
      <c r="K124" s="7">
        <v>6562.7</v>
      </c>
      <c r="L124" s="7">
        <v>59861.12</v>
      </c>
      <c r="M124" s="7">
        <f>+K124+L124</f>
        <v>66423.82</v>
      </c>
      <c r="N124" s="7">
        <v>1210.1</v>
      </c>
      <c r="O124" s="7">
        <v>65213.72</v>
      </c>
      <c r="P124" s="7">
        <f>+N124+O124</f>
        <v>66423.82</v>
      </c>
    </row>
    <row r="125" spans="1:16" ht="15">
      <c r="A125" s="5"/>
      <c r="B125" s="5"/>
      <c r="C125" s="161"/>
      <c r="D125" s="16" t="s">
        <v>64</v>
      </c>
      <c r="E125" s="7">
        <v>83294.14</v>
      </c>
      <c r="F125" s="7">
        <v>521446.83</v>
      </c>
      <c r="G125" s="7">
        <f>+E125+F125</f>
        <v>604740.97</v>
      </c>
      <c r="H125" s="7">
        <v>563426.38</v>
      </c>
      <c r="I125" s="7">
        <v>41314.58</v>
      </c>
      <c r="J125" s="7">
        <f>+H125+I125</f>
        <v>604740.96</v>
      </c>
      <c r="K125" s="7">
        <v>76175.92</v>
      </c>
      <c r="L125" s="7">
        <v>528565.05</v>
      </c>
      <c r="M125" s="7">
        <f>+K125+L125</f>
        <v>604740.9700000001</v>
      </c>
      <c r="N125" s="7">
        <v>7521.25</v>
      </c>
      <c r="O125" s="7">
        <v>597219.72</v>
      </c>
      <c r="P125" s="7">
        <f>+N125+O125</f>
        <v>604740.97</v>
      </c>
    </row>
    <row r="126" spans="1:16" ht="15">
      <c r="A126" s="5"/>
      <c r="B126" s="5"/>
      <c r="C126" s="161"/>
      <c r="D126" s="16" t="s">
        <v>65</v>
      </c>
      <c r="E126" s="7">
        <v>46799.15</v>
      </c>
      <c r="F126" s="7">
        <v>414880.91</v>
      </c>
      <c r="G126" s="7">
        <f>+E126+F126</f>
        <v>461680.06</v>
      </c>
      <c r="H126" s="7">
        <v>439630.79</v>
      </c>
      <c r="I126" s="7">
        <v>22049.27</v>
      </c>
      <c r="J126" s="7">
        <f>+H126+I126</f>
        <v>461680.06</v>
      </c>
      <c r="K126" s="7">
        <v>73352.94</v>
      </c>
      <c r="L126" s="7">
        <v>388327.11</v>
      </c>
      <c r="M126" s="7">
        <f>+K126+L126</f>
        <v>461680.05</v>
      </c>
      <c r="N126" s="7">
        <v>5841.5</v>
      </c>
      <c r="O126" s="7">
        <v>455838.56</v>
      </c>
      <c r="P126" s="7">
        <f>+N126+O126</f>
        <v>461680.06</v>
      </c>
    </row>
    <row r="127" spans="1:16" ht="15">
      <c r="A127" s="5"/>
      <c r="B127" s="5"/>
      <c r="C127" s="161"/>
      <c r="D127" s="16" t="s">
        <v>66</v>
      </c>
      <c r="E127" s="7">
        <v>4335.02</v>
      </c>
      <c r="F127" s="7">
        <v>57386.3</v>
      </c>
      <c r="G127" s="7">
        <f>+E127+F127</f>
        <v>61721.32000000001</v>
      </c>
      <c r="H127" s="7">
        <v>56245.85</v>
      </c>
      <c r="I127" s="7">
        <v>5475.47</v>
      </c>
      <c r="J127" s="7">
        <f>+H127+I127</f>
        <v>61721.32</v>
      </c>
      <c r="K127" s="7">
        <v>12577.82</v>
      </c>
      <c r="L127" s="7">
        <v>49143.51</v>
      </c>
      <c r="M127" s="7">
        <f>+K127+L127</f>
        <v>61721.33</v>
      </c>
      <c r="N127" s="7">
        <v>999.76</v>
      </c>
      <c r="O127" s="7">
        <v>60721.56</v>
      </c>
      <c r="P127" s="7">
        <f>+N127+O127</f>
        <v>61721.32</v>
      </c>
    </row>
    <row r="128" spans="1:16" ht="15">
      <c r="A128" s="5"/>
      <c r="B128" s="5"/>
      <c r="C128" s="159"/>
      <c r="D128" s="16" t="s">
        <v>3</v>
      </c>
      <c r="E128" s="7">
        <f>SUM(E123:E127)</f>
        <v>150109.91</v>
      </c>
      <c r="F128" s="7">
        <f aca="true" t="shared" si="64" ref="F128:P128">SUM(F123:F127)</f>
        <v>1156600.18</v>
      </c>
      <c r="G128" s="7">
        <f t="shared" si="64"/>
        <v>1306710.09</v>
      </c>
      <c r="H128" s="7">
        <f t="shared" si="64"/>
        <v>1230547.83</v>
      </c>
      <c r="I128" s="7">
        <f t="shared" si="64"/>
        <v>76162.25</v>
      </c>
      <c r="J128" s="7">
        <f t="shared" si="64"/>
        <v>1306710.08</v>
      </c>
      <c r="K128" s="7">
        <f t="shared" si="64"/>
        <v>204264.09</v>
      </c>
      <c r="L128" s="7">
        <f t="shared" si="64"/>
        <v>1102446.01</v>
      </c>
      <c r="M128" s="7">
        <f t="shared" si="64"/>
        <v>1306710.1</v>
      </c>
      <c r="N128" s="7">
        <f t="shared" si="64"/>
        <v>17509.199999999997</v>
      </c>
      <c r="O128" s="7">
        <f t="shared" si="64"/>
        <v>1289200.9000000001</v>
      </c>
      <c r="P128" s="7">
        <f t="shared" si="64"/>
        <v>1306710.1</v>
      </c>
    </row>
    <row r="129" spans="1:16" ht="15">
      <c r="A129" s="5"/>
      <c r="B129" s="5"/>
      <c r="C129" s="147" t="s">
        <v>0</v>
      </c>
      <c r="D129" s="16" t="s">
        <v>62</v>
      </c>
      <c r="E129" s="6">
        <f aca="true" t="shared" si="65" ref="E129:E134">E123/G123</f>
        <v>0.04014181063048269</v>
      </c>
      <c r="F129" s="6">
        <f aca="true" t="shared" si="66" ref="F129:F134">F123/G123</f>
        <v>0.9598581893695173</v>
      </c>
      <c r="G129" s="8">
        <f aca="true" t="shared" si="67" ref="G129:G134">+E129+F129</f>
        <v>1</v>
      </c>
      <c r="H129" s="6">
        <f aca="true" t="shared" si="68" ref="H129:H134">H123/J123</f>
        <v>0.9712655844382825</v>
      </c>
      <c r="I129" s="6">
        <f aca="true" t="shared" si="69" ref="I129:I134">I123/J123</f>
        <v>0.028734415561717477</v>
      </c>
      <c r="J129" s="8">
        <f aca="true" t="shared" si="70" ref="J129:J134">+H129+I129</f>
        <v>1</v>
      </c>
      <c r="K129" s="6">
        <f aca="true" t="shared" si="71" ref="K129:K134">K123/M123</f>
        <v>0.3174020207781197</v>
      </c>
      <c r="L129" s="6">
        <f aca="true" t="shared" si="72" ref="L129:L134">L123/M123</f>
        <v>0.6825979792218804</v>
      </c>
      <c r="M129" s="8">
        <f aca="true" t="shared" si="73" ref="M129:M134">+K129+L129</f>
        <v>1</v>
      </c>
      <c r="N129" s="6">
        <f aca="true" t="shared" si="74" ref="N129:N134">N123/P123</f>
        <v>0.017268790205586696</v>
      </c>
      <c r="O129" s="6">
        <f aca="true" t="shared" si="75" ref="O129:O134">O123/P123</f>
        <v>0.9827312097944133</v>
      </c>
      <c r="P129" s="8">
        <f aca="true" t="shared" si="76" ref="P129:P134">+N129+O129</f>
        <v>1</v>
      </c>
    </row>
    <row r="130" spans="1:16" ht="15">
      <c r="A130" s="5"/>
      <c r="B130" s="5"/>
      <c r="C130" s="148"/>
      <c r="D130" s="16" t="s">
        <v>63</v>
      </c>
      <c r="E130" s="6">
        <f t="shared" si="65"/>
        <v>0.16831221089061127</v>
      </c>
      <c r="F130" s="6">
        <f t="shared" si="66"/>
        <v>0.8316877891093888</v>
      </c>
      <c r="G130" s="8">
        <f t="shared" si="67"/>
        <v>1</v>
      </c>
      <c r="H130" s="6">
        <f t="shared" si="68"/>
        <v>0.9382670252930351</v>
      </c>
      <c r="I130" s="6">
        <f t="shared" si="69"/>
        <v>0.061732974706965066</v>
      </c>
      <c r="J130" s="8">
        <f t="shared" si="70"/>
        <v>1.0000000000000002</v>
      </c>
      <c r="K130" s="6">
        <f t="shared" si="71"/>
        <v>0.09880040021787363</v>
      </c>
      <c r="L130" s="6">
        <f t="shared" si="72"/>
        <v>0.9011995997821263</v>
      </c>
      <c r="M130" s="8">
        <f t="shared" si="73"/>
        <v>0.9999999999999999</v>
      </c>
      <c r="N130" s="6">
        <f t="shared" si="74"/>
        <v>0.018217862206660197</v>
      </c>
      <c r="O130" s="6">
        <f t="shared" si="75"/>
        <v>0.9817821377933397</v>
      </c>
      <c r="P130" s="8">
        <f t="shared" si="76"/>
        <v>0.9999999999999999</v>
      </c>
    </row>
    <row r="131" spans="1:16" ht="15">
      <c r="A131" s="5"/>
      <c r="B131" s="5"/>
      <c r="C131" s="148"/>
      <c r="D131" s="16" t="s">
        <v>64</v>
      </c>
      <c r="E131" s="6">
        <f t="shared" si="65"/>
        <v>0.13773523563320011</v>
      </c>
      <c r="F131" s="6">
        <f t="shared" si="66"/>
        <v>0.8622647643668</v>
      </c>
      <c r="G131" s="8">
        <f t="shared" si="67"/>
        <v>1</v>
      </c>
      <c r="H131" s="6">
        <f t="shared" si="68"/>
        <v>0.9316821867002362</v>
      </c>
      <c r="I131" s="6">
        <f t="shared" si="69"/>
        <v>0.06831781329976393</v>
      </c>
      <c r="J131" s="8">
        <f t="shared" si="70"/>
        <v>1</v>
      </c>
      <c r="K131" s="6">
        <f t="shared" si="71"/>
        <v>0.12596454313323602</v>
      </c>
      <c r="L131" s="6">
        <f t="shared" si="72"/>
        <v>0.8740354568667639</v>
      </c>
      <c r="M131" s="8">
        <f t="shared" si="73"/>
        <v>0.9999999999999999</v>
      </c>
      <c r="N131" s="6">
        <f t="shared" si="74"/>
        <v>0.012437143129231016</v>
      </c>
      <c r="O131" s="6">
        <f t="shared" si="75"/>
        <v>0.987562856870769</v>
      </c>
      <c r="P131" s="8">
        <f t="shared" si="76"/>
        <v>1</v>
      </c>
    </row>
    <row r="132" spans="1:16" ht="15">
      <c r="A132" s="5"/>
      <c r="B132" s="5"/>
      <c r="C132" s="148"/>
      <c r="D132" s="16" t="s">
        <v>65</v>
      </c>
      <c r="E132" s="6">
        <f t="shared" si="65"/>
        <v>0.10136705925744335</v>
      </c>
      <c r="F132" s="6">
        <f t="shared" si="66"/>
        <v>0.8986329407425566</v>
      </c>
      <c r="G132" s="8">
        <f t="shared" si="67"/>
        <v>1</v>
      </c>
      <c r="H132" s="6">
        <f t="shared" si="68"/>
        <v>0.9522412338969112</v>
      </c>
      <c r="I132" s="6">
        <f t="shared" si="69"/>
        <v>0.047758766103088796</v>
      </c>
      <c r="J132" s="8">
        <f t="shared" si="70"/>
        <v>1</v>
      </c>
      <c r="K132" s="6">
        <f t="shared" si="71"/>
        <v>0.15888262878155554</v>
      </c>
      <c r="L132" s="6">
        <f t="shared" si="72"/>
        <v>0.8411173712184444</v>
      </c>
      <c r="M132" s="8">
        <f t="shared" si="73"/>
        <v>1</v>
      </c>
      <c r="N132" s="6">
        <f t="shared" si="74"/>
        <v>0.01265270152668062</v>
      </c>
      <c r="O132" s="6">
        <f t="shared" si="75"/>
        <v>0.9873472984733194</v>
      </c>
      <c r="P132" s="8">
        <f t="shared" si="76"/>
        <v>1</v>
      </c>
    </row>
    <row r="133" spans="1:16" ht="15">
      <c r="A133" s="5"/>
      <c r="B133" s="5"/>
      <c r="C133" s="148"/>
      <c r="D133" s="16" t="s">
        <v>66</v>
      </c>
      <c r="E133" s="6">
        <f t="shared" si="65"/>
        <v>0.07023537409763757</v>
      </c>
      <c r="F133" s="6">
        <f t="shared" si="66"/>
        <v>0.9297646259023624</v>
      </c>
      <c r="G133" s="8">
        <f t="shared" si="67"/>
        <v>1</v>
      </c>
      <c r="H133" s="6">
        <f t="shared" si="68"/>
        <v>0.9112872180957893</v>
      </c>
      <c r="I133" s="6">
        <f t="shared" si="69"/>
        <v>0.08871278190421074</v>
      </c>
      <c r="J133" s="8">
        <f t="shared" si="70"/>
        <v>1</v>
      </c>
      <c r="K133" s="6">
        <f t="shared" si="71"/>
        <v>0.20378400789483958</v>
      </c>
      <c r="L133" s="6">
        <f t="shared" si="72"/>
        <v>0.7962159921051604</v>
      </c>
      <c r="M133" s="8">
        <f t="shared" si="73"/>
        <v>1</v>
      </c>
      <c r="N133" s="6">
        <f t="shared" si="74"/>
        <v>0.01619796854636291</v>
      </c>
      <c r="O133" s="6">
        <f t="shared" si="75"/>
        <v>0.9838020314536371</v>
      </c>
      <c r="P133" s="8">
        <f t="shared" si="76"/>
        <v>1</v>
      </c>
    </row>
    <row r="134" spans="1:16" ht="15">
      <c r="A134" s="5"/>
      <c r="B134" s="5"/>
      <c r="C134" s="149"/>
      <c r="D134" s="16" t="s">
        <v>3</v>
      </c>
      <c r="E134" s="6">
        <f t="shared" si="65"/>
        <v>0.11487621558045824</v>
      </c>
      <c r="F134" s="6">
        <f t="shared" si="66"/>
        <v>0.8851237844195416</v>
      </c>
      <c r="G134" s="8">
        <f t="shared" si="67"/>
        <v>0.9999999999999999</v>
      </c>
      <c r="H134" s="6">
        <f t="shared" si="68"/>
        <v>0.9417145002815008</v>
      </c>
      <c r="I134" s="6">
        <f t="shared" si="69"/>
        <v>0.05828549971849915</v>
      </c>
      <c r="J134" s="8">
        <f t="shared" si="70"/>
        <v>1</v>
      </c>
      <c r="K134" s="6">
        <f t="shared" si="71"/>
        <v>0.1563193626497568</v>
      </c>
      <c r="L134" s="6">
        <f t="shared" si="72"/>
        <v>0.8436806373502431</v>
      </c>
      <c r="M134" s="8">
        <f t="shared" si="73"/>
        <v>0.9999999999999999</v>
      </c>
      <c r="N134" s="6">
        <f t="shared" si="74"/>
        <v>0.013399452564115021</v>
      </c>
      <c r="O134" s="6">
        <f t="shared" si="75"/>
        <v>0.986600547435885</v>
      </c>
      <c r="P134" s="8">
        <f t="shared" si="76"/>
        <v>1</v>
      </c>
    </row>
    <row r="135" spans="1:7" ht="15.75">
      <c r="A135" s="5"/>
      <c r="B135" s="5"/>
      <c r="C135" s="15" t="s">
        <v>60</v>
      </c>
      <c r="G135" s="3"/>
    </row>
    <row r="136" spans="1:7" ht="15.75">
      <c r="A136" s="5"/>
      <c r="B136" s="5"/>
      <c r="C136" s="15"/>
      <c r="G136" s="3"/>
    </row>
    <row r="137" spans="1:8" ht="15">
      <c r="A137" s="5">
        <v>8</v>
      </c>
      <c r="B137" s="5" t="s">
        <v>12</v>
      </c>
      <c r="H137" s="3"/>
    </row>
    <row r="138" spans="1:8" ht="15">
      <c r="A138" s="5"/>
      <c r="B138" s="5"/>
      <c r="C138" s="5">
        <v>2011</v>
      </c>
      <c r="H138" s="3"/>
    </row>
    <row r="139" spans="2:13" ht="15">
      <c r="B139" s="5"/>
      <c r="C139" s="137" t="s">
        <v>145</v>
      </c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</row>
    <row r="140" spans="2:13" ht="15">
      <c r="B140" s="5"/>
      <c r="C140" s="137" t="s">
        <v>67</v>
      </c>
      <c r="D140" s="137"/>
      <c r="E140" s="137" t="s">
        <v>9</v>
      </c>
      <c r="F140" s="137"/>
      <c r="G140" s="137"/>
      <c r="H140" s="137" t="s">
        <v>10</v>
      </c>
      <c r="I140" s="137"/>
      <c r="J140" s="137"/>
      <c r="K140" s="137" t="s">
        <v>11</v>
      </c>
      <c r="L140" s="137"/>
      <c r="M140" s="137"/>
    </row>
    <row r="141" spans="2:13" ht="15">
      <c r="B141" s="5"/>
      <c r="C141" s="137"/>
      <c r="D141" s="137"/>
      <c r="E141" s="64" t="s">
        <v>1</v>
      </c>
      <c r="F141" s="64" t="s">
        <v>2</v>
      </c>
      <c r="G141" s="64" t="s">
        <v>3</v>
      </c>
      <c r="H141" s="64" t="s">
        <v>1</v>
      </c>
      <c r="I141" s="64" t="s">
        <v>2</v>
      </c>
      <c r="J141" s="64" t="s">
        <v>3</v>
      </c>
      <c r="K141" s="64" t="s">
        <v>1</v>
      </c>
      <c r="L141" s="64" t="s">
        <v>2</v>
      </c>
      <c r="M141" s="64" t="s">
        <v>3</v>
      </c>
    </row>
    <row r="142" spans="2:13" ht="15">
      <c r="B142" s="5"/>
      <c r="C142" s="158" t="s">
        <v>34</v>
      </c>
      <c r="D142" s="16" t="s">
        <v>62</v>
      </c>
      <c r="E142" s="33">
        <v>68388.72</v>
      </c>
      <c r="F142" s="33">
        <v>43755.21</v>
      </c>
      <c r="G142" s="33">
        <f>+E142+F142</f>
        <v>112143.93</v>
      </c>
      <c r="H142" s="33">
        <v>70874</v>
      </c>
      <c r="I142" s="33">
        <v>41269.93</v>
      </c>
      <c r="J142" s="33">
        <f>+H142+I142</f>
        <v>112143.93</v>
      </c>
      <c r="K142" s="33">
        <v>51968.34</v>
      </c>
      <c r="L142" s="33">
        <v>60175.59</v>
      </c>
      <c r="M142" s="33">
        <f>+K142+L142</f>
        <v>112143.93</v>
      </c>
    </row>
    <row r="143" spans="2:13" ht="15">
      <c r="B143" s="5"/>
      <c r="C143" s="161"/>
      <c r="D143" s="16" t="s">
        <v>63</v>
      </c>
      <c r="E143" s="33">
        <v>9804.61</v>
      </c>
      <c r="F143" s="33">
        <v>56619.21</v>
      </c>
      <c r="G143" s="33">
        <f>+E143+F143</f>
        <v>66423.82</v>
      </c>
      <c r="H143" s="33">
        <v>14644.8</v>
      </c>
      <c r="I143" s="33">
        <v>51779.02</v>
      </c>
      <c r="J143" s="33">
        <f>+H143+I143</f>
        <v>66423.81999999999</v>
      </c>
      <c r="K143" s="33">
        <v>3107.51</v>
      </c>
      <c r="L143" s="33">
        <v>63316.31</v>
      </c>
      <c r="M143" s="33">
        <f>+K143+L143</f>
        <v>66423.81999999999</v>
      </c>
    </row>
    <row r="144" spans="2:13" ht="15">
      <c r="B144" s="5"/>
      <c r="C144" s="161"/>
      <c r="D144" s="16" t="s">
        <v>64</v>
      </c>
      <c r="E144" s="33">
        <v>81847.34</v>
      </c>
      <c r="F144" s="33">
        <v>522893.63</v>
      </c>
      <c r="G144" s="33">
        <f>+E144+F144</f>
        <v>604740.97</v>
      </c>
      <c r="H144" s="33">
        <v>148999.95</v>
      </c>
      <c r="I144" s="33">
        <v>455741.02</v>
      </c>
      <c r="J144" s="33">
        <f>+H144+I144</f>
        <v>604740.97</v>
      </c>
      <c r="K144" s="33">
        <v>28315.76</v>
      </c>
      <c r="L144" s="33">
        <v>576425.2</v>
      </c>
      <c r="M144" s="33">
        <f>+K144+L144</f>
        <v>604740.96</v>
      </c>
    </row>
    <row r="145" spans="2:13" ht="15">
      <c r="B145" s="5"/>
      <c r="C145" s="161"/>
      <c r="D145" s="16" t="s">
        <v>65</v>
      </c>
      <c r="E145" s="33">
        <v>139964.71</v>
      </c>
      <c r="F145" s="33">
        <v>321715.34</v>
      </c>
      <c r="G145" s="33">
        <f>+E145+F145</f>
        <v>461680.05000000005</v>
      </c>
      <c r="H145" s="33">
        <v>127334.53</v>
      </c>
      <c r="I145" s="33">
        <v>334345.52</v>
      </c>
      <c r="J145" s="33">
        <f>+H145+I145</f>
        <v>461680.05000000005</v>
      </c>
      <c r="K145" s="33">
        <v>37576.18</v>
      </c>
      <c r="L145" s="33">
        <v>424103.88</v>
      </c>
      <c r="M145" s="33">
        <f>+K145+L145</f>
        <v>461680.06</v>
      </c>
    </row>
    <row r="146" spans="2:13" ht="15">
      <c r="B146" s="5"/>
      <c r="C146" s="161"/>
      <c r="D146" s="16" t="s">
        <v>66</v>
      </c>
      <c r="E146" s="33">
        <v>5347.48</v>
      </c>
      <c r="F146" s="33">
        <v>56373.85</v>
      </c>
      <c r="G146" s="33">
        <f>+E146+F146</f>
        <v>61721.33</v>
      </c>
      <c r="H146" s="33">
        <v>4528.1</v>
      </c>
      <c r="I146" s="33">
        <v>57193.23</v>
      </c>
      <c r="J146" s="33">
        <f>+H146+I146</f>
        <v>61721.33</v>
      </c>
      <c r="K146" s="33">
        <v>8664.4</v>
      </c>
      <c r="L146" s="33">
        <v>53056.93</v>
      </c>
      <c r="M146" s="33">
        <f>+K146+L146</f>
        <v>61721.33</v>
      </c>
    </row>
    <row r="147" spans="2:13" ht="15">
      <c r="B147" s="5"/>
      <c r="C147" s="159"/>
      <c r="D147" s="16" t="s">
        <v>3</v>
      </c>
      <c r="E147" s="33">
        <f>SUM(E142:E146)</f>
        <v>305352.86</v>
      </c>
      <c r="F147" s="33">
        <f aca="true" t="shared" si="77" ref="F147:M147">SUM(F142:F146)</f>
        <v>1001357.2400000001</v>
      </c>
      <c r="G147" s="33">
        <f t="shared" si="77"/>
        <v>1306710.1</v>
      </c>
      <c r="H147" s="33">
        <f t="shared" si="77"/>
        <v>366381.38</v>
      </c>
      <c r="I147" s="33">
        <f t="shared" si="77"/>
        <v>940328.72</v>
      </c>
      <c r="J147" s="33">
        <f t="shared" si="77"/>
        <v>1306710.1</v>
      </c>
      <c r="K147" s="33">
        <f t="shared" si="77"/>
        <v>129632.19</v>
      </c>
      <c r="L147" s="33">
        <f t="shared" si="77"/>
        <v>1177077.91</v>
      </c>
      <c r="M147" s="33">
        <f t="shared" si="77"/>
        <v>1306710.1</v>
      </c>
    </row>
    <row r="148" spans="2:13" ht="15">
      <c r="B148" s="5"/>
      <c r="C148" s="147" t="s">
        <v>0</v>
      </c>
      <c r="D148" s="16" t="s">
        <v>62</v>
      </c>
      <c r="E148" s="6">
        <f aca="true" t="shared" si="78" ref="E148:E153">E142/G142</f>
        <v>0.6098298855765087</v>
      </c>
      <c r="F148" s="6">
        <f aca="true" t="shared" si="79" ref="F148:F153">F142/G142</f>
        <v>0.3901701144234913</v>
      </c>
      <c r="G148" s="8">
        <f aca="true" t="shared" si="80" ref="G148:G153">+E148+F148</f>
        <v>1</v>
      </c>
      <c r="H148" s="6">
        <f aca="true" t="shared" si="81" ref="H148:H153">H142/J142</f>
        <v>0.6319914060440008</v>
      </c>
      <c r="I148" s="6">
        <f aca="true" t="shared" si="82" ref="I148:I153">I142/J142</f>
        <v>0.3680085939559993</v>
      </c>
      <c r="J148" s="8">
        <f aca="true" t="shared" si="83" ref="J148:J153">+H148+I148</f>
        <v>1</v>
      </c>
      <c r="K148" s="6">
        <f aca="true" t="shared" si="84" ref="K148:K153">K142/M142</f>
        <v>0.4634075156809646</v>
      </c>
      <c r="L148" s="6">
        <f aca="true" t="shared" si="85" ref="L148:L153">L142/M142</f>
        <v>0.5365924843190354</v>
      </c>
      <c r="M148" s="8">
        <f aca="true" t="shared" si="86" ref="M148:M153">+K148+L148</f>
        <v>1</v>
      </c>
    </row>
    <row r="149" spans="2:13" ht="15">
      <c r="B149" s="5"/>
      <c r="C149" s="148"/>
      <c r="D149" s="16" t="s">
        <v>63</v>
      </c>
      <c r="E149" s="6">
        <f t="shared" si="78"/>
        <v>0.1476068374266942</v>
      </c>
      <c r="F149" s="6">
        <f t="shared" si="79"/>
        <v>0.8523931625733057</v>
      </c>
      <c r="G149" s="8">
        <f t="shared" si="80"/>
        <v>0.9999999999999999</v>
      </c>
      <c r="H149" s="6">
        <f t="shared" si="81"/>
        <v>0.22047512473687905</v>
      </c>
      <c r="I149" s="6">
        <f t="shared" si="82"/>
        <v>0.779524875263121</v>
      </c>
      <c r="J149" s="8">
        <f t="shared" si="83"/>
        <v>1</v>
      </c>
      <c r="K149" s="6">
        <f t="shared" si="84"/>
        <v>0.04678306667698426</v>
      </c>
      <c r="L149" s="6">
        <f t="shared" si="85"/>
        <v>0.9532169333230158</v>
      </c>
      <c r="M149" s="8">
        <f t="shared" si="86"/>
        <v>1</v>
      </c>
    </row>
    <row r="150" spans="2:13" ht="15">
      <c r="B150" s="5"/>
      <c r="C150" s="148"/>
      <c r="D150" s="16" t="s">
        <v>64</v>
      </c>
      <c r="E150" s="6">
        <f t="shared" si="78"/>
        <v>0.13534280635889445</v>
      </c>
      <c r="F150" s="6">
        <f t="shared" si="79"/>
        <v>0.8646571936411056</v>
      </c>
      <c r="G150" s="8">
        <f t="shared" si="80"/>
        <v>1</v>
      </c>
      <c r="H150" s="6">
        <f t="shared" si="81"/>
        <v>0.24638639912225563</v>
      </c>
      <c r="I150" s="6">
        <f t="shared" si="82"/>
        <v>0.7536136008777444</v>
      </c>
      <c r="J150" s="8">
        <f t="shared" si="83"/>
        <v>1</v>
      </c>
      <c r="K150" s="6">
        <f t="shared" si="84"/>
        <v>0.046822957055860745</v>
      </c>
      <c r="L150" s="6">
        <f t="shared" si="85"/>
        <v>0.9531770429441392</v>
      </c>
      <c r="M150" s="8">
        <f t="shared" si="86"/>
        <v>0.9999999999999999</v>
      </c>
    </row>
    <row r="151" spans="2:13" ht="15">
      <c r="B151" s="5"/>
      <c r="C151" s="148"/>
      <c r="D151" s="16" t="s">
        <v>65</v>
      </c>
      <c r="E151" s="6">
        <f t="shared" si="78"/>
        <v>0.3031638685708858</v>
      </c>
      <c r="F151" s="6">
        <f t="shared" si="79"/>
        <v>0.6968361314291142</v>
      </c>
      <c r="G151" s="8">
        <f t="shared" si="80"/>
        <v>1</v>
      </c>
      <c r="H151" s="6">
        <f t="shared" si="81"/>
        <v>0.27580687101381135</v>
      </c>
      <c r="I151" s="6">
        <f t="shared" si="82"/>
        <v>0.7241931289861886</v>
      </c>
      <c r="J151" s="8">
        <f t="shared" si="83"/>
        <v>1</v>
      </c>
      <c r="K151" s="6">
        <f t="shared" si="84"/>
        <v>0.0813900864594412</v>
      </c>
      <c r="L151" s="6">
        <f t="shared" si="85"/>
        <v>0.9186099135405588</v>
      </c>
      <c r="M151" s="8">
        <f t="shared" si="86"/>
        <v>1</v>
      </c>
    </row>
    <row r="152" spans="2:13" ht="15">
      <c r="B152" s="5"/>
      <c r="C152" s="148"/>
      <c r="D152" s="16" t="s">
        <v>66</v>
      </c>
      <c r="E152" s="6">
        <f t="shared" si="78"/>
        <v>0.08663909219065757</v>
      </c>
      <c r="F152" s="6">
        <f t="shared" si="79"/>
        <v>0.9133609078093423</v>
      </c>
      <c r="G152" s="8">
        <f t="shared" si="80"/>
        <v>0.9999999999999999</v>
      </c>
      <c r="H152" s="6">
        <f t="shared" si="81"/>
        <v>0.07336361675939258</v>
      </c>
      <c r="I152" s="6">
        <f t="shared" si="82"/>
        <v>0.9266363832406075</v>
      </c>
      <c r="J152" s="8">
        <f t="shared" si="83"/>
        <v>1</v>
      </c>
      <c r="K152" s="6">
        <f t="shared" si="84"/>
        <v>0.14037934697777898</v>
      </c>
      <c r="L152" s="6">
        <f t="shared" si="85"/>
        <v>0.859620653022221</v>
      </c>
      <c r="M152" s="8">
        <f t="shared" si="86"/>
        <v>1</v>
      </c>
    </row>
    <row r="153" spans="2:13" ht="15">
      <c r="B153" s="5"/>
      <c r="C153" s="149"/>
      <c r="D153" s="16" t="s">
        <v>3</v>
      </c>
      <c r="E153" s="6">
        <f t="shared" si="78"/>
        <v>0.2336806457683307</v>
      </c>
      <c r="F153" s="6">
        <f t="shared" si="79"/>
        <v>0.7663193542316693</v>
      </c>
      <c r="G153" s="8">
        <f t="shared" si="80"/>
        <v>1</v>
      </c>
      <c r="H153" s="6">
        <f t="shared" si="81"/>
        <v>0.28038459333864485</v>
      </c>
      <c r="I153" s="6">
        <f t="shared" si="82"/>
        <v>0.719615406661355</v>
      </c>
      <c r="J153" s="8">
        <f t="shared" si="83"/>
        <v>0.9999999999999999</v>
      </c>
      <c r="K153" s="6">
        <f t="shared" si="84"/>
        <v>0.0992050111191457</v>
      </c>
      <c r="L153" s="6">
        <f t="shared" si="85"/>
        <v>0.9007949888808542</v>
      </c>
      <c r="M153" s="8">
        <f t="shared" si="86"/>
        <v>0.9999999999999999</v>
      </c>
    </row>
    <row r="154" spans="1:7" ht="15.75">
      <c r="A154" s="5"/>
      <c r="B154" s="5"/>
      <c r="C154" s="15" t="s">
        <v>60</v>
      </c>
      <c r="G154" s="3"/>
    </row>
    <row r="155" spans="1:7" ht="15.75">
      <c r="A155" s="5"/>
      <c r="B155" s="5"/>
      <c r="C155" s="15"/>
      <c r="G155" s="3"/>
    </row>
    <row r="156" spans="1:8" ht="15">
      <c r="A156" s="5">
        <v>9</v>
      </c>
      <c r="B156" s="5" t="s">
        <v>79</v>
      </c>
      <c r="H156" s="3"/>
    </row>
    <row r="157" spans="1:8" ht="15">
      <c r="A157" s="5"/>
      <c r="B157" s="5"/>
      <c r="C157" s="5">
        <v>2011</v>
      </c>
      <c r="H157" s="3"/>
    </row>
    <row r="158" spans="1:9" ht="20.25" customHeight="1">
      <c r="A158" s="5"/>
      <c r="B158" s="5"/>
      <c r="C158" s="137" t="s">
        <v>67</v>
      </c>
      <c r="D158" s="137"/>
      <c r="E158" s="138" t="s">
        <v>79</v>
      </c>
      <c r="F158" s="139"/>
      <c r="G158" s="139"/>
      <c r="H158" s="139"/>
      <c r="I158" s="140"/>
    </row>
    <row r="159" spans="1:9" ht="28.5">
      <c r="A159" s="5"/>
      <c r="B159" s="5"/>
      <c r="C159" s="137"/>
      <c r="D159" s="137"/>
      <c r="E159" s="22" t="s">
        <v>4</v>
      </c>
      <c r="F159" s="23" t="s">
        <v>5</v>
      </c>
      <c r="G159" s="23" t="s">
        <v>6</v>
      </c>
      <c r="H159" s="23" t="s">
        <v>7</v>
      </c>
      <c r="I159" s="41" t="s">
        <v>3</v>
      </c>
    </row>
    <row r="160" spans="1:9" ht="15">
      <c r="A160" s="5"/>
      <c r="B160" s="5"/>
      <c r="C160" s="158" t="s">
        <v>34</v>
      </c>
      <c r="D160" s="16" t="s">
        <v>62</v>
      </c>
      <c r="E160" s="25">
        <v>2344.69</v>
      </c>
      <c r="F160" s="25">
        <v>22544.48</v>
      </c>
      <c r="G160" s="25">
        <v>62323.89</v>
      </c>
      <c r="H160" s="25">
        <v>24930.87</v>
      </c>
      <c r="I160" s="25">
        <f>SUM(E160:H160)</f>
        <v>112143.93</v>
      </c>
    </row>
    <row r="161" spans="1:9" ht="15">
      <c r="A161" s="5"/>
      <c r="B161" s="5"/>
      <c r="C161" s="161"/>
      <c r="D161" s="16" t="s">
        <v>63</v>
      </c>
      <c r="E161" s="25">
        <v>2811.09</v>
      </c>
      <c r="F161" s="25">
        <v>24975.8</v>
      </c>
      <c r="G161" s="25">
        <v>25274.47</v>
      </c>
      <c r="H161" s="25">
        <v>13362.47</v>
      </c>
      <c r="I161" s="25">
        <f>SUM(E161:H161)</f>
        <v>66423.83</v>
      </c>
    </row>
    <row r="162" spans="1:9" ht="15">
      <c r="A162" s="5"/>
      <c r="B162" s="5"/>
      <c r="C162" s="161"/>
      <c r="D162" s="16" t="s">
        <v>64</v>
      </c>
      <c r="E162" s="25">
        <v>19474.66</v>
      </c>
      <c r="F162" s="25">
        <v>250870.28</v>
      </c>
      <c r="G162" s="25">
        <v>285776.15</v>
      </c>
      <c r="H162" s="25">
        <v>48619.88</v>
      </c>
      <c r="I162" s="25">
        <f>SUM(E162:H162)</f>
        <v>604740.9700000001</v>
      </c>
    </row>
    <row r="163" spans="1:9" ht="15">
      <c r="A163" s="5"/>
      <c r="B163" s="5"/>
      <c r="C163" s="161"/>
      <c r="D163" s="16" t="s">
        <v>65</v>
      </c>
      <c r="E163" s="25">
        <v>16803.22</v>
      </c>
      <c r="F163" s="25">
        <v>136147.26</v>
      </c>
      <c r="G163" s="25">
        <v>294745.46</v>
      </c>
      <c r="H163" s="25">
        <v>13984.11</v>
      </c>
      <c r="I163" s="25">
        <f>SUM(E163:H163)</f>
        <v>461680.05000000005</v>
      </c>
    </row>
    <row r="164" spans="1:9" ht="15">
      <c r="A164" s="5"/>
      <c r="B164" s="5"/>
      <c r="C164" s="161"/>
      <c r="D164" s="16" t="s">
        <v>66</v>
      </c>
      <c r="E164" s="25">
        <v>1226.54</v>
      </c>
      <c r="F164" s="25">
        <v>21577.25</v>
      </c>
      <c r="G164" s="25">
        <v>34403.57</v>
      </c>
      <c r="H164" s="25">
        <v>4513.97</v>
      </c>
      <c r="I164" s="25">
        <f>SUM(E164:H164)</f>
        <v>61721.33</v>
      </c>
    </row>
    <row r="165" spans="1:9" ht="15">
      <c r="A165" s="5"/>
      <c r="B165" s="5"/>
      <c r="C165" s="159"/>
      <c r="D165" s="16" t="s">
        <v>3</v>
      </c>
      <c r="E165" s="25">
        <f>SUM(E160:E164)</f>
        <v>42660.200000000004</v>
      </c>
      <c r="F165" s="25">
        <f>SUM(F160:F164)</f>
        <v>456115.07</v>
      </c>
      <c r="G165" s="25">
        <f>SUM(G160:G164)</f>
        <v>702523.5399999999</v>
      </c>
      <c r="H165" s="25">
        <f>SUM(H160:H164)</f>
        <v>105411.3</v>
      </c>
      <c r="I165" s="25">
        <f>SUM(I160:I164)</f>
        <v>1306710.1100000003</v>
      </c>
    </row>
    <row r="166" spans="1:9" ht="15">
      <c r="A166" s="5"/>
      <c r="B166" s="5"/>
      <c r="C166" s="162" t="s">
        <v>0</v>
      </c>
      <c r="D166" s="16" t="s">
        <v>62</v>
      </c>
      <c r="E166" s="26">
        <f aca="true" t="shared" si="87" ref="E166:E171">E160/I160</f>
        <v>0.020907863671266024</v>
      </c>
      <c r="F166" s="27">
        <f aca="true" t="shared" si="88" ref="F166:F171">F160/I160</f>
        <v>0.20103165637230655</v>
      </c>
      <c r="G166" s="27">
        <f aca="true" t="shared" si="89" ref="G166:G171">G160/I160</f>
        <v>0.5557491163364794</v>
      </c>
      <c r="H166" s="27">
        <f aca="true" t="shared" si="90" ref="H166:H171">H160/I160</f>
        <v>0.22231136361994805</v>
      </c>
      <c r="I166" s="44">
        <f aca="true" t="shared" si="91" ref="I166:I171">SUM(E166:H166)</f>
        <v>1</v>
      </c>
    </row>
    <row r="167" spans="1:9" ht="15">
      <c r="A167" s="5"/>
      <c r="B167" s="5"/>
      <c r="C167" s="166"/>
      <c r="D167" s="16" t="s">
        <v>63</v>
      </c>
      <c r="E167" s="26">
        <f t="shared" si="87"/>
        <v>0.04232050455386267</v>
      </c>
      <c r="F167" s="27">
        <f t="shared" si="88"/>
        <v>0.376006622924333</v>
      </c>
      <c r="G167" s="27">
        <f t="shared" si="89"/>
        <v>0.3805030513898401</v>
      </c>
      <c r="H167" s="27">
        <f t="shared" si="90"/>
        <v>0.20116982113196422</v>
      </c>
      <c r="I167" s="44">
        <f t="shared" si="91"/>
        <v>1</v>
      </c>
    </row>
    <row r="168" spans="1:9" ht="15">
      <c r="A168" s="5"/>
      <c r="B168" s="5"/>
      <c r="C168" s="166"/>
      <c r="D168" s="16" t="s">
        <v>64</v>
      </c>
      <c r="E168" s="26">
        <f t="shared" si="87"/>
        <v>0.032203308467756035</v>
      </c>
      <c r="F168" s="27">
        <f t="shared" si="88"/>
        <v>0.41483923273794393</v>
      </c>
      <c r="G168" s="27">
        <f t="shared" si="89"/>
        <v>0.47255959853356716</v>
      </c>
      <c r="H168" s="27">
        <f t="shared" si="90"/>
        <v>0.08039786026073277</v>
      </c>
      <c r="I168" s="44">
        <f t="shared" si="91"/>
        <v>0.9999999999999999</v>
      </c>
    </row>
    <row r="169" spans="1:9" ht="15">
      <c r="A169" s="5"/>
      <c r="B169" s="5"/>
      <c r="C169" s="166"/>
      <c r="D169" s="16" t="s">
        <v>65</v>
      </c>
      <c r="E169" s="26">
        <f t="shared" si="87"/>
        <v>0.03639581134164233</v>
      </c>
      <c r="F169" s="27">
        <f t="shared" si="88"/>
        <v>0.2948952635055381</v>
      </c>
      <c r="G169" s="27">
        <f t="shared" si="89"/>
        <v>0.6384193122488182</v>
      </c>
      <c r="H169" s="27">
        <f t="shared" si="90"/>
        <v>0.030289612904001374</v>
      </c>
      <c r="I169" s="44">
        <f t="shared" si="91"/>
        <v>1</v>
      </c>
    </row>
    <row r="170" spans="1:9" ht="15">
      <c r="A170" s="5"/>
      <c r="B170" s="5"/>
      <c r="C170" s="166"/>
      <c r="D170" s="16" t="s">
        <v>66</v>
      </c>
      <c r="E170" s="26">
        <f t="shared" si="87"/>
        <v>0.019872222455348903</v>
      </c>
      <c r="F170" s="27">
        <f t="shared" si="88"/>
        <v>0.3495914621412079</v>
      </c>
      <c r="G170" s="27">
        <f t="shared" si="89"/>
        <v>0.5574016308462568</v>
      </c>
      <c r="H170" s="27">
        <f t="shared" si="90"/>
        <v>0.07313468455718632</v>
      </c>
      <c r="I170" s="44">
        <f t="shared" si="91"/>
        <v>1</v>
      </c>
    </row>
    <row r="171" spans="1:9" ht="15">
      <c r="A171" s="5"/>
      <c r="B171" s="5"/>
      <c r="C171" s="163"/>
      <c r="D171" s="16" t="s">
        <v>3</v>
      </c>
      <c r="E171" s="26">
        <f t="shared" si="87"/>
        <v>0.032647026814539605</v>
      </c>
      <c r="F171" s="27">
        <f t="shared" si="88"/>
        <v>0.3490560503890185</v>
      </c>
      <c r="G171" s="27">
        <f t="shared" si="89"/>
        <v>0.5376276915772846</v>
      </c>
      <c r="H171" s="27">
        <f t="shared" si="90"/>
        <v>0.08066923121915692</v>
      </c>
      <c r="I171" s="44">
        <f t="shared" si="91"/>
        <v>0.9999999999999997</v>
      </c>
    </row>
    <row r="172" spans="1:7" ht="15.75">
      <c r="A172" s="5"/>
      <c r="B172" s="5"/>
      <c r="C172" s="15" t="s">
        <v>60</v>
      </c>
      <c r="G172" s="3"/>
    </row>
    <row r="173" spans="1:2" ht="15">
      <c r="A173" s="5"/>
      <c r="B173" s="5"/>
    </row>
    <row r="174" spans="1:8" ht="15">
      <c r="A174" s="5">
        <v>10</v>
      </c>
      <c r="B174" s="5" t="s">
        <v>80</v>
      </c>
      <c r="H174" s="3"/>
    </row>
    <row r="175" spans="1:7" ht="15">
      <c r="A175" s="5"/>
      <c r="B175" s="5"/>
      <c r="C175" s="5">
        <v>2011</v>
      </c>
      <c r="G175" s="3"/>
    </row>
    <row r="176" spans="1:7" ht="35.25" customHeight="1">
      <c r="A176" s="5"/>
      <c r="B176" s="5"/>
      <c r="C176" s="137" t="s">
        <v>67</v>
      </c>
      <c r="D176" s="137"/>
      <c r="E176" s="138" t="s">
        <v>80</v>
      </c>
      <c r="F176" s="139"/>
      <c r="G176" s="140"/>
    </row>
    <row r="177" spans="1:7" ht="15.75" customHeight="1" thickBot="1">
      <c r="A177" s="5"/>
      <c r="B177" s="5"/>
      <c r="C177" s="137"/>
      <c r="D177" s="137"/>
      <c r="E177" s="12" t="s">
        <v>1</v>
      </c>
      <c r="F177" s="12" t="s">
        <v>2</v>
      </c>
      <c r="G177" s="13" t="s">
        <v>3</v>
      </c>
    </row>
    <row r="178" spans="1:7" ht="15">
      <c r="A178" s="5"/>
      <c r="B178" s="5"/>
      <c r="C178" s="158" t="s">
        <v>34</v>
      </c>
      <c r="D178" s="16" t="s">
        <v>62</v>
      </c>
      <c r="E178" s="7">
        <v>50598.02</v>
      </c>
      <c r="F178" s="7">
        <v>61545.91</v>
      </c>
      <c r="G178" s="7">
        <f>+E178+F178</f>
        <v>112143.93</v>
      </c>
    </row>
    <row r="179" spans="1:7" ht="15">
      <c r="A179" s="5"/>
      <c r="B179" s="5"/>
      <c r="C179" s="161"/>
      <c r="D179" s="16" t="s">
        <v>63</v>
      </c>
      <c r="E179" s="7">
        <v>56430.32</v>
      </c>
      <c r="F179" s="7">
        <v>9993.5</v>
      </c>
      <c r="G179" s="7">
        <f>+E179+F179</f>
        <v>66423.82</v>
      </c>
    </row>
    <row r="180" spans="1:7" ht="15">
      <c r="A180" s="5"/>
      <c r="B180" s="5"/>
      <c r="C180" s="161"/>
      <c r="D180" s="16" t="s">
        <v>64</v>
      </c>
      <c r="E180" s="7">
        <v>473606.03</v>
      </c>
      <c r="F180" s="7">
        <v>131134.93</v>
      </c>
      <c r="G180" s="7">
        <f>+E180+F180</f>
        <v>604740.96</v>
      </c>
    </row>
    <row r="181" spans="1:7" ht="15">
      <c r="A181" s="5"/>
      <c r="B181" s="5"/>
      <c r="C181" s="161"/>
      <c r="D181" s="16" t="s">
        <v>65</v>
      </c>
      <c r="E181" s="7">
        <v>211089.5</v>
      </c>
      <c r="F181" s="7">
        <v>250590.56</v>
      </c>
      <c r="G181" s="7">
        <f>+E181+F181</f>
        <v>461680.06</v>
      </c>
    </row>
    <row r="182" spans="1:7" ht="15">
      <c r="A182" s="5"/>
      <c r="B182" s="5"/>
      <c r="C182" s="161"/>
      <c r="D182" s="16" t="s">
        <v>66</v>
      </c>
      <c r="E182" s="7">
        <v>21653.87</v>
      </c>
      <c r="F182" s="7">
        <v>40067.46</v>
      </c>
      <c r="G182" s="7">
        <f>+E182+F182</f>
        <v>61721.33</v>
      </c>
    </row>
    <row r="183" spans="1:12" ht="15">
      <c r="A183" s="5"/>
      <c r="B183" s="5"/>
      <c r="C183" s="159"/>
      <c r="D183" s="16" t="s">
        <v>3</v>
      </c>
      <c r="E183" s="7">
        <f>SUM(E178:E182)</f>
        <v>813377.74</v>
      </c>
      <c r="F183" s="7">
        <f>SUM(F178:F182)</f>
        <v>493332.36000000004</v>
      </c>
      <c r="G183" s="7">
        <f>SUM(G178:G182)</f>
        <v>1306710.1</v>
      </c>
      <c r="L183" s="52"/>
    </row>
    <row r="184" spans="1:7" ht="15">
      <c r="A184" s="5"/>
      <c r="B184" s="5"/>
      <c r="C184" s="137" t="s">
        <v>0</v>
      </c>
      <c r="D184" s="16" t="s">
        <v>62</v>
      </c>
      <c r="E184" s="6">
        <f aca="true" t="shared" si="92" ref="E184:E189">E178/G178</f>
        <v>0.45118821856876246</v>
      </c>
      <c r="F184" s="6">
        <f aca="true" t="shared" si="93" ref="F184:F189">F178/G178</f>
        <v>0.5488117814312375</v>
      </c>
      <c r="G184" s="8">
        <f aca="true" t="shared" si="94" ref="G184:G189">+E184+F184</f>
        <v>1</v>
      </c>
    </row>
    <row r="185" spans="1:7" ht="15">
      <c r="A185" s="5"/>
      <c r="B185" s="5"/>
      <c r="C185" s="137"/>
      <c r="D185" s="16" t="s">
        <v>63</v>
      </c>
      <c r="E185" s="6">
        <f t="shared" si="92"/>
        <v>0.8495494537953402</v>
      </c>
      <c r="F185" s="6">
        <f t="shared" si="93"/>
        <v>0.1504505462046597</v>
      </c>
      <c r="G185" s="8">
        <f t="shared" si="94"/>
        <v>0.9999999999999999</v>
      </c>
    </row>
    <row r="186" spans="1:7" ht="15">
      <c r="A186" s="5"/>
      <c r="B186" s="5"/>
      <c r="C186" s="137"/>
      <c r="D186" s="16" t="s">
        <v>64</v>
      </c>
      <c r="E186" s="6">
        <f t="shared" si="92"/>
        <v>0.7831552041720475</v>
      </c>
      <c r="F186" s="6">
        <f t="shared" si="93"/>
        <v>0.21684479582795252</v>
      </c>
      <c r="G186" s="8">
        <f t="shared" si="94"/>
        <v>1</v>
      </c>
    </row>
    <row r="187" spans="1:7" ht="15">
      <c r="A187" s="5"/>
      <c r="B187" s="5"/>
      <c r="C187" s="137"/>
      <c r="D187" s="16" t="s">
        <v>65</v>
      </c>
      <c r="E187" s="6">
        <f t="shared" si="92"/>
        <v>0.4572203096663954</v>
      </c>
      <c r="F187" s="6">
        <f t="shared" si="93"/>
        <v>0.5427796903336046</v>
      </c>
      <c r="G187" s="8">
        <f t="shared" si="94"/>
        <v>1</v>
      </c>
    </row>
    <row r="188" spans="1:7" ht="15">
      <c r="A188" s="5"/>
      <c r="B188" s="5"/>
      <c r="C188" s="137"/>
      <c r="D188" s="16" t="s">
        <v>66</v>
      </c>
      <c r="E188" s="6">
        <f t="shared" si="92"/>
        <v>0.35083284822281047</v>
      </c>
      <c r="F188" s="6">
        <f t="shared" si="93"/>
        <v>0.6491671517771894</v>
      </c>
      <c r="G188" s="8">
        <f t="shared" si="94"/>
        <v>0.9999999999999999</v>
      </c>
    </row>
    <row r="189" spans="1:7" ht="15">
      <c r="A189" s="5"/>
      <c r="B189" s="5"/>
      <c r="C189" s="137"/>
      <c r="D189" s="16" t="s">
        <v>3</v>
      </c>
      <c r="E189" s="6">
        <f t="shared" si="92"/>
        <v>0.6224622737667673</v>
      </c>
      <c r="F189" s="6">
        <f t="shared" si="93"/>
        <v>0.3775377262332326</v>
      </c>
      <c r="G189" s="8">
        <f t="shared" si="94"/>
        <v>1</v>
      </c>
    </row>
    <row r="190" spans="1:7" ht="15.75">
      <c r="A190" s="5"/>
      <c r="B190" s="5"/>
      <c r="C190" s="15" t="s">
        <v>60</v>
      </c>
      <c r="G190" s="3"/>
    </row>
    <row r="191" spans="1:7" ht="15">
      <c r="A191" s="5"/>
      <c r="B191" s="5"/>
      <c r="G191" s="3"/>
    </row>
    <row r="192" spans="1:7" ht="15">
      <c r="A192" s="5"/>
      <c r="B192" s="5"/>
      <c r="C192" s="5">
        <v>2011</v>
      </c>
      <c r="G192" s="3"/>
    </row>
    <row r="193" spans="1:8" ht="35.25" customHeight="1">
      <c r="A193" s="5"/>
      <c r="B193" s="5"/>
      <c r="C193" s="152" t="s">
        <v>67</v>
      </c>
      <c r="D193" s="148"/>
      <c r="E193" s="138" t="s">
        <v>81</v>
      </c>
      <c r="F193" s="139"/>
      <c r="G193" s="139"/>
      <c r="H193" s="140"/>
    </row>
    <row r="194" spans="1:8" ht="15.75" thickBot="1">
      <c r="A194" s="5"/>
      <c r="B194" s="5"/>
      <c r="C194" s="154"/>
      <c r="D194" s="149"/>
      <c r="E194" s="23" t="s">
        <v>82</v>
      </c>
      <c r="F194" s="41" t="s">
        <v>83</v>
      </c>
      <c r="G194" s="41" t="s">
        <v>84</v>
      </c>
      <c r="H194" s="13" t="s">
        <v>3</v>
      </c>
    </row>
    <row r="195" spans="1:8" ht="15">
      <c r="A195" s="5"/>
      <c r="B195" s="5"/>
      <c r="C195" s="158" t="s">
        <v>34</v>
      </c>
      <c r="D195" s="16" t="s">
        <v>62</v>
      </c>
      <c r="E195" s="7">
        <v>49106.96</v>
      </c>
      <c r="F195" s="7">
        <v>1491.06</v>
      </c>
      <c r="G195" s="7">
        <v>0</v>
      </c>
      <c r="H195" s="7">
        <f>SUM(E195:G195)</f>
        <v>50598.02</v>
      </c>
    </row>
    <row r="196" spans="1:8" ht="15">
      <c r="A196" s="5"/>
      <c r="B196" s="5"/>
      <c r="C196" s="161"/>
      <c r="D196" s="16" t="s">
        <v>63</v>
      </c>
      <c r="E196" s="7">
        <v>53551.78</v>
      </c>
      <c r="F196" s="7">
        <v>2878.54</v>
      </c>
      <c r="G196" s="7">
        <v>0</v>
      </c>
      <c r="H196" s="7">
        <f>SUM(E196:G196)</f>
        <v>56430.32</v>
      </c>
    </row>
    <row r="197" spans="1:8" ht="15">
      <c r="A197" s="5"/>
      <c r="B197" s="5"/>
      <c r="C197" s="161"/>
      <c r="D197" s="16" t="s">
        <v>64</v>
      </c>
      <c r="E197" s="7">
        <v>437741.26</v>
      </c>
      <c r="F197" s="7">
        <v>33522.84</v>
      </c>
      <c r="G197" s="7">
        <v>2341.93</v>
      </c>
      <c r="H197" s="7">
        <f>SUM(E197:G197)</f>
        <v>473606.02999999997</v>
      </c>
    </row>
    <row r="198" spans="1:8" ht="15">
      <c r="A198" s="5"/>
      <c r="B198" s="5"/>
      <c r="C198" s="161"/>
      <c r="D198" s="16" t="s">
        <v>65</v>
      </c>
      <c r="E198" s="7">
        <v>191854.68</v>
      </c>
      <c r="F198" s="7">
        <v>19234.82</v>
      </c>
      <c r="G198" s="7">
        <v>0</v>
      </c>
      <c r="H198" s="7">
        <f>SUM(E198:G198)</f>
        <v>211089.5</v>
      </c>
    </row>
    <row r="199" spans="1:8" ht="15">
      <c r="A199" s="5"/>
      <c r="B199" s="5"/>
      <c r="C199" s="161"/>
      <c r="D199" s="16" t="s">
        <v>66</v>
      </c>
      <c r="E199" s="7">
        <v>20600.33</v>
      </c>
      <c r="F199" s="7">
        <v>1053.54</v>
      </c>
      <c r="G199" s="7">
        <v>0</v>
      </c>
      <c r="H199" s="7">
        <f>SUM(E199:G199)</f>
        <v>21653.870000000003</v>
      </c>
    </row>
    <row r="200" spans="1:12" ht="15">
      <c r="A200" s="5"/>
      <c r="B200" s="5"/>
      <c r="C200" s="159"/>
      <c r="D200" s="16" t="s">
        <v>3</v>
      </c>
      <c r="E200" s="7">
        <f>SUM(E195:E199)</f>
        <v>752855.0099999999</v>
      </c>
      <c r="F200" s="7">
        <f>SUM(F195:F199)</f>
        <v>58180.799999999996</v>
      </c>
      <c r="G200" s="7">
        <f>SUM(G195:G199)</f>
        <v>2341.93</v>
      </c>
      <c r="H200" s="7">
        <f>SUM(H195:H199)</f>
        <v>813377.74</v>
      </c>
      <c r="L200" s="52"/>
    </row>
    <row r="201" spans="1:8" ht="15">
      <c r="A201" s="5"/>
      <c r="B201" s="5"/>
      <c r="C201" s="137" t="s">
        <v>0</v>
      </c>
      <c r="D201" s="16" t="s">
        <v>62</v>
      </c>
      <c r="E201" s="6">
        <f aca="true" t="shared" si="95" ref="E201:E206">E195/H195</f>
        <v>0.9705312579425045</v>
      </c>
      <c r="F201" s="6">
        <f aca="true" t="shared" si="96" ref="F201:F206">F195/H195</f>
        <v>0.029468742057495532</v>
      </c>
      <c r="G201" s="6">
        <f aca="true" t="shared" si="97" ref="G201:G206">G195/H195</f>
        <v>0</v>
      </c>
      <c r="H201" s="44">
        <f aca="true" t="shared" si="98" ref="H201:H206">SUM(E201:G201)</f>
        <v>1</v>
      </c>
    </row>
    <row r="202" spans="1:8" ht="15">
      <c r="A202" s="5"/>
      <c r="B202" s="5"/>
      <c r="C202" s="137"/>
      <c r="D202" s="16" t="s">
        <v>63</v>
      </c>
      <c r="E202" s="6">
        <f t="shared" si="95"/>
        <v>0.9489894794146125</v>
      </c>
      <c r="F202" s="6">
        <f t="shared" si="96"/>
        <v>0.05101052058538743</v>
      </c>
      <c r="G202" s="6">
        <f t="shared" si="97"/>
        <v>0</v>
      </c>
      <c r="H202" s="44">
        <f t="shared" si="98"/>
        <v>1</v>
      </c>
    </row>
    <row r="203" spans="1:8" ht="15">
      <c r="A203" s="5"/>
      <c r="B203" s="5"/>
      <c r="C203" s="137"/>
      <c r="D203" s="16" t="s">
        <v>64</v>
      </c>
      <c r="E203" s="6">
        <f t="shared" si="95"/>
        <v>0.924272986980339</v>
      </c>
      <c r="F203" s="6">
        <f t="shared" si="96"/>
        <v>0.07078212243201379</v>
      </c>
      <c r="G203" s="6">
        <f t="shared" si="97"/>
        <v>0.00494489058764729</v>
      </c>
      <c r="H203" s="44">
        <f t="shared" si="98"/>
        <v>1</v>
      </c>
    </row>
    <row r="204" spans="1:8" ht="15">
      <c r="A204" s="5"/>
      <c r="B204" s="5"/>
      <c r="C204" s="137"/>
      <c r="D204" s="16" t="s">
        <v>65</v>
      </c>
      <c r="E204" s="6">
        <f t="shared" si="95"/>
        <v>0.9088783667591235</v>
      </c>
      <c r="F204" s="6">
        <f t="shared" si="96"/>
        <v>0.09112163324087649</v>
      </c>
      <c r="G204" s="6">
        <f t="shared" si="97"/>
        <v>0</v>
      </c>
      <c r="H204" s="44">
        <f t="shared" si="98"/>
        <v>1</v>
      </c>
    </row>
    <row r="205" spans="1:8" ht="15">
      <c r="A205" s="5"/>
      <c r="B205" s="5"/>
      <c r="C205" s="137"/>
      <c r="D205" s="16" t="s">
        <v>66</v>
      </c>
      <c r="E205" s="6">
        <f t="shared" si="95"/>
        <v>0.9513463413237448</v>
      </c>
      <c r="F205" s="6">
        <f t="shared" si="96"/>
        <v>0.04865365867625509</v>
      </c>
      <c r="G205" s="6">
        <f t="shared" si="97"/>
        <v>0</v>
      </c>
      <c r="H205" s="44">
        <f t="shared" si="98"/>
        <v>0.9999999999999999</v>
      </c>
    </row>
    <row r="206" spans="1:8" ht="15">
      <c r="A206" s="5"/>
      <c r="B206" s="5"/>
      <c r="C206" s="137"/>
      <c r="D206" s="16" t="s">
        <v>3</v>
      </c>
      <c r="E206" s="6">
        <f t="shared" si="95"/>
        <v>0.9255908699935652</v>
      </c>
      <c r="F206" s="6">
        <f t="shared" si="96"/>
        <v>0.07152986507843206</v>
      </c>
      <c r="G206" s="6">
        <f t="shared" si="97"/>
        <v>0.0028792649280025783</v>
      </c>
      <c r="H206" s="44">
        <f t="shared" si="98"/>
        <v>0.9999999999999999</v>
      </c>
    </row>
    <row r="207" spans="1:7" ht="15.75">
      <c r="A207" s="5"/>
      <c r="B207" s="5"/>
      <c r="C207" s="15" t="s">
        <v>60</v>
      </c>
      <c r="G207" s="3"/>
    </row>
    <row r="208" spans="1:7" ht="15.75">
      <c r="A208" s="5"/>
      <c r="B208" s="5"/>
      <c r="C208" s="15"/>
      <c r="G208" s="3"/>
    </row>
    <row r="209" spans="1:2" ht="15">
      <c r="A209" s="5">
        <v>11</v>
      </c>
      <c r="B209" s="5" t="s">
        <v>13</v>
      </c>
    </row>
    <row r="210" spans="1:3" ht="15">
      <c r="A210" s="5"/>
      <c r="B210" s="5"/>
      <c r="C210" s="5">
        <v>2011</v>
      </c>
    </row>
    <row r="211" spans="2:7" ht="15.75" customHeight="1">
      <c r="B211" s="5"/>
      <c r="C211" s="138" t="s">
        <v>8</v>
      </c>
      <c r="D211" s="139"/>
      <c r="E211" s="139"/>
      <c r="F211" s="139"/>
      <c r="G211" s="140"/>
    </row>
    <row r="212" spans="2:7" ht="15.75" thickBot="1">
      <c r="B212" s="5"/>
      <c r="C212" s="152" t="s">
        <v>67</v>
      </c>
      <c r="D212" s="148"/>
      <c r="E212" s="46" t="s">
        <v>1</v>
      </c>
      <c r="F212" s="12" t="s">
        <v>2</v>
      </c>
      <c r="G212" s="46" t="s">
        <v>3</v>
      </c>
    </row>
    <row r="213" spans="2:7" ht="15">
      <c r="B213" s="5"/>
      <c r="C213" s="158" t="s">
        <v>34</v>
      </c>
      <c r="D213" s="16" t="s">
        <v>62</v>
      </c>
      <c r="E213" s="7">
        <v>57187.86</v>
      </c>
      <c r="F213" s="7">
        <v>54956.07</v>
      </c>
      <c r="G213" s="7">
        <f>+E213+F213</f>
        <v>112143.93</v>
      </c>
    </row>
    <row r="214" spans="2:7" ht="15">
      <c r="B214" s="5"/>
      <c r="C214" s="161"/>
      <c r="D214" s="16" t="s">
        <v>63</v>
      </c>
      <c r="E214" s="7">
        <v>23343.36</v>
      </c>
      <c r="F214" s="7">
        <v>43080.46</v>
      </c>
      <c r="G214" s="7">
        <f>+E214+F214</f>
        <v>66423.82</v>
      </c>
    </row>
    <row r="215" spans="2:7" ht="15">
      <c r="B215" s="5"/>
      <c r="C215" s="161"/>
      <c r="D215" s="16" t="s">
        <v>64</v>
      </c>
      <c r="E215" s="7">
        <v>178709.06</v>
      </c>
      <c r="F215" s="7">
        <v>426031.91</v>
      </c>
      <c r="G215" s="7">
        <f>+E215+F215</f>
        <v>604740.97</v>
      </c>
    </row>
    <row r="216" spans="2:7" ht="15">
      <c r="B216" s="5"/>
      <c r="C216" s="161"/>
      <c r="D216" s="16" t="s">
        <v>65</v>
      </c>
      <c r="E216" s="7">
        <v>163840.77</v>
      </c>
      <c r="F216" s="7">
        <v>297839.28</v>
      </c>
      <c r="G216" s="7">
        <f>+E216+F216</f>
        <v>461680.05000000005</v>
      </c>
    </row>
    <row r="217" spans="2:7" ht="15">
      <c r="B217" s="5"/>
      <c r="C217" s="161"/>
      <c r="D217" s="16" t="s">
        <v>66</v>
      </c>
      <c r="E217" s="7">
        <v>19119.35</v>
      </c>
      <c r="F217" s="7">
        <v>42601.97</v>
      </c>
      <c r="G217" s="7">
        <f>+E217+F217</f>
        <v>61721.32</v>
      </c>
    </row>
    <row r="218" spans="2:7" ht="15">
      <c r="B218" s="5"/>
      <c r="C218" s="159"/>
      <c r="D218" s="16" t="s">
        <v>3</v>
      </c>
      <c r="E218" s="7">
        <f>SUM(E213:E217)</f>
        <v>442200.39999999997</v>
      </c>
      <c r="F218" s="7">
        <f>SUM(F213:F217)</f>
        <v>864509.69</v>
      </c>
      <c r="G218" s="7">
        <f>SUM(G213:G217)</f>
        <v>1306710.09</v>
      </c>
    </row>
    <row r="219" spans="2:7" ht="15">
      <c r="B219" s="5"/>
      <c r="C219" s="147" t="s">
        <v>0</v>
      </c>
      <c r="D219" s="16" t="s">
        <v>62</v>
      </c>
      <c r="E219" s="6">
        <f aca="true" t="shared" si="99" ref="E219:E224">E213/G213</f>
        <v>0.509950560855144</v>
      </c>
      <c r="F219" s="6">
        <f aca="true" t="shared" si="100" ref="F219:F224">F213/G213</f>
        <v>0.4900494391448561</v>
      </c>
      <c r="G219" s="11">
        <f aca="true" t="shared" si="101" ref="G219:G224">E219+F219</f>
        <v>1</v>
      </c>
    </row>
    <row r="220" spans="2:7" ht="15">
      <c r="B220" s="5"/>
      <c r="C220" s="148"/>
      <c r="D220" s="16" t="s">
        <v>63</v>
      </c>
      <c r="E220" s="6">
        <f t="shared" si="99"/>
        <v>0.35143055608665685</v>
      </c>
      <c r="F220" s="6">
        <f t="shared" si="100"/>
        <v>0.648569443913343</v>
      </c>
      <c r="G220" s="11">
        <f t="shared" si="101"/>
        <v>0.9999999999999999</v>
      </c>
    </row>
    <row r="221" spans="2:7" ht="15">
      <c r="B221" s="5"/>
      <c r="C221" s="148"/>
      <c r="D221" s="16" t="s">
        <v>64</v>
      </c>
      <c r="E221" s="6">
        <f t="shared" si="99"/>
        <v>0.29551339972881285</v>
      </c>
      <c r="F221" s="6">
        <f t="shared" si="100"/>
        <v>0.7044866002711871</v>
      </c>
      <c r="G221" s="11">
        <f t="shared" si="101"/>
        <v>1</v>
      </c>
    </row>
    <row r="222" spans="2:7" ht="15">
      <c r="B222" s="5"/>
      <c r="C222" s="148"/>
      <c r="D222" s="16" t="s">
        <v>65</v>
      </c>
      <c r="E222" s="6">
        <f t="shared" si="99"/>
        <v>0.3548794668515566</v>
      </c>
      <c r="F222" s="6">
        <f t="shared" si="100"/>
        <v>0.6451205331484434</v>
      </c>
      <c r="G222" s="11">
        <f t="shared" si="101"/>
        <v>1</v>
      </c>
    </row>
    <row r="223" spans="2:7" ht="15">
      <c r="B223" s="5"/>
      <c r="C223" s="148"/>
      <c r="D223" s="16" t="s">
        <v>66</v>
      </c>
      <c r="E223" s="6">
        <f t="shared" si="99"/>
        <v>0.30976897448077906</v>
      </c>
      <c r="F223" s="6">
        <f t="shared" si="100"/>
        <v>0.6902310255192209</v>
      </c>
      <c r="G223" s="11">
        <f t="shared" si="101"/>
        <v>1</v>
      </c>
    </row>
    <row r="224" spans="2:7" ht="15">
      <c r="B224" s="5"/>
      <c r="C224" s="149"/>
      <c r="D224" s="16" t="s">
        <v>3</v>
      </c>
      <c r="E224" s="6">
        <f t="shared" si="99"/>
        <v>0.33840742746541425</v>
      </c>
      <c r="F224" s="6">
        <f t="shared" si="100"/>
        <v>0.6615925725345856</v>
      </c>
      <c r="G224" s="11">
        <f t="shared" si="101"/>
        <v>0.9999999999999998</v>
      </c>
    </row>
    <row r="225" spans="1:3" ht="15.75">
      <c r="A225" s="5"/>
      <c r="B225" s="5"/>
      <c r="C225" s="15" t="s">
        <v>60</v>
      </c>
    </row>
    <row r="226" spans="1:3" ht="15.75">
      <c r="A226" s="5"/>
      <c r="B226" s="5"/>
      <c r="C226" s="15"/>
    </row>
    <row r="227" spans="1:8" ht="15">
      <c r="A227" s="5">
        <v>12</v>
      </c>
      <c r="B227" s="5" t="s">
        <v>85</v>
      </c>
      <c r="H227" s="3"/>
    </row>
    <row r="228" spans="1:7" ht="26.25" customHeight="1">
      <c r="A228" s="5"/>
      <c r="B228" s="5"/>
      <c r="C228" s="5">
        <v>2011</v>
      </c>
      <c r="G228" s="3"/>
    </row>
    <row r="229" spans="1:7" ht="28.5" customHeight="1">
      <c r="A229" s="5"/>
      <c r="B229" s="5"/>
      <c r="C229" s="152" t="s">
        <v>67</v>
      </c>
      <c r="D229" s="148"/>
      <c r="E229" s="138" t="s">
        <v>86</v>
      </c>
      <c r="F229" s="139"/>
      <c r="G229" s="140"/>
    </row>
    <row r="230" spans="1:7" ht="15.75" thickBot="1">
      <c r="A230" s="5"/>
      <c r="B230" s="5"/>
      <c r="C230" s="154"/>
      <c r="D230" s="149"/>
      <c r="E230" s="12" t="s">
        <v>1</v>
      </c>
      <c r="F230" s="12" t="s">
        <v>2</v>
      </c>
      <c r="G230" s="13" t="s">
        <v>3</v>
      </c>
    </row>
    <row r="231" spans="1:7" ht="15">
      <c r="A231" s="5"/>
      <c r="B231" s="5"/>
      <c r="C231" s="158" t="s">
        <v>34</v>
      </c>
      <c r="D231" s="16" t="s">
        <v>62</v>
      </c>
      <c r="E231" s="7">
        <v>2631.4</v>
      </c>
      <c r="F231" s="7">
        <v>109512.52</v>
      </c>
      <c r="G231" s="7">
        <f>+E231+F231</f>
        <v>112143.92</v>
      </c>
    </row>
    <row r="232" spans="1:7" ht="15">
      <c r="A232" s="5"/>
      <c r="B232" s="5"/>
      <c r="C232" s="161"/>
      <c r="D232" s="16" t="s">
        <v>63</v>
      </c>
      <c r="E232" s="7">
        <v>1446.8</v>
      </c>
      <c r="F232" s="7">
        <v>64977.02</v>
      </c>
      <c r="G232" s="7">
        <f>+E232+F232</f>
        <v>66423.81999999999</v>
      </c>
    </row>
    <row r="233" spans="1:7" ht="15">
      <c r="A233" s="5"/>
      <c r="B233" s="5"/>
      <c r="C233" s="161"/>
      <c r="D233" s="16" t="s">
        <v>64</v>
      </c>
      <c r="E233" s="7">
        <v>9448.77</v>
      </c>
      <c r="F233" s="7">
        <v>595292.19</v>
      </c>
      <c r="G233" s="7">
        <f>+E233+F233</f>
        <v>604740.96</v>
      </c>
    </row>
    <row r="234" spans="1:7" ht="15">
      <c r="A234" s="5"/>
      <c r="B234" s="5"/>
      <c r="C234" s="161"/>
      <c r="D234" s="16" t="s">
        <v>65</v>
      </c>
      <c r="E234" s="7">
        <v>5396.36</v>
      </c>
      <c r="F234" s="7">
        <v>456283.7</v>
      </c>
      <c r="G234" s="7">
        <f>+E234+F234</f>
        <v>461680.06</v>
      </c>
    </row>
    <row r="235" spans="1:7" ht="15">
      <c r="A235" s="5"/>
      <c r="B235" s="5"/>
      <c r="C235" s="161"/>
      <c r="D235" s="16" t="s">
        <v>66</v>
      </c>
      <c r="E235" s="7">
        <v>3193.56</v>
      </c>
      <c r="F235" s="7">
        <v>58527.76</v>
      </c>
      <c r="G235" s="7">
        <f>+E235+F235</f>
        <v>61721.32</v>
      </c>
    </row>
    <row r="236" spans="1:7" ht="15">
      <c r="A236" s="5"/>
      <c r="B236" s="5"/>
      <c r="C236" s="159"/>
      <c r="D236" s="16" t="s">
        <v>3</v>
      </c>
      <c r="E236" s="7">
        <f>SUM(E231:E235)</f>
        <v>22116.890000000003</v>
      </c>
      <c r="F236" s="7">
        <f>SUM(F231:F235)</f>
        <v>1284593.19</v>
      </c>
      <c r="G236" s="7">
        <f>SUM(G231:G235)</f>
        <v>1306710.08</v>
      </c>
    </row>
    <row r="237" spans="1:7" ht="15">
      <c r="A237" s="5"/>
      <c r="B237" s="5"/>
      <c r="C237" s="147" t="s">
        <v>0</v>
      </c>
      <c r="D237" s="16" t="s">
        <v>62</v>
      </c>
      <c r="E237" s="6">
        <f aca="true" t="shared" si="102" ref="E237:E242">E231/G231</f>
        <v>0.023464490986225557</v>
      </c>
      <c r="F237" s="6">
        <f aca="true" t="shared" si="103" ref="F237:F242">F231/G231</f>
        <v>0.9765355090137745</v>
      </c>
      <c r="G237" s="11">
        <f aca="true" t="shared" si="104" ref="G237:G242">E237+F237</f>
        <v>1</v>
      </c>
    </row>
    <row r="238" spans="1:7" ht="15">
      <c r="A238" s="5"/>
      <c r="B238" s="5"/>
      <c r="C238" s="148"/>
      <c r="D238" s="16" t="s">
        <v>63</v>
      </c>
      <c r="E238" s="6">
        <f t="shared" si="102"/>
        <v>0.021781342897773722</v>
      </c>
      <c r="F238" s="6">
        <f t="shared" si="103"/>
        <v>0.9782186571022263</v>
      </c>
      <c r="G238" s="11">
        <f t="shared" si="104"/>
        <v>1</v>
      </c>
    </row>
    <row r="239" spans="1:7" ht="15">
      <c r="A239" s="5"/>
      <c r="B239" s="5"/>
      <c r="C239" s="148"/>
      <c r="D239" s="16" t="s">
        <v>64</v>
      </c>
      <c r="E239" s="6">
        <f t="shared" si="102"/>
        <v>0.015624491517822773</v>
      </c>
      <c r="F239" s="6">
        <f t="shared" si="103"/>
        <v>0.9843755084821771</v>
      </c>
      <c r="G239" s="11">
        <f t="shared" si="104"/>
        <v>0.9999999999999999</v>
      </c>
    </row>
    <row r="240" spans="1:7" ht="15">
      <c r="A240" s="5"/>
      <c r="B240" s="5"/>
      <c r="C240" s="148"/>
      <c r="D240" s="16" t="s">
        <v>65</v>
      </c>
      <c r="E240" s="6">
        <f t="shared" si="102"/>
        <v>0.0116885273321096</v>
      </c>
      <c r="F240" s="6">
        <f t="shared" si="103"/>
        <v>0.9883114726678904</v>
      </c>
      <c r="G240" s="11">
        <f t="shared" si="104"/>
        <v>1</v>
      </c>
    </row>
    <row r="241" spans="1:7" ht="15">
      <c r="A241" s="5"/>
      <c r="B241" s="5"/>
      <c r="C241" s="148"/>
      <c r="D241" s="16" t="s">
        <v>66</v>
      </c>
      <c r="E241" s="6">
        <f t="shared" si="102"/>
        <v>0.051741602415502456</v>
      </c>
      <c r="F241" s="6">
        <f t="shared" si="103"/>
        <v>0.9482583975844976</v>
      </c>
      <c r="G241" s="11">
        <f t="shared" si="104"/>
        <v>1</v>
      </c>
    </row>
    <row r="242" spans="1:7" ht="15">
      <c r="A242" s="5"/>
      <c r="B242" s="5"/>
      <c r="C242" s="149"/>
      <c r="D242" s="16" t="s">
        <v>3</v>
      </c>
      <c r="E242" s="6">
        <f t="shared" si="102"/>
        <v>0.01692562898114324</v>
      </c>
      <c r="F242" s="6">
        <f t="shared" si="103"/>
        <v>0.9830743710188566</v>
      </c>
      <c r="G242" s="11">
        <f t="shared" si="104"/>
        <v>0.9999999999999999</v>
      </c>
    </row>
    <row r="243" spans="1:7" ht="15.75">
      <c r="A243" s="5"/>
      <c r="B243" s="5"/>
      <c r="C243" s="15" t="s">
        <v>60</v>
      </c>
      <c r="G243" s="3"/>
    </row>
    <row r="244" spans="1:7" ht="26.25" customHeight="1">
      <c r="A244" s="5"/>
      <c r="B244" s="5"/>
      <c r="C244" s="5">
        <v>2011</v>
      </c>
      <c r="G244" s="3"/>
    </row>
    <row r="245" spans="1:10" ht="28.5" customHeight="1">
      <c r="A245" s="5"/>
      <c r="B245" s="5"/>
      <c r="C245" s="152" t="s">
        <v>67</v>
      </c>
      <c r="D245" s="148"/>
      <c r="E245" s="138" t="s">
        <v>87</v>
      </c>
      <c r="F245" s="139"/>
      <c r="G245" s="140"/>
      <c r="H245" s="138" t="s">
        <v>88</v>
      </c>
      <c r="I245" s="139"/>
      <c r="J245" s="140"/>
    </row>
    <row r="246" spans="1:10" ht="15.75" thickBot="1">
      <c r="A246" s="5"/>
      <c r="B246" s="5"/>
      <c r="C246" s="154"/>
      <c r="D246" s="149"/>
      <c r="E246" s="22" t="s">
        <v>1</v>
      </c>
      <c r="F246" s="12" t="s">
        <v>2</v>
      </c>
      <c r="G246" s="23" t="s">
        <v>3</v>
      </c>
      <c r="H246" s="22" t="s">
        <v>1</v>
      </c>
      <c r="I246" s="12" t="s">
        <v>2</v>
      </c>
      <c r="J246" s="23" t="s">
        <v>3</v>
      </c>
    </row>
    <row r="247" spans="1:10" ht="15">
      <c r="A247" s="5"/>
      <c r="B247" s="5"/>
      <c r="C247" s="158" t="s">
        <v>34</v>
      </c>
      <c r="D247" s="16" t="s">
        <v>62</v>
      </c>
      <c r="E247" s="7">
        <v>2416.47</v>
      </c>
      <c r="F247" s="7">
        <v>214.94</v>
      </c>
      <c r="G247" s="7">
        <f>+E247+F247</f>
        <v>2631.41</v>
      </c>
      <c r="H247" s="7">
        <v>713.35</v>
      </c>
      <c r="I247" s="7">
        <v>1918.06</v>
      </c>
      <c r="J247" s="7">
        <f>+H247+I247</f>
        <v>2631.41</v>
      </c>
    </row>
    <row r="248" spans="1:10" ht="15">
      <c r="A248" s="5"/>
      <c r="B248" s="5"/>
      <c r="C248" s="161"/>
      <c r="D248" s="16" t="s">
        <v>63</v>
      </c>
      <c r="E248" s="7">
        <v>1002.69</v>
      </c>
      <c r="F248" s="7">
        <v>444.1</v>
      </c>
      <c r="G248" s="7">
        <f>+E248+F248</f>
        <v>1446.79</v>
      </c>
      <c r="H248" s="7">
        <v>444.1</v>
      </c>
      <c r="I248" s="7">
        <v>1002.69</v>
      </c>
      <c r="J248" s="7">
        <f>+H248+I248</f>
        <v>1446.79</v>
      </c>
    </row>
    <row r="249" spans="1:10" ht="15">
      <c r="A249" s="5"/>
      <c r="B249" s="5"/>
      <c r="C249" s="161"/>
      <c r="D249" s="16" t="s">
        <v>64</v>
      </c>
      <c r="E249" s="7">
        <v>6728.36</v>
      </c>
      <c r="F249" s="7">
        <v>2720.42</v>
      </c>
      <c r="G249" s="7">
        <f>+E249+F249</f>
        <v>9448.779999999999</v>
      </c>
      <c r="H249" s="7">
        <v>3763.21</v>
      </c>
      <c r="I249" s="7">
        <v>5685.57</v>
      </c>
      <c r="J249" s="7">
        <f>+H249+I249</f>
        <v>9448.779999999999</v>
      </c>
    </row>
    <row r="250" spans="1:10" ht="15">
      <c r="A250" s="5"/>
      <c r="B250" s="5"/>
      <c r="C250" s="161"/>
      <c r="D250" s="16" t="s">
        <v>65</v>
      </c>
      <c r="E250" s="7">
        <v>4137</v>
      </c>
      <c r="F250" s="7">
        <v>1259.35</v>
      </c>
      <c r="G250" s="7">
        <f>+E250+F250</f>
        <v>5396.35</v>
      </c>
      <c r="H250" s="7">
        <v>1966.86</v>
      </c>
      <c r="I250" s="7">
        <v>3429.5</v>
      </c>
      <c r="J250" s="7">
        <f>+H250+I250</f>
        <v>5396.36</v>
      </c>
    </row>
    <row r="251" spans="1:10" ht="15">
      <c r="A251" s="5"/>
      <c r="B251" s="5"/>
      <c r="C251" s="161"/>
      <c r="D251" s="16" t="s">
        <v>66</v>
      </c>
      <c r="E251" s="7">
        <v>2269.47</v>
      </c>
      <c r="F251" s="7">
        <v>924.09</v>
      </c>
      <c r="G251" s="7">
        <f>+E251+F251</f>
        <v>3193.56</v>
      </c>
      <c r="H251" s="7">
        <v>1760.52</v>
      </c>
      <c r="I251" s="7">
        <v>1433.04</v>
      </c>
      <c r="J251" s="7">
        <f>+H251+I251</f>
        <v>3193.56</v>
      </c>
    </row>
    <row r="252" spans="1:10" ht="15">
      <c r="A252" s="5"/>
      <c r="B252" s="5"/>
      <c r="C252" s="159"/>
      <c r="D252" s="16" t="s">
        <v>3</v>
      </c>
      <c r="E252" s="7">
        <f aca="true" t="shared" si="105" ref="E252:J252">SUM(E247:E251)</f>
        <v>16553.99</v>
      </c>
      <c r="F252" s="7">
        <f t="shared" si="105"/>
        <v>5562.9</v>
      </c>
      <c r="G252" s="7">
        <f t="shared" si="105"/>
        <v>22116.890000000003</v>
      </c>
      <c r="H252" s="7">
        <f t="shared" si="105"/>
        <v>8648.039999999999</v>
      </c>
      <c r="I252" s="7">
        <f t="shared" si="105"/>
        <v>13468.86</v>
      </c>
      <c r="J252" s="7">
        <f t="shared" si="105"/>
        <v>22116.9</v>
      </c>
    </row>
    <row r="253" spans="1:10" ht="15">
      <c r="A253" s="5"/>
      <c r="B253" s="5"/>
      <c r="C253" s="147" t="s">
        <v>0</v>
      </c>
      <c r="D253" s="16" t="s">
        <v>62</v>
      </c>
      <c r="E253" s="6">
        <f aca="true" t="shared" si="106" ref="E253:E258">E247/G247</f>
        <v>0.9183175559870943</v>
      </c>
      <c r="F253" s="6">
        <f aca="true" t="shared" si="107" ref="F253:F258">F247/G247</f>
        <v>0.08168244401290563</v>
      </c>
      <c r="G253" s="11">
        <f aca="true" t="shared" si="108" ref="G253:G258">E253+F253</f>
        <v>0.9999999999999999</v>
      </c>
      <c r="H253" s="6">
        <f aca="true" t="shared" si="109" ref="H253:H258">H247/J247</f>
        <v>0.2710904040039371</v>
      </c>
      <c r="I253" s="6">
        <f aca="true" t="shared" si="110" ref="I253:I258">I247/J247</f>
        <v>0.728909595996063</v>
      </c>
      <c r="J253" s="11">
        <f aca="true" t="shared" si="111" ref="J253:J258">H253+I253</f>
        <v>1</v>
      </c>
    </row>
    <row r="254" spans="1:10" ht="15">
      <c r="A254" s="5"/>
      <c r="B254" s="5"/>
      <c r="C254" s="148"/>
      <c r="D254" s="16" t="s">
        <v>63</v>
      </c>
      <c r="E254" s="6">
        <f t="shared" si="106"/>
        <v>0.6930446021882928</v>
      </c>
      <c r="F254" s="6">
        <f t="shared" si="107"/>
        <v>0.30695539781170733</v>
      </c>
      <c r="G254" s="11">
        <f t="shared" si="108"/>
        <v>1</v>
      </c>
      <c r="H254" s="6">
        <f t="shared" si="109"/>
        <v>0.30695539781170733</v>
      </c>
      <c r="I254" s="6">
        <f t="shared" si="110"/>
        <v>0.6930446021882928</v>
      </c>
      <c r="J254" s="11">
        <f t="shared" si="111"/>
        <v>1</v>
      </c>
    </row>
    <row r="255" spans="1:10" ht="15">
      <c r="A255" s="5"/>
      <c r="B255" s="5"/>
      <c r="C255" s="148"/>
      <c r="D255" s="16" t="s">
        <v>64</v>
      </c>
      <c r="E255" s="6">
        <f t="shared" si="106"/>
        <v>0.7120876980943572</v>
      </c>
      <c r="F255" s="6">
        <f t="shared" si="107"/>
        <v>0.2879123019056429</v>
      </c>
      <c r="G255" s="11">
        <f t="shared" si="108"/>
        <v>1</v>
      </c>
      <c r="H255" s="6">
        <f t="shared" si="109"/>
        <v>0.3982746978975064</v>
      </c>
      <c r="I255" s="6">
        <f t="shared" si="110"/>
        <v>0.6017253021024938</v>
      </c>
      <c r="J255" s="11">
        <f t="shared" si="111"/>
        <v>1.0000000000000002</v>
      </c>
    </row>
    <row r="256" spans="1:10" ht="15">
      <c r="A256" s="5"/>
      <c r="B256" s="5"/>
      <c r="C256" s="148"/>
      <c r="D256" s="16" t="s">
        <v>65</v>
      </c>
      <c r="E256" s="6">
        <f t="shared" si="106"/>
        <v>0.7666292957276677</v>
      </c>
      <c r="F256" s="6">
        <f t="shared" si="107"/>
        <v>0.2333707042723322</v>
      </c>
      <c r="G256" s="11">
        <f t="shared" si="108"/>
        <v>0.9999999999999999</v>
      </c>
      <c r="H256" s="6">
        <f t="shared" si="109"/>
        <v>0.36447901919071374</v>
      </c>
      <c r="I256" s="6">
        <f t="shared" si="110"/>
        <v>0.6355209808092863</v>
      </c>
      <c r="J256" s="11">
        <f t="shared" si="111"/>
        <v>1</v>
      </c>
    </row>
    <row r="257" spans="1:10" ht="15">
      <c r="A257" s="5"/>
      <c r="B257" s="5"/>
      <c r="C257" s="148"/>
      <c r="D257" s="16" t="s">
        <v>66</v>
      </c>
      <c r="E257" s="6">
        <f t="shared" si="106"/>
        <v>0.71063953706835</v>
      </c>
      <c r="F257" s="6">
        <f t="shared" si="107"/>
        <v>0.28936046293164996</v>
      </c>
      <c r="G257" s="11">
        <f t="shared" si="108"/>
        <v>1</v>
      </c>
      <c r="H257" s="6">
        <f t="shared" si="109"/>
        <v>0.551271934768722</v>
      </c>
      <c r="I257" s="6">
        <f t="shared" si="110"/>
        <v>0.44872806523127795</v>
      </c>
      <c r="J257" s="11">
        <f t="shared" si="111"/>
        <v>1</v>
      </c>
    </row>
    <row r="258" spans="1:10" ht="15">
      <c r="A258" s="5"/>
      <c r="B258" s="5"/>
      <c r="C258" s="149"/>
      <c r="D258" s="16" t="s">
        <v>3</v>
      </c>
      <c r="E258" s="6">
        <f t="shared" si="106"/>
        <v>0.7484772949542182</v>
      </c>
      <c r="F258" s="6">
        <f t="shared" si="107"/>
        <v>0.2515227050457817</v>
      </c>
      <c r="G258" s="11">
        <f t="shared" si="108"/>
        <v>1</v>
      </c>
      <c r="H258" s="6">
        <f t="shared" si="109"/>
        <v>0.3910150156667525</v>
      </c>
      <c r="I258" s="6">
        <f t="shared" si="110"/>
        <v>0.6089849843332474</v>
      </c>
      <c r="J258" s="11">
        <f t="shared" si="111"/>
        <v>1</v>
      </c>
    </row>
    <row r="259" spans="1:7" ht="15.75">
      <c r="A259" s="5"/>
      <c r="B259" s="5"/>
      <c r="C259" s="15" t="s">
        <v>60</v>
      </c>
      <c r="G259" s="3"/>
    </row>
    <row r="260" spans="1:7" ht="15.75">
      <c r="A260" s="5"/>
      <c r="B260" s="5"/>
      <c r="C260" s="15"/>
      <c r="G260" s="3"/>
    </row>
    <row r="261" spans="1:8" ht="15">
      <c r="A261" s="5">
        <v>13</v>
      </c>
      <c r="B261" s="5" t="s">
        <v>89</v>
      </c>
      <c r="H261" s="3"/>
    </row>
    <row r="262" spans="1:8" ht="15">
      <c r="A262" s="5"/>
      <c r="B262" s="5"/>
      <c r="H262" s="3"/>
    </row>
    <row r="263" spans="1:7" ht="15">
      <c r="A263" s="5"/>
      <c r="B263" s="5"/>
      <c r="C263" s="5">
        <v>2011</v>
      </c>
      <c r="G263" s="3"/>
    </row>
    <row r="264" spans="1:13" ht="28.5" customHeight="1">
      <c r="A264" s="5"/>
      <c r="B264" s="5"/>
      <c r="C264" s="152" t="s">
        <v>67</v>
      </c>
      <c r="D264" s="148"/>
      <c r="E264" s="138" t="s">
        <v>90</v>
      </c>
      <c r="F264" s="139"/>
      <c r="G264" s="140"/>
      <c r="H264" s="138" t="s">
        <v>91</v>
      </c>
      <c r="I264" s="139"/>
      <c r="J264" s="140"/>
      <c r="K264" s="138" t="s">
        <v>92</v>
      </c>
      <c r="L264" s="139"/>
      <c r="M264" s="140"/>
    </row>
    <row r="265" spans="1:13" ht="15.75" thickBot="1">
      <c r="A265" s="5"/>
      <c r="B265" s="5"/>
      <c r="C265" s="154"/>
      <c r="D265" s="149"/>
      <c r="E265" s="12" t="s">
        <v>1</v>
      </c>
      <c r="F265" s="12" t="s">
        <v>2</v>
      </c>
      <c r="G265" s="13" t="s">
        <v>3</v>
      </c>
      <c r="H265" s="22" t="s">
        <v>1</v>
      </c>
      <c r="I265" s="12" t="s">
        <v>2</v>
      </c>
      <c r="J265" s="23" t="s">
        <v>3</v>
      </c>
      <c r="K265" s="22" t="s">
        <v>1</v>
      </c>
      <c r="L265" s="12" t="s">
        <v>2</v>
      </c>
      <c r="M265" s="23" t="s">
        <v>3</v>
      </c>
    </row>
    <row r="266" spans="1:13" ht="15">
      <c r="A266" s="5"/>
      <c r="B266" s="5"/>
      <c r="C266" s="158" t="s">
        <v>34</v>
      </c>
      <c r="D266" s="16" t="s">
        <v>62</v>
      </c>
      <c r="E266" s="7">
        <v>2631</v>
      </c>
      <c r="F266" s="7">
        <v>0</v>
      </c>
      <c r="G266" s="7">
        <f>+E266+F266</f>
        <v>2631</v>
      </c>
      <c r="H266" s="7">
        <v>0</v>
      </c>
      <c r="I266" s="7">
        <v>2631</v>
      </c>
      <c r="J266" s="7">
        <f>H266+I266</f>
        <v>2631</v>
      </c>
      <c r="K266" s="7">
        <v>0</v>
      </c>
      <c r="L266" s="7">
        <v>2631</v>
      </c>
      <c r="M266" s="7">
        <f>K266+L266</f>
        <v>2631</v>
      </c>
    </row>
    <row r="267" spans="1:13" ht="15">
      <c r="A267" s="5"/>
      <c r="B267" s="5"/>
      <c r="C267" s="161"/>
      <c r="D267" s="16" t="s">
        <v>63</v>
      </c>
      <c r="E267" s="7">
        <v>1359</v>
      </c>
      <c r="F267" s="7">
        <v>88</v>
      </c>
      <c r="G267" s="7">
        <f>+E267+F267</f>
        <v>1447</v>
      </c>
      <c r="H267" s="7">
        <v>0</v>
      </c>
      <c r="I267" s="7">
        <v>1447</v>
      </c>
      <c r="J267" s="7">
        <f>H267+I267</f>
        <v>1447</v>
      </c>
      <c r="K267" s="7">
        <v>0</v>
      </c>
      <c r="L267" s="7">
        <v>1447</v>
      </c>
      <c r="M267" s="7">
        <f>K267+L267</f>
        <v>1447</v>
      </c>
    </row>
    <row r="268" spans="1:13" ht="15">
      <c r="A268" s="5"/>
      <c r="B268" s="5"/>
      <c r="C268" s="161"/>
      <c r="D268" s="16" t="s">
        <v>64</v>
      </c>
      <c r="E268" s="7">
        <v>8808</v>
      </c>
      <c r="F268" s="7">
        <v>641</v>
      </c>
      <c r="G268" s="7">
        <f>+E268+F268</f>
        <v>9449</v>
      </c>
      <c r="H268" s="7">
        <v>1043</v>
      </c>
      <c r="I268" s="7">
        <v>8406</v>
      </c>
      <c r="J268" s="7">
        <f>H268+I268</f>
        <v>9449</v>
      </c>
      <c r="K268" s="7">
        <v>1684</v>
      </c>
      <c r="L268" s="7">
        <v>7765</v>
      </c>
      <c r="M268" s="7">
        <f>K268+L268</f>
        <v>9449</v>
      </c>
    </row>
    <row r="269" spans="1:13" ht="15">
      <c r="A269" s="5"/>
      <c r="B269" s="5"/>
      <c r="C269" s="161"/>
      <c r="D269" s="16" t="s">
        <v>65</v>
      </c>
      <c r="E269" s="7">
        <v>5396</v>
      </c>
      <c r="F269" s="7">
        <v>0</v>
      </c>
      <c r="G269" s="7">
        <f>+E269+F269</f>
        <v>5396</v>
      </c>
      <c r="H269" s="7">
        <v>0</v>
      </c>
      <c r="I269" s="7">
        <v>5396</v>
      </c>
      <c r="J269" s="7">
        <f>H269+I269</f>
        <v>5396</v>
      </c>
      <c r="K269" s="7">
        <v>0</v>
      </c>
      <c r="L269" s="7">
        <v>5396</v>
      </c>
      <c r="M269" s="7">
        <f>K269+L269</f>
        <v>5396</v>
      </c>
    </row>
    <row r="270" spans="1:13" ht="15">
      <c r="A270" s="5"/>
      <c r="B270" s="5"/>
      <c r="C270" s="161"/>
      <c r="D270" s="16" t="s">
        <v>66</v>
      </c>
      <c r="E270" s="7">
        <v>1870</v>
      </c>
      <c r="F270" s="7">
        <v>1324</v>
      </c>
      <c r="G270" s="7">
        <f>+E270+F270</f>
        <v>3194</v>
      </c>
      <c r="H270" s="7">
        <v>1083</v>
      </c>
      <c r="I270" s="7">
        <v>2110</v>
      </c>
      <c r="J270" s="7">
        <f>H270+I270</f>
        <v>3193</v>
      </c>
      <c r="K270" s="7">
        <v>240</v>
      </c>
      <c r="L270" s="7">
        <v>2953</v>
      </c>
      <c r="M270" s="7">
        <f>K270+L270</f>
        <v>3193</v>
      </c>
    </row>
    <row r="271" spans="1:13" ht="15">
      <c r="A271" s="5"/>
      <c r="B271" s="5"/>
      <c r="C271" s="159"/>
      <c r="D271" s="16" t="s">
        <v>3</v>
      </c>
      <c r="E271" s="7">
        <f>SUM(E266:E270)</f>
        <v>20064</v>
      </c>
      <c r="F271" s="7">
        <f aca="true" t="shared" si="112" ref="F271:L271">SUM(F266:F270)</f>
        <v>2053</v>
      </c>
      <c r="G271" s="7">
        <f t="shared" si="112"/>
        <v>22117</v>
      </c>
      <c r="H271" s="7">
        <f t="shared" si="112"/>
        <v>2126</v>
      </c>
      <c r="I271" s="7">
        <f t="shared" si="112"/>
        <v>19990</v>
      </c>
      <c r="J271" s="7">
        <v>22116.9</v>
      </c>
      <c r="K271" s="7">
        <f t="shared" si="112"/>
        <v>1924</v>
      </c>
      <c r="L271" s="7">
        <f t="shared" si="112"/>
        <v>20192</v>
      </c>
      <c r="M271" s="7">
        <v>22116.9</v>
      </c>
    </row>
    <row r="272" spans="1:13" ht="15">
      <c r="A272" s="5"/>
      <c r="B272" s="5"/>
      <c r="C272" s="158" t="s">
        <v>0</v>
      </c>
      <c r="D272" s="16" t="s">
        <v>62</v>
      </c>
      <c r="E272" s="6">
        <f aca="true" t="shared" si="113" ref="E272:E277">E266/G266</f>
        <v>1</v>
      </c>
      <c r="F272" s="6">
        <f aca="true" t="shared" si="114" ref="F272:F277">F266/G266</f>
        <v>0</v>
      </c>
      <c r="G272" s="11">
        <f aca="true" t="shared" si="115" ref="G272:G277">E272+F272</f>
        <v>1</v>
      </c>
      <c r="H272" s="6">
        <f aca="true" t="shared" si="116" ref="H272:H277">H266/J266</f>
        <v>0</v>
      </c>
      <c r="I272" s="6">
        <f aca="true" t="shared" si="117" ref="I272:I277">I266/J266</f>
        <v>1</v>
      </c>
      <c r="J272" s="11">
        <f aca="true" t="shared" si="118" ref="J272:J277">H272+I272</f>
        <v>1</v>
      </c>
      <c r="K272" s="6">
        <f aca="true" t="shared" si="119" ref="K272:K277">K266/M266</f>
        <v>0</v>
      </c>
      <c r="L272" s="6">
        <f aca="true" t="shared" si="120" ref="L272:L277">L266/M266</f>
        <v>1</v>
      </c>
      <c r="M272" s="11">
        <f aca="true" t="shared" si="121" ref="M272:M277">K272+L272</f>
        <v>1</v>
      </c>
    </row>
    <row r="273" spans="1:13" ht="15">
      <c r="A273" s="5"/>
      <c r="B273" s="5"/>
      <c r="C273" s="161"/>
      <c r="D273" s="16" t="s">
        <v>63</v>
      </c>
      <c r="E273" s="6">
        <f t="shared" si="113"/>
        <v>0.9391845196959226</v>
      </c>
      <c r="F273" s="6">
        <f t="shared" si="114"/>
        <v>0.0608154803040774</v>
      </c>
      <c r="G273" s="11">
        <f t="shared" si="115"/>
        <v>1</v>
      </c>
      <c r="H273" s="6">
        <f t="shared" si="116"/>
        <v>0</v>
      </c>
      <c r="I273" s="6">
        <f t="shared" si="117"/>
        <v>1</v>
      </c>
      <c r="J273" s="11">
        <f t="shared" si="118"/>
        <v>1</v>
      </c>
      <c r="K273" s="6">
        <f t="shared" si="119"/>
        <v>0</v>
      </c>
      <c r="L273" s="6">
        <f t="shared" si="120"/>
        <v>1</v>
      </c>
      <c r="M273" s="11">
        <f t="shared" si="121"/>
        <v>1</v>
      </c>
    </row>
    <row r="274" spans="1:13" ht="15">
      <c r="A274" s="5"/>
      <c r="B274" s="5"/>
      <c r="C274" s="161"/>
      <c r="D274" s="16" t="s">
        <v>64</v>
      </c>
      <c r="E274" s="6">
        <f t="shared" si="113"/>
        <v>0.9321621335591068</v>
      </c>
      <c r="F274" s="6">
        <f t="shared" si="114"/>
        <v>0.06783786644089322</v>
      </c>
      <c r="G274" s="11">
        <f t="shared" si="115"/>
        <v>1</v>
      </c>
      <c r="H274" s="6">
        <f t="shared" si="116"/>
        <v>0.11038205101068896</v>
      </c>
      <c r="I274" s="6">
        <f t="shared" si="117"/>
        <v>0.889617948989311</v>
      </c>
      <c r="J274" s="11">
        <f t="shared" si="118"/>
        <v>1</v>
      </c>
      <c r="K274" s="6">
        <f t="shared" si="119"/>
        <v>0.17821991745158217</v>
      </c>
      <c r="L274" s="6">
        <f t="shared" si="120"/>
        <v>0.8217800825484178</v>
      </c>
      <c r="M274" s="11">
        <f t="shared" si="121"/>
        <v>1</v>
      </c>
    </row>
    <row r="275" spans="1:13" ht="15">
      <c r="A275" s="5"/>
      <c r="B275" s="5"/>
      <c r="C275" s="161"/>
      <c r="D275" s="16" t="s">
        <v>65</v>
      </c>
      <c r="E275" s="6">
        <f t="shared" si="113"/>
        <v>1</v>
      </c>
      <c r="F275" s="6">
        <f t="shared" si="114"/>
        <v>0</v>
      </c>
      <c r="G275" s="11">
        <f t="shared" si="115"/>
        <v>1</v>
      </c>
      <c r="H275" s="6">
        <f t="shared" si="116"/>
        <v>0</v>
      </c>
      <c r="I275" s="6">
        <f t="shared" si="117"/>
        <v>1</v>
      </c>
      <c r="J275" s="11">
        <f t="shared" si="118"/>
        <v>1</v>
      </c>
      <c r="K275" s="6">
        <f t="shared" si="119"/>
        <v>0</v>
      </c>
      <c r="L275" s="6">
        <f t="shared" si="120"/>
        <v>1</v>
      </c>
      <c r="M275" s="11">
        <f t="shared" si="121"/>
        <v>1</v>
      </c>
    </row>
    <row r="276" spans="1:13" ht="15">
      <c r="A276" s="5"/>
      <c r="B276" s="5"/>
      <c r="C276" s="161"/>
      <c r="D276" s="16" t="s">
        <v>66</v>
      </c>
      <c r="E276" s="6">
        <f t="shared" si="113"/>
        <v>0.5854727614276769</v>
      </c>
      <c r="F276" s="6">
        <f t="shared" si="114"/>
        <v>0.4145272385723231</v>
      </c>
      <c r="G276" s="11">
        <f t="shared" si="115"/>
        <v>1</v>
      </c>
      <c r="H276" s="6">
        <f t="shared" si="116"/>
        <v>0.3391794550579392</v>
      </c>
      <c r="I276" s="6">
        <f t="shared" si="117"/>
        <v>0.6608205449420608</v>
      </c>
      <c r="J276" s="11">
        <f t="shared" si="118"/>
        <v>1</v>
      </c>
      <c r="K276" s="6">
        <f t="shared" si="119"/>
        <v>0.07516442217350454</v>
      </c>
      <c r="L276" s="6">
        <f t="shared" si="120"/>
        <v>0.9248355778264955</v>
      </c>
      <c r="M276" s="11">
        <f t="shared" si="121"/>
        <v>1</v>
      </c>
    </row>
    <row r="277" spans="1:13" ht="15">
      <c r="A277" s="5"/>
      <c r="B277" s="5"/>
      <c r="C277" s="159"/>
      <c r="D277" s="16" t="s">
        <v>3</v>
      </c>
      <c r="E277" s="6">
        <f t="shared" si="113"/>
        <v>0.9071754758782836</v>
      </c>
      <c r="F277" s="6">
        <f t="shared" si="114"/>
        <v>0.09282452412171632</v>
      </c>
      <c r="G277" s="11">
        <f t="shared" si="115"/>
        <v>1</v>
      </c>
      <c r="H277" s="6">
        <f t="shared" si="116"/>
        <v>0.09612558722063218</v>
      </c>
      <c r="I277" s="6">
        <f t="shared" si="117"/>
        <v>0.9038337199155396</v>
      </c>
      <c r="J277" s="11">
        <f t="shared" si="118"/>
        <v>0.9999593071361718</v>
      </c>
      <c r="K277" s="6">
        <f t="shared" si="119"/>
        <v>0.08699230000587785</v>
      </c>
      <c r="L277" s="6">
        <f t="shared" si="120"/>
        <v>0.912967007130294</v>
      </c>
      <c r="M277" s="11">
        <f t="shared" si="121"/>
        <v>0.9999593071361719</v>
      </c>
    </row>
    <row r="278" spans="1:7" ht="15.75">
      <c r="A278" s="5"/>
      <c r="C278" s="15" t="s">
        <v>60</v>
      </c>
      <c r="G278" s="3"/>
    </row>
    <row r="279" spans="1:7" ht="15.75">
      <c r="A279" s="5"/>
      <c r="B279" s="5"/>
      <c r="C279" s="15"/>
      <c r="G279" s="3"/>
    </row>
    <row r="280" spans="1:7" ht="15.75">
      <c r="A280" s="113" t="s">
        <v>177</v>
      </c>
      <c r="B280" s="29" t="s">
        <v>183</v>
      </c>
      <c r="C280" s="118"/>
      <c r="G280" s="3"/>
    </row>
    <row r="281" spans="1:7" ht="15.75">
      <c r="A281" s="113"/>
      <c r="B281" s="29"/>
      <c r="C281" s="118"/>
      <c r="G281" s="3"/>
    </row>
    <row r="282" spans="1:7" ht="15">
      <c r="A282" s="113"/>
      <c r="B282" s="29"/>
      <c r="C282" s="119">
        <v>2011</v>
      </c>
      <c r="G282" s="3"/>
    </row>
    <row r="283" spans="1:8" ht="15" customHeight="1">
      <c r="A283" s="5"/>
      <c r="B283" s="5"/>
      <c r="C283" s="152" t="s">
        <v>67</v>
      </c>
      <c r="D283" s="148"/>
      <c r="E283" s="141" t="s">
        <v>182</v>
      </c>
      <c r="F283" s="142"/>
      <c r="G283" s="176"/>
      <c r="H283" s="3"/>
    </row>
    <row r="284" spans="1:8" ht="15.75" customHeight="1">
      <c r="A284" s="5"/>
      <c r="B284" s="5"/>
      <c r="C284" s="152"/>
      <c r="D284" s="148"/>
      <c r="E284" s="178"/>
      <c r="F284" s="170"/>
      <c r="G284" s="177"/>
      <c r="H284" s="3"/>
    </row>
    <row r="285" spans="1:8" ht="29.25" thickBot="1">
      <c r="A285" s="5"/>
      <c r="B285" s="5"/>
      <c r="C285" s="154"/>
      <c r="D285" s="149"/>
      <c r="E285" s="114" t="s">
        <v>179</v>
      </c>
      <c r="F285" s="115" t="s">
        <v>178</v>
      </c>
      <c r="G285" s="116" t="s">
        <v>3</v>
      </c>
      <c r="H285" s="3"/>
    </row>
    <row r="286" spans="1:7" ht="15">
      <c r="A286" s="5"/>
      <c r="B286" s="5"/>
      <c r="C286" s="158" t="s">
        <v>34</v>
      </c>
      <c r="D286" s="16" t="s">
        <v>62</v>
      </c>
      <c r="E286" s="7">
        <v>112143.92765956192</v>
      </c>
      <c r="F286" s="7">
        <v>0</v>
      </c>
      <c r="G286" s="7">
        <f>+E286+F286</f>
        <v>112143.92765956192</v>
      </c>
    </row>
    <row r="287" spans="1:7" ht="15">
      <c r="A287" s="5"/>
      <c r="B287" s="5"/>
      <c r="C287" s="161"/>
      <c r="D287" s="16" t="s">
        <v>63</v>
      </c>
      <c r="E287" s="7">
        <v>63233.08415410538</v>
      </c>
      <c r="F287" s="7">
        <v>3190.7358796930903</v>
      </c>
      <c r="G287" s="7">
        <f>+E287+F287</f>
        <v>66423.82003379847</v>
      </c>
    </row>
    <row r="288" spans="1:7" ht="15">
      <c r="A288" s="5"/>
      <c r="B288" s="5"/>
      <c r="C288" s="161"/>
      <c r="D288" s="16" t="s">
        <v>64</v>
      </c>
      <c r="E288" s="7">
        <v>602399.0497585348</v>
      </c>
      <c r="F288" s="7">
        <v>2341.9177851952677</v>
      </c>
      <c r="G288" s="7">
        <f>+E288+F288</f>
        <v>604740.96754373</v>
      </c>
    </row>
    <row r="289" spans="1:7" ht="15">
      <c r="A289" s="5"/>
      <c r="B289" s="5"/>
      <c r="C289" s="161"/>
      <c r="D289" s="16" t="s">
        <v>65</v>
      </c>
      <c r="E289" s="7">
        <v>461275.0937712351</v>
      </c>
      <c r="F289" s="7">
        <v>404.9637364658161</v>
      </c>
      <c r="G289" s="7">
        <f>+E289+F289</f>
        <v>461680.0575077009</v>
      </c>
    </row>
    <row r="290" spans="1:7" ht="15">
      <c r="A290" s="5"/>
      <c r="B290" s="5"/>
      <c r="C290" s="161"/>
      <c r="D290" s="16" t="s">
        <v>66</v>
      </c>
      <c r="E290" s="7">
        <v>61721.32401759681</v>
      </c>
      <c r="F290" s="7">
        <v>0</v>
      </c>
      <c r="G290" s="7">
        <f>+E290+F290</f>
        <v>61721.32401759681</v>
      </c>
    </row>
    <row r="291" spans="1:7" ht="15">
      <c r="A291" s="5"/>
      <c r="B291" s="5"/>
      <c r="C291" s="159"/>
      <c r="D291" s="16" t="s">
        <v>3</v>
      </c>
      <c r="E291" s="7">
        <f>SUM(E286:E290)</f>
        <v>1300772.479361034</v>
      </c>
      <c r="F291" s="7">
        <f>SUM(F286:F290)</f>
        <v>5937.617401354174</v>
      </c>
      <c r="G291" s="7">
        <f>SUM(G286:G290)</f>
        <v>1306710.0967623882</v>
      </c>
    </row>
    <row r="292" spans="1:7" ht="15">
      <c r="A292" s="5"/>
      <c r="B292" s="5"/>
      <c r="C292" s="158" t="s">
        <v>0</v>
      </c>
      <c r="D292" s="16" t="s">
        <v>62</v>
      </c>
      <c r="E292" s="6">
        <f>+E286/G286</f>
        <v>1</v>
      </c>
      <c r="F292" s="6">
        <f aca="true" t="shared" si="122" ref="F292:F297">F286/G286</f>
        <v>0</v>
      </c>
      <c r="G292" s="11">
        <f aca="true" t="shared" si="123" ref="G292:G297">E292+F292</f>
        <v>1</v>
      </c>
    </row>
    <row r="293" spans="1:7" ht="15">
      <c r="A293" s="5"/>
      <c r="B293" s="5"/>
      <c r="C293" s="161"/>
      <c r="D293" s="16" t="s">
        <v>63</v>
      </c>
      <c r="E293" s="6">
        <f>+E287/G287</f>
        <v>0.9519639810226279</v>
      </c>
      <c r="F293" s="6">
        <f t="shared" si="122"/>
        <v>0.048036018977372065</v>
      </c>
      <c r="G293" s="11">
        <f t="shared" si="123"/>
        <v>1</v>
      </c>
    </row>
    <row r="294" spans="1:7" ht="15">
      <c r="A294" s="5"/>
      <c r="B294" s="5"/>
      <c r="C294" s="161"/>
      <c r="D294" s="16" t="s">
        <v>64</v>
      </c>
      <c r="E294" s="6">
        <f>+E288/G288</f>
        <v>0.9961274034489388</v>
      </c>
      <c r="F294" s="6">
        <f t="shared" si="122"/>
        <v>0.003872596551061209</v>
      </c>
      <c r="G294" s="11">
        <f t="shared" si="123"/>
        <v>1</v>
      </c>
    </row>
    <row r="295" spans="1:7" ht="15">
      <c r="A295" s="5"/>
      <c r="B295" s="5"/>
      <c r="C295" s="161"/>
      <c r="D295" s="16" t="s">
        <v>65</v>
      </c>
      <c r="E295" s="6">
        <f>+E289/G289</f>
        <v>0.999122847673664</v>
      </c>
      <c r="F295" s="6">
        <f t="shared" si="122"/>
        <v>0.0008771523263359956</v>
      </c>
      <c r="G295" s="11">
        <f t="shared" si="123"/>
        <v>1</v>
      </c>
    </row>
    <row r="296" spans="1:7" ht="15">
      <c r="A296" s="5"/>
      <c r="B296" s="5"/>
      <c r="C296" s="161"/>
      <c r="D296" s="16" t="s">
        <v>66</v>
      </c>
      <c r="E296" s="6">
        <f>+E290/G290</f>
        <v>1</v>
      </c>
      <c r="F296" s="6">
        <f t="shared" si="122"/>
        <v>0</v>
      </c>
      <c r="G296" s="11">
        <f t="shared" si="123"/>
        <v>1</v>
      </c>
    </row>
    <row r="297" spans="3:8" ht="15">
      <c r="C297" s="159"/>
      <c r="D297" s="16" t="s">
        <v>3</v>
      </c>
      <c r="E297" s="6">
        <f>E291/G291</f>
        <v>0.9954560560784937</v>
      </c>
      <c r="F297" s="6">
        <f t="shared" si="122"/>
        <v>0.004543943921506155</v>
      </c>
      <c r="G297" s="11">
        <f t="shared" si="123"/>
        <v>0.9999999999999999</v>
      </c>
      <c r="H297" s="3"/>
    </row>
    <row r="298" spans="1:7" ht="15.75">
      <c r="A298" s="5"/>
      <c r="B298" s="5"/>
      <c r="C298" s="15" t="s">
        <v>60</v>
      </c>
      <c r="G298" s="3"/>
    </row>
    <row r="299" spans="1:7" ht="15">
      <c r="A299" s="5"/>
      <c r="B299" s="5"/>
      <c r="G299" s="3"/>
    </row>
    <row r="300" spans="1:7" ht="15">
      <c r="A300" s="111" t="s">
        <v>176</v>
      </c>
      <c r="B300" s="5" t="s">
        <v>93</v>
      </c>
      <c r="C300" s="5"/>
      <c r="G300" s="3"/>
    </row>
    <row r="301" spans="1:7" ht="15">
      <c r="A301" s="111"/>
      <c r="B301" s="5"/>
      <c r="C301" s="5"/>
      <c r="G301" s="3"/>
    </row>
    <row r="302" spans="1:7" ht="15">
      <c r="A302" s="5"/>
      <c r="B302" s="5"/>
      <c r="C302" s="5">
        <v>2011</v>
      </c>
      <c r="G302" s="3"/>
    </row>
    <row r="303" spans="1:8" ht="28.5" customHeight="1">
      <c r="A303" s="5"/>
      <c r="B303" s="5"/>
      <c r="C303" s="152" t="s">
        <v>67</v>
      </c>
      <c r="D303" s="148"/>
      <c r="E303" s="137" t="s">
        <v>184</v>
      </c>
      <c r="F303" s="137"/>
      <c r="G303" s="137"/>
      <c r="H303" s="137"/>
    </row>
    <row r="304" spans="1:8" ht="15.75" thickBot="1">
      <c r="A304" s="5"/>
      <c r="B304" s="5"/>
      <c r="C304" s="154"/>
      <c r="D304" s="149"/>
      <c r="E304" s="12" t="s">
        <v>94</v>
      </c>
      <c r="F304" s="12" t="s">
        <v>71</v>
      </c>
      <c r="G304" s="13" t="s">
        <v>72</v>
      </c>
      <c r="H304" s="13" t="s">
        <v>147</v>
      </c>
    </row>
    <row r="305" spans="1:8" ht="15">
      <c r="A305" s="5"/>
      <c r="B305" s="5"/>
      <c r="C305" s="158" t="s">
        <v>34</v>
      </c>
      <c r="D305" s="16" t="s">
        <v>62</v>
      </c>
      <c r="E305" s="72">
        <v>5</v>
      </c>
      <c r="F305" s="72">
        <v>18.034206455294466</v>
      </c>
      <c r="G305" s="72">
        <v>220</v>
      </c>
      <c r="H305" s="72">
        <v>601422.5726440812</v>
      </c>
    </row>
    <row r="306" spans="1:8" ht="15">
      <c r="A306" s="5"/>
      <c r="B306" s="5"/>
      <c r="C306" s="161"/>
      <c r="D306" s="16" t="s">
        <v>63</v>
      </c>
      <c r="E306" s="72">
        <v>4</v>
      </c>
      <c r="F306" s="72">
        <v>30.29560393952723</v>
      </c>
      <c r="G306" s="72">
        <v>2111</v>
      </c>
      <c r="H306" s="72">
        <v>503941.78783799085</v>
      </c>
    </row>
    <row r="307" spans="1:8" ht="15">
      <c r="A307" s="5"/>
      <c r="B307" s="5"/>
      <c r="C307" s="161"/>
      <c r="D307" s="16" t="s">
        <v>64</v>
      </c>
      <c r="E307" s="72">
        <v>3</v>
      </c>
      <c r="F307" s="72">
        <v>21.965934509780315</v>
      </c>
      <c r="G307" s="72">
        <v>2102</v>
      </c>
      <c r="H307" s="72">
        <v>7646533.940965646</v>
      </c>
    </row>
    <row r="308" spans="1:8" ht="15">
      <c r="A308" s="5"/>
      <c r="B308" s="5"/>
      <c r="C308" s="161"/>
      <c r="D308" s="16" t="s">
        <v>65</v>
      </c>
      <c r="E308" s="72">
        <v>4</v>
      </c>
      <c r="F308" s="72">
        <v>37.45191456279019</v>
      </c>
      <c r="G308" s="72">
        <v>195</v>
      </c>
      <c r="H308" s="72">
        <v>7687030.660011422</v>
      </c>
    </row>
    <row r="309" spans="1:8" ht="15">
      <c r="A309" s="5"/>
      <c r="B309" s="5"/>
      <c r="C309" s="161"/>
      <c r="D309" s="16" t="s">
        <v>66</v>
      </c>
      <c r="E309" s="72">
        <v>4</v>
      </c>
      <c r="F309" s="72">
        <v>30.360801592407856</v>
      </c>
      <c r="G309" s="72">
        <v>1021</v>
      </c>
      <c r="H309" s="72">
        <v>674979.4867455793</v>
      </c>
    </row>
    <row r="310" spans="1:8" ht="15">
      <c r="A310" s="5"/>
      <c r="B310" s="5"/>
      <c r="C310" s="159"/>
      <c r="D310" s="16" t="s">
        <v>3</v>
      </c>
      <c r="E310" s="72">
        <v>3</v>
      </c>
      <c r="F310" s="72">
        <v>27.357106671485532</v>
      </c>
      <c r="G310" s="72">
        <v>2102</v>
      </c>
      <c r="H310" s="72">
        <f>SUM(H305:H309)</f>
        <v>17113908.44820472</v>
      </c>
    </row>
    <row r="311" spans="1:8" ht="15.75">
      <c r="A311" s="5"/>
      <c r="B311" s="5"/>
      <c r="C311" s="15" t="s">
        <v>60</v>
      </c>
      <c r="E311" s="73"/>
      <c r="F311" s="73"/>
      <c r="G311" s="74"/>
      <c r="H311" s="73"/>
    </row>
    <row r="312" spans="1:8" ht="15">
      <c r="A312" s="5"/>
      <c r="B312" s="5"/>
      <c r="C312" s="5">
        <v>2011</v>
      </c>
      <c r="E312" s="73"/>
      <c r="F312" s="73"/>
      <c r="G312" s="74"/>
      <c r="H312" s="73"/>
    </row>
    <row r="313" spans="1:8" ht="30" customHeight="1">
      <c r="A313" s="5"/>
      <c r="B313" s="5"/>
      <c r="C313" s="152" t="s">
        <v>67</v>
      </c>
      <c r="D313" s="148"/>
      <c r="E313" s="137" t="s">
        <v>185</v>
      </c>
      <c r="F313" s="137"/>
      <c r="G313" s="137"/>
      <c r="H313" s="137"/>
    </row>
    <row r="314" spans="1:8" ht="15.75" thickBot="1">
      <c r="A314" s="5"/>
      <c r="B314" s="5"/>
      <c r="C314" s="154"/>
      <c r="D314" s="149"/>
      <c r="E314" s="12" t="s">
        <v>94</v>
      </c>
      <c r="F314" s="12" t="s">
        <v>71</v>
      </c>
      <c r="G314" s="13" t="s">
        <v>72</v>
      </c>
      <c r="H314" s="13" t="s">
        <v>147</v>
      </c>
    </row>
    <row r="315" spans="1:8" ht="15">
      <c r="A315" s="5"/>
      <c r="B315" s="5"/>
      <c r="C315" s="158" t="s">
        <v>34</v>
      </c>
      <c r="D315" s="16" t="s">
        <v>62</v>
      </c>
      <c r="E315" s="72">
        <v>1.6666666666666667</v>
      </c>
      <c r="F315" s="72">
        <v>5.804188970296222</v>
      </c>
      <c r="G315" s="72">
        <v>90</v>
      </c>
      <c r="H315" s="72">
        <v>193563.84054276682</v>
      </c>
    </row>
    <row r="316" spans="1:8" ht="15">
      <c r="A316" s="5"/>
      <c r="B316" s="5"/>
      <c r="C316" s="161"/>
      <c r="D316" s="16" t="s">
        <v>63</v>
      </c>
      <c r="E316" s="72">
        <v>0.6666666666666666</v>
      </c>
      <c r="F316" s="72">
        <v>10.39623256106926</v>
      </c>
      <c r="G316" s="72">
        <v>703.6666666666666</v>
      </c>
      <c r="H316" s="72">
        <v>172932.54935806818</v>
      </c>
    </row>
    <row r="317" spans="1:8" ht="15">
      <c r="A317" s="5"/>
      <c r="B317" s="5"/>
      <c r="C317" s="161"/>
      <c r="D317" s="16" t="s">
        <v>64</v>
      </c>
      <c r="E317" s="72">
        <v>0.42857142857142855</v>
      </c>
      <c r="F317" s="72">
        <v>7.11808059388074</v>
      </c>
      <c r="G317" s="72">
        <v>525.5</v>
      </c>
      <c r="H317" s="72">
        <v>2477866.117255502</v>
      </c>
    </row>
    <row r="318" spans="1:8" ht="15">
      <c r="A318" s="5"/>
      <c r="B318" s="5"/>
      <c r="C318" s="161"/>
      <c r="D318" s="16" t="s">
        <v>65</v>
      </c>
      <c r="E318" s="72">
        <v>0.8</v>
      </c>
      <c r="F318" s="72">
        <v>11.925098153321958</v>
      </c>
      <c r="G318" s="72">
        <v>96</v>
      </c>
      <c r="H318" s="72">
        <v>2447634.4186501876</v>
      </c>
    </row>
    <row r="319" spans="1:8" ht="15">
      <c r="A319" s="5"/>
      <c r="B319" s="5"/>
      <c r="C319" s="161"/>
      <c r="D319" s="16" t="s">
        <v>66</v>
      </c>
      <c r="E319" s="72">
        <v>1.2</v>
      </c>
      <c r="F319" s="72">
        <v>11.185091836408656</v>
      </c>
      <c r="G319" s="72">
        <v>340.3333333333333</v>
      </c>
      <c r="H319" s="72">
        <v>248666.27858828317</v>
      </c>
    </row>
    <row r="320" spans="1:8" ht="15">
      <c r="A320" s="5"/>
      <c r="B320" s="5"/>
      <c r="C320" s="159"/>
      <c r="D320" s="16" t="s">
        <v>3</v>
      </c>
      <c r="E320" s="72">
        <v>0.2727272727272727</v>
      </c>
      <c r="F320" s="72">
        <v>12.371891450085522</v>
      </c>
      <c r="G320" s="72">
        <v>2261.3333333333335</v>
      </c>
      <c r="H320" s="72">
        <v>14171367.195804447</v>
      </c>
    </row>
    <row r="321" spans="1:8" ht="15.75">
      <c r="A321" s="5"/>
      <c r="B321" s="5"/>
      <c r="C321" s="15" t="s">
        <v>60</v>
      </c>
      <c r="E321" s="73"/>
      <c r="F321" s="73"/>
      <c r="G321" s="74"/>
      <c r="H321" s="73"/>
    </row>
    <row r="322" spans="1:7" ht="15.75">
      <c r="A322" s="5"/>
      <c r="B322" s="5"/>
      <c r="C322" s="15"/>
      <c r="G322" s="3"/>
    </row>
    <row r="323" spans="1:2" ht="15">
      <c r="A323" s="5">
        <v>15</v>
      </c>
      <c r="B323" s="5" t="s">
        <v>95</v>
      </c>
    </row>
    <row r="324" spans="1:3" ht="15">
      <c r="A324" s="5"/>
      <c r="B324" s="5"/>
      <c r="C324" s="5">
        <v>2011</v>
      </c>
    </row>
    <row r="325" spans="1:7" ht="15" customHeight="1">
      <c r="A325" s="5"/>
      <c r="B325" s="5"/>
      <c r="C325" s="152" t="s">
        <v>67</v>
      </c>
      <c r="D325" s="148"/>
      <c r="E325" s="138" t="s">
        <v>95</v>
      </c>
      <c r="F325" s="139"/>
      <c r="G325" s="140"/>
    </row>
    <row r="326" spans="1:7" ht="15.75" thickBot="1">
      <c r="A326" s="5"/>
      <c r="B326" s="5"/>
      <c r="C326" s="154"/>
      <c r="D326" s="149"/>
      <c r="E326" s="46" t="s">
        <v>1</v>
      </c>
      <c r="F326" s="12" t="s">
        <v>2</v>
      </c>
      <c r="G326" s="46" t="s">
        <v>3</v>
      </c>
    </row>
    <row r="327" spans="1:7" ht="15">
      <c r="A327" s="5"/>
      <c r="B327" s="5"/>
      <c r="C327" s="158" t="s">
        <v>34</v>
      </c>
      <c r="D327" s="16" t="s">
        <v>62</v>
      </c>
      <c r="E327" s="7">
        <v>5286.99</v>
      </c>
      <c r="F327" s="7">
        <v>106856.93</v>
      </c>
      <c r="G327" s="7">
        <f>E327+F327</f>
        <v>112143.92</v>
      </c>
    </row>
    <row r="328" spans="1:7" ht="15">
      <c r="A328" s="5"/>
      <c r="B328" s="5"/>
      <c r="C328" s="161"/>
      <c r="D328" s="16" t="s">
        <v>63</v>
      </c>
      <c r="E328" s="7">
        <v>8534.1</v>
      </c>
      <c r="F328" s="7">
        <v>54698.99</v>
      </c>
      <c r="G328" s="7">
        <f>E328+F328</f>
        <v>63233.09</v>
      </c>
    </row>
    <row r="329" spans="1:7" ht="15">
      <c r="A329" s="5"/>
      <c r="B329" s="5"/>
      <c r="C329" s="161"/>
      <c r="D329" s="16" t="s">
        <v>64</v>
      </c>
      <c r="E329" s="7">
        <v>57186.25</v>
      </c>
      <c r="F329" s="7">
        <v>545212.8</v>
      </c>
      <c r="G329" s="7">
        <f>E329+F329</f>
        <v>602399.05</v>
      </c>
    </row>
    <row r="330" spans="1:7" ht="15">
      <c r="A330" s="5"/>
      <c r="B330" s="5"/>
      <c r="C330" s="161"/>
      <c r="D330" s="16" t="s">
        <v>65</v>
      </c>
      <c r="E330" s="7">
        <v>10938.75</v>
      </c>
      <c r="F330" s="7">
        <v>450336.34</v>
      </c>
      <c r="G330" s="7">
        <f>E330+F330</f>
        <v>461275.09</v>
      </c>
    </row>
    <row r="331" spans="1:7" ht="15">
      <c r="A331" s="5"/>
      <c r="B331" s="5"/>
      <c r="C331" s="161"/>
      <c r="D331" s="16" t="s">
        <v>66</v>
      </c>
      <c r="E331" s="7">
        <v>1169.17</v>
      </c>
      <c r="F331" s="7">
        <v>60552.16</v>
      </c>
      <c r="G331" s="7">
        <f>E331+F331</f>
        <v>61721.33</v>
      </c>
    </row>
    <row r="332" spans="1:7" ht="15">
      <c r="A332" s="5"/>
      <c r="B332" s="5"/>
      <c r="C332" s="159"/>
      <c r="D332" s="16" t="s">
        <v>3</v>
      </c>
      <c r="E332" s="7">
        <f>SUM(E327:E331)</f>
        <v>83115.26</v>
      </c>
      <c r="F332" s="7">
        <f>SUM(F327:F331)</f>
        <v>1217657.22</v>
      </c>
      <c r="G332" s="7">
        <f>SUM(G327:G331)</f>
        <v>1300772.4800000002</v>
      </c>
    </row>
    <row r="333" spans="1:7" ht="15">
      <c r="A333" s="5"/>
      <c r="B333" s="5"/>
      <c r="C333" s="137" t="s">
        <v>0</v>
      </c>
      <c r="D333" s="16" t="s">
        <v>62</v>
      </c>
      <c r="E333" s="49">
        <f aca="true" t="shared" si="124" ref="E333:E338">E327/G327</f>
        <v>0.04714468693443211</v>
      </c>
      <c r="F333" s="49">
        <f aca="true" t="shared" si="125" ref="F333:F338">F327/G327</f>
        <v>0.9528553130655678</v>
      </c>
      <c r="G333" s="50">
        <f aca="true" t="shared" si="126" ref="G333:G338">E333+F333</f>
        <v>0.9999999999999999</v>
      </c>
    </row>
    <row r="334" spans="1:7" ht="15">
      <c r="A334" s="5"/>
      <c r="B334" s="5"/>
      <c r="C334" s="137"/>
      <c r="D334" s="16" t="s">
        <v>63</v>
      </c>
      <c r="E334" s="49">
        <f t="shared" si="124"/>
        <v>0.134962564695162</v>
      </c>
      <c r="F334" s="49">
        <f t="shared" si="125"/>
        <v>0.865037435304838</v>
      </c>
      <c r="G334" s="50">
        <f t="shared" si="126"/>
        <v>1</v>
      </c>
    </row>
    <row r="335" spans="1:7" ht="15">
      <c r="A335" s="5"/>
      <c r="B335" s="5"/>
      <c r="C335" s="137"/>
      <c r="D335" s="16" t="s">
        <v>64</v>
      </c>
      <c r="E335" s="49">
        <f t="shared" si="124"/>
        <v>0.09493084359943794</v>
      </c>
      <c r="F335" s="49">
        <f t="shared" si="125"/>
        <v>0.9050691564005621</v>
      </c>
      <c r="G335" s="50">
        <f t="shared" si="126"/>
        <v>1</v>
      </c>
    </row>
    <row r="336" spans="1:7" ht="15">
      <c r="A336" s="5"/>
      <c r="B336" s="5"/>
      <c r="C336" s="137"/>
      <c r="D336" s="16" t="s">
        <v>65</v>
      </c>
      <c r="E336" s="49">
        <f t="shared" si="124"/>
        <v>0.02371415720714509</v>
      </c>
      <c r="F336" s="49">
        <f t="shared" si="125"/>
        <v>0.9762858427928549</v>
      </c>
      <c r="G336" s="50">
        <f t="shared" si="126"/>
        <v>1</v>
      </c>
    </row>
    <row r="337" spans="1:7" ht="15">
      <c r="A337" s="5"/>
      <c r="B337" s="5"/>
      <c r="C337" s="137"/>
      <c r="D337" s="16" t="s">
        <v>66</v>
      </c>
      <c r="E337" s="49">
        <f t="shared" si="124"/>
        <v>0.018942722070311835</v>
      </c>
      <c r="F337" s="49">
        <f t="shared" si="125"/>
        <v>0.9810572779296882</v>
      </c>
      <c r="G337" s="50">
        <f t="shared" si="126"/>
        <v>1</v>
      </c>
    </row>
    <row r="338" spans="1:7" ht="15">
      <c r="A338" s="5"/>
      <c r="B338" s="5"/>
      <c r="C338" s="137"/>
      <c r="D338" s="16" t="s">
        <v>3</v>
      </c>
      <c r="E338" s="49">
        <f t="shared" si="124"/>
        <v>0.06389684689516185</v>
      </c>
      <c r="F338" s="49">
        <f t="shared" si="125"/>
        <v>0.9361031531048379</v>
      </c>
      <c r="G338" s="50">
        <f t="shared" si="126"/>
        <v>0.9999999999999998</v>
      </c>
    </row>
    <row r="339" spans="1:3" ht="15.75">
      <c r="A339" s="5"/>
      <c r="B339" s="5"/>
      <c r="C339" s="15" t="s">
        <v>60</v>
      </c>
    </row>
    <row r="340" spans="1:3" ht="15.75">
      <c r="A340" s="5"/>
      <c r="B340" s="5"/>
      <c r="C340" s="15"/>
    </row>
    <row r="341" spans="1:7" ht="15">
      <c r="A341" s="5"/>
      <c r="B341" s="5"/>
      <c r="C341" s="5">
        <v>2011</v>
      </c>
      <c r="G341" s="3"/>
    </row>
    <row r="342" spans="1:10" ht="22.5" customHeight="1">
      <c r="A342" s="5"/>
      <c r="B342" s="5"/>
      <c r="C342" s="152" t="s">
        <v>67</v>
      </c>
      <c r="D342" s="148"/>
      <c r="E342" s="138" t="s">
        <v>155</v>
      </c>
      <c r="F342" s="139"/>
      <c r="G342" s="139"/>
      <c r="H342" s="139"/>
      <c r="I342" s="139"/>
      <c r="J342" s="140"/>
    </row>
    <row r="343" spans="1:10" ht="15.75" thickBot="1">
      <c r="A343" s="5"/>
      <c r="B343" s="5"/>
      <c r="C343" s="154"/>
      <c r="D343" s="149"/>
      <c r="E343" s="12" t="s">
        <v>131</v>
      </c>
      <c r="F343" s="12" t="s">
        <v>132</v>
      </c>
      <c r="G343" s="13" t="s">
        <v>133</v>
      </c>
      <c r="H343" s="12" t="s">
        <v>134</v>
      </c>
      <c r="I343" s="12" t="s">
        <v>135</v>
      </c>
      <c r="J343" s="12" t="s">
        <v>3</v>
      </c>
    </row>
    <row r="344" spans="1:10" ht="15">
      <c r="A344" s="5"/>
      <c r="B344" s="5"/>
      <c r="C344" s="158" t="s">
        <v>34</v>
      </c>
      <c r="D344" s="16" t="s">
        <v>62</v>
      </c>
      <c r="E344" s="7">
        <v>4659</v>
      </c>
      <c r="F344" s="7">
        <v>440</v>
      </c>
      <c r="G344" s="7">
        <v>0</v>
      </c>
      <c r="H344" s="7">
        <v>0</v>
      </c>
      <c r="I344" s="7">
        <v>188</v>
      </c>
      <c r="J344" s="7">
        <f>SUM(E344:I344)</f>
        <v>5287</v>
      </c>
    </row>
    <row r="345" spans="1:10" ht="15">
      <c r="A345" s="5"/>
      <c r="B345" s="5"/>
      <c r="C345" s="161"/>
      <c r="D345" s="16" t="s">
        <v>63</v>
      </c>
      <c r="E345" s="7">
        <v>2495</v>
      </c>
      <c r="F345" s="7">
        <v>1668</v>
      </c>
      <c r="G345" s="7">
        <v>1985</v>
      </c>
      <c r="H345" s="7">
        <v>805</v>
      </c>
      <c r="I345" s="7">
        <v>1581</v>
      </c>
      <c r="J345" s="7">
        <f>SUM(E345:I345)</f>
        <v>8534</v>
      </c>
    </row>
    <row r="346" spans="1:10" ht="15">
      <c r="A346" s="5"/>
      <c r="B346" s="5"/>
      <c r="C346" s="161"/>
      <c r="D346" s="16" t="s">
        <v>64</v>
      </c>
      <c r="E346" s="7">
        <v>17929</v>
      </c>
      <c r="F346" s="7">
        <v>17636</v>
      </c>
      <c r="G346" s="7">
        <v>5447</v>
      </c>
      <c r="H346" s="7">
        <v>6058</v>
      </c>
      <c r="I346" s="7">
        <v>10116</v>
      </c>
      <c r="J346" s="7">
        <f>SUM(E346:I346)</f>
        <v>57186</v>
      </c>
    </row>
    <row r="347" spans="1:10" ht="15">
      <c r="A347" s="5"/>
      <c r="B347" s="5"/>
      <c r="C347" s="161"/>
      <c r="D347" s="16" t="s">
        <v>65</v>
      </c>
      <c r="E347" s="7">
        <v>10272</v>
      </c>
      <c r="F347" s="7">
        <v>0</v>
      </c>
      <c r="G347" s="7">
        <v>0</v>
      </c>
      <c r="H347" s="7">
        <v>0</v>
      </c>
      <c r="I347" s="7">
        <v>667</v>
      </c>
      <c r="J347" s="7">
        <f>SUM(E347:I347)</f>
        <v>10939</v>
      </c>
    </row>
    <row r="348" spans="1:10" ht="15">
      <c r="A348" s="5"/>
      <c r="B348" s="5"/>
      <c r="C348" s="161"/>
      <c r="D348" s="16" t="s">
        <v>66</v>
      </c>
      <c r="E348" s="7">
        <v>852</v>
      </c>
      <c r="F348" s="7">
        <v>0</v>
      </c>
      <c r="G348" s="7">
        <v>0</v>
      </c>
      <c r="H348" s="7">
        <v>0</v>
      </c>
      <c r="I348" s="7">
        <v>317</v>
      </c>
      <c r="J348" s="7">
        <f>SUM(E348:I348)</f>
        <v>1169</v>
      </c>
    </row>
    <row r="349" spans="1:10" ht="15">
      <c r="A349" s="5"/>
      <c r="B349" s="5"/>
      <c r="C349" s="159"/>
      <c r="D349" s="16" t="s">
        <v>3</v>
      </c>
      <c r="E349" s="7">
        <f aca="true" t="shared" si="127" ref="E349:J349">SUM(E344:E348)</f>
        <v>36207</v>
      </c>
      <c r="F349" s="7">
        <f t="shared" si="127"/>
        <v>19744</v>
      </c>
      <c r="G349" s="7">
        <f t="shared" si="127"/>
        <v>7432</v>
      </c>
      <c r="H349" s="7">
        <f t="shared" si="127"/>
        <v>6863</v>
      </c>
      <c r="I349" s="7">
        <f t="shared" si="127"/>
        <v>12869</v>
      </c>
      <c r="J349" s="7">
        <f t="shared" si="127"/>
        <v>83115</v>
      </c>
    </row>
    <row r="350" spans="1:10" ht="15">
      <c r="A350" s="5"/>
      <c r="B350" s="5"/>
      <c r="C350" s="137" t="s">
        <v>0</v>
      </c>
      <c r="D350" s="16" t="s">
        <v>62</v>
      </c>
      <c r="E350" s="49">
        <f aca="true" t="shared" si="128" ref="E350:E355">E344/J344</f>
        <v>0.8812180820881407</v>
      </c>
      <c r="F350" s="49">
        <f aca="true" t="shared" si="129" ref="F350:F355">F344/J344</f>
        <v>0.08322299981085682</v>
      </c>
      <c r="G350" s="49">
        <f aca="true" t="shared" si="130" ref="G350:G355">G344/J344</f>
        <v>0</v>
      </c>
      <c r="H350" s="49">
        <f aca="true" t="shared" si="131" ref="H350:H355">H344/J344</f>
        <v>0</v>
      </c>
      <c r="I350" s="49">
        <f aca="true" t="shared" si="132" ref="I350:I355">I344/J344</f>
        <v>0.03555891810100246</v>
      </c>
      <c r="J350" s="50">
        <f aca="true" t="shared" si="133" ref="J350:J355">SUM(E350:I350)</f>
        <v>0.9999999999999999</v>
      </c>
    </row>
    <row r="351" spans="1:10" ht="15">
      <c r="A351" s="5"/>
      <c r="B351" s="5"/>
      <c r="C351" s="137"/>
      <c r="D351" s="16" t="s">
        <v>63</v>
      </c>
      <c r="E351" s="49">
        <f t="shared" si="128"/>
        <v>0.2923599718771971</v>
      </c>
      <c r="F351" s="49">
        <f t="shared" si="129"/>
        <v>0.19545348019685962</v>
      </c>
      <c r="G351" s="49">
        <f t="shared" si="130"/>
        <v>0.23259901570189828</v>
      </c>
      <c r="H351" s="49">
        <f t="shared" si="131"/>
        <v>0.09432856808061871</v>
      </c>
      <c r="I351" s="49">
        <f t="shared" si="132"/>
        <v>0.1852589641434263</v>
      </c>
      <c r="J351" s="50">
        <f t="shared" si="133"/>
        <v>1</v>
      </c>
    </row>
    <row r="352" spans="1:10" ht="15">
      <c r="A352" s="5"/>
      <c r="B352" s="5"/>
      <c r="C352" s="137"/>
      <c r="D352" s="16" t="s">
        <v>64</v>
      </c>
      <c r="E352" s="49">
        <f t="shared" si="128"/>
        <v>0.31352079180218934</v>
      </c>
      <c r="F352" s="49">
        <f t="shared" si="129"/>
        <v>0.3083971601440912</v>
      </c>
      <c r="G352" s="49">
        <f t="shared" si="130"/>
        <v>0.09525058580771517</v>
      </c>
      <c r="H352" s="49">
        <f t="shared" si="131"/>
        <v>0.10593501906060925</v>
      </c>
      <c r="I352" s="49">
        <f t="shared" si="132"/>
        <v>0.17689644318539502</v>
      </c>
      <c r="J352" s="50">
        <f t="shared" si="133"/>
        <v>0.9999999999999999</v>
      </c>
    </row>
    <row r="353" spans="1:10" ht="15">
      <c r="A353" s="5"/>
      <c r="B353" s="5"/>
      <c r="C353" s="137"/>
      <c r="D353" s="16" t="s">
        <v>65</v>
      </c>
      <c r="E353" s="49">
        <f t="shared" si="128"/>
        <v>0.93902550507359</v>
      </c>
      <c r="F353" s="49">
        <f t="shared" si="129"/>
        <v>0</v>
      </c>
      <c r="G353" s="49">
        <f t="shared" si="130"/>
        <v>0</v>
      </c>
      <c r="H353" s="49">
        <f t="shared" si="131"/>
        <v>0</v>
      </c>
      <c r="I353" s="49">
        <f t="shared" si="132"/>
        <v>0.06097449492641009</v>
      </c>
      <c r="J353" s="50">
        <f t="shared" si="133"/>
        <v>1</v>
      </c>
    </row>
    <row r="354" spans="1:10" ht="15">
      <c r="A354" s="5"/>
      <c r="B354" s="5"/>
      <c r="C354" s="137"/>
      <c r="D354" s="16" t="s">
        <v>66</v>
      </c>
      <c r="E354" s="49">
        <f t="shared" si="128"/>
        <v>0.7288280581693756</v>
      </c>
      <c r="F354" s="49">
        <f t="shared" si="129"/>
        <v>0</v>
      </c>
      <c r="G354" s="49">
        <f t="shared" si="130"/>
        <v>0</v>
      </c>
      <c r="H354" s="49">
        <f t="shared" si="131"/>
        <v>0</v>
      </c>
      <c r="I354" s="49">
        <f t="shared" si="132"/>
        <v>0.2711719418306245</v>
      </c>
      <c r="J354" s="50">
        <f t="shared" si="133"/>
        <v>1</v>
      </c>
    </row>
    <row r="355" spans="1:10" ht="15">
      <c r="A355" s="5"/>
      <c r="B355" s="5"/>
      <c r="C355" s="137"/>
      <c r="D355" s="16" t="s">
        <v>3</v>
      </c>
      <c r="E355" s="49">
        <f t="shared" si="128"/>
        <v>0.4356253383865728</v>
      </c>
      <c r="F355" s="49">
        <f t="shared" si="129"/>
        <v>0.23755038200084222</v>
      </c>
      <c r="G355" s="49">
        <f t="shared" si="130"/>
        <v>0.08941827588281297</v>
      </c>
      <c r="H355" s="49">
        <f t="shared" si="131"/>
        <v>0.08257233952956747</v>
      </c>
      <c r="I355" s="49">
        <f t="shared" si="132"/>
        <v>0.15483366420020453</v>
      </c>
      <c r="J355" s="50">
        <f t="shared" si="133"/>
        <v>0.9999999999999999</v>
      </c>
    </row>
    <row r="356" spans="1:7" ht="15.75">
      <c r="A356" s="5"/>
      <c r="B356" s="5"/>
      <c r="C356" s="15" t="s">
        <v>60</v>
      </c>
      <c r="G356" s="3"/>
    </row>
    <row r="357" spans="1:7" ht="15.75">
      <c r="A357" s="5"/>
      <c r="B357" s="5"/>
      <c r="C357" s="15"/>
      <c r="G357" s="3"/>
    </row>
    <row r="358" spans="1:8" ht="15">
      <c r="A358" s="5">
        <v>16</v>
      </c>
      <c r="B358" s="5" t="s">
        <v>96</v>
      </c>
      <c r="H358" s="3"/>
    </row>
    <row r="359" spans="1:7" ht="20.25" customHeight="1">
      <c r="A359" s="5"/>
      <c r="B359" s="5"/>
      <c r="C359" s="5">
        <v>2011</v>
      </c>
      <c r="G359" s="3"/>
    </row>
    <row r="360" spans="1:7" ht="28.5" customHeight="1">
      <c r="A360" s="5"/>
      <c r="B360" s="5"/>
      <c r="C360" s="152" t="s">
        <v>67</v>
      </c>
      <c r="D360" s="148"/>
      <c r="E360" s="138" t="s">
        <v>96</v>
      </c>
      <c r="F360" s="139"/>
      <c r="G360" s="140"/>
    </row>
    <row r="361" spans="1:7" ht="15.75" thickBot="1">
      <c r="A361" s="5"/>
      <c r="B361" s="5"/>
      <c r="C361" s="154"/>
      <c r="D361" s="149"/>
      <c r="E361" s="12" t="s">
        <v>1</v>
      </c>
      <c r="F361" s="12" t="s">
        <v>2</v>
      </c>
      <c r="G361" s="13" t="s">
        <v>3</v>
      </c>
    </row>
    <row r="362" spans="1:7" ht="15">
      <c r="A362" s="5"/>
      <c r="B362" s="5"/>
      <c r="C362" s="158" t="s">
        <v>34</v>
      </c>
      <c r="D362" s="16" t="s">
        <v>62</v>
      </c>
      <c r="E362" s="7">
        <v>61075.73</v>
      </c>
      <c r="F362" s="7">
        <v>51068.2</v>
      </c>
      <c r="G362" s="7">
        <f>E362+F362</f>
        <v>112143.93</v>
      </c>
    </row>
    <row r="363" spans="1:7" ht="15">
      <c r="A363" s="5"/>
      <c r="B363" s="5"/>
      <c r="C363" s="161"/>
      <c r="D363" s="16" t="s">
        <v>63</v>
      </c>
      <c r="E363" s="7">
        <v>28207.36</v>
      </c>
      <c r="F363" s="7">
        <v>35025.72</v>
      </c>
      <c r="G363" s="7">
        <f>E363+F363</f>
        <v>63233.08</v>
      </c>
    </row>
    <row r="364" spans="1:7" ht="15">
      <c r="A364" s="5"/>
      <c r="B364" s="5"/>
      <c r="C364" s="161"/>
      <c r="D364" s="16" t="s">
        <v>64</v>
      </c>
      <c r="E364" s="7">
        <v>322955.94</v>
      </c>
      <c r="F364" s="7">
        <v>279443.11</v>
      </c>
      <c r="G364" s="7">
        <f>E364+F364</f>
        <v>602399.05</v>
      </c>
    </row>
    <row r="365" spans="1:7" ht="15">
      <c r="A365" s="5"/>
      <c r="B365" s="5"/>
      <c r="C365" s="161"/>
      <c r="D365" s="16" t="s">
        <v>65</v>
      </c>
      <c r="E365" s="7">
        <v>206126.4</v>
      </c>
      <c r="F365" s="7">
        <v>255148.7</v>
      </c>
      <c r="G365" s="7">
        <f>E365+F365</f>
        <v>461275.1</v>
      </c>
    </row>
    <row r="366" spans="1:7" ht="15">
      <c r="A366" s="5"/>
      <c r="B366" s="5"/>
      <c r="C366" s="161"/>
      <c r="D366" s="16" t="s">
        <v>66</v>
      </c>
      <c r="E366" s="7">
        <v>39091.15</v>
      </c>
      <c r="F366" s="7">
        <v>22630.17</v>
      </c>
      <c r="G366" s="7">
        <f>E366+F366</f>
        <v>61721.32</v>
      </c>
    </row>
    <row r="367" spans="1:7" ht="15">
      <c r="A367" s="5"/>
      <c r="B367" s="5"/>
      <c r="C367" s="159"/>
      <c r="D367" s="16" t="s">
        <v>3</v>
      </c>
      <c r="E367" s="7">
        <f>SUM(E362:E366)</f>
        <v>657456.5800000001</v>
      </c>
      <c r="F367" s="7">
        <f>SUM(F362:F366)</f>
        <v>643315.9</v>
      </c>
      <c r="G367" s="7">
        <f>SUM(G362:G366)</f>
        <v>1300772.4800000002</v>
      </c>
    </row>
    <row r="368" spans="1:7" ht="15">
      <c r="A368" s="5"/>
      <c r="B368" s="5"/>
      <c r="C368" s="158" t="s">
        <v>0</v>
      </c>
      <c r="D368" s="16" t="s">
        <v>62</v>
      </c>
      <c r="E368" s="53">
        <f aca="true" t="shared" si="134" ref="E368:E373">E362/G362</f>
        <v>0.5446191336437024</v>
      </c>
      <c r="F368" s="54">
        <f aca="true" t="shared" si="135" ref="F368:F373">F362/G362</f>
        <v>0.45538086635629765</v>
      </c>
      <c r="G368" s="55">
        <f aca="true" t="shared" si="136" ref="G368:G373">E368+F368</f>
        <v>1</v>
      </c>
    </row>
    <row r="369" spans="1:7" ht="15">
      <c r="A369" s="5"/>
      <c r="B369" s="5"/>
      <c r="C369" s="161"/>
      <c r="D369" s="16" t="s">
        <v>63</v>
      </c>
      <c r="E369" s="53">
        <f t="shared" si="134"/>
        <v>0.4460854982866563</v>
      </c>
      <c r="F369" s="54">
        <f t="shared" si="135"/>
        <v>0.5539145017133437</v>
      </c>
      <c r="G369" s="55">
        <f t="shared" si="136"/>
        <v>1</v>
      </c>
    </row>
    <row r="370" spans="1:7" ht="15">
      <c r="A370" s="5"/>
      <c r="B370" s="5"/>
      <c r="C370" s="161"/>
      <c r="D370" s="16" t="s">
        <v>64</v>
      </c>
      <c r="E370" s="53">
        <f t="shared" si="134"/>
        <v>0.5361162837159188</v>
      </c>
      <c r="F370" s="54">
        <f t="shared" si="135"/>
        <v>0.4638837162840811</v>
      </c>
      <c r="G370" s="55">
        <f t="shared" si="136"/>
        <v>0.9999999999999999</v>
      </c>
    </row>
    <row r="371" spans="1:7" ht="15">
      <c r="A371" s="5"/>
      <c r="B371" s="5"/>
      <c r="C371" s="161"/>
      <c r="D371" s="16" t="s">
        <v>65</v>
      </c>
      <c r="E371" s="53">
        <f t="shared" si="134"/>
        <v>0.44686218701161196</v>
      </c>
      <c r="F371" s="54">
        <f t="shared" si="135"/>
        <v>0.5531378129883882</v>
      </c>
      <c r="G371" s="55">
        <f t="shared" si="136"/>
        <v>1</v>
      </c>
    </row>
    <row r="372" spans="1:7" ht="15">
      <c r="A372" s="5"/>
      <c r="B372" s="5"/>
      <c r="C372" s="161"/>
      <c r="D372" s="16" t="s">
        <v>66</v>
      </c>
      <c r="E372" s="53">
        <f t="shared" si="134"/>
        <v>0.6333492219544236</v>
      </c>
      <c r="F372" s="54">
        <f t="shared" si="135"/>
        <v>0.36665077804557644</v>
      </c>
      <c r="G372" s="55">
        <f t="shared" si="136"/>
        <v>1</v>
      </c>
    </row>
    <row r="373" spans="1:7" ht="15">
      <c r="A373" s="5"/>
      <c r="B373" s="5"/>
      <c r="C373" s="159"/>
      <c r="D373" s="16" t="s">
        <v>3</v>
      </c>
      <c r="E373" s="53">
        <f t="shared" si="134"/>
        <v>0.5054354932232268</v>
      </c>
      <c r="F373" s="54">
        <f t="shared" si="135"/>
        <v>0.49456450677677305</v>
      </c>
      <c r="G373" s="55">
        <f t="shared" si="136"/>
        <v>0.9999999999999998</v>
      </c>
    </row>
    <row r="374" spans="1:7" ht="15.75">
      <c r="A374" s="5"/>
      <c r="B374" s="5"/>
      <c r="C374" s="15" t="s">
        <v>60</v>
      </c>
      <c r="G374" s="3"/>
    </row>
    <row r="375" spans="1:7" ht="20.25" customHeight="1">
      <c r="A375" s="5"/>
      <c r="B375" s="5"/>
      <c r="C375" s="5">
        <v>2011</v>
      </c>
      <c r="G375" s="3"/>
    </row>
    <row r="376" spans="1:13" ht="28.5" customHeight="1">
      <c r="A376" s="5"/>
      <c r="B376" s="5"/>
      <c r="C376" s="152" t="s">
        <v>67</v>
      </c>
      <c r="D376" s="148"/>
      <c r="E376" s="138" t="s">
        <v>97</v>
      </c>
      <c r="F376" s="139"/>
      <c r="G376" s="140"/>
      <c r="H376" s="138" t="s">
        <v>98</v>
      </c>
      <c r="I376" s="139"/>
      <c r="J376" s="140"/>
      <c r="K376" s="138" t="s">
        <v>99</v>
      </c>
      <c r="L376" s="139"/>
      <c r="M376" s="140"/>
    </row>
    <row r="377" spans="1:13" ht="15.75" thickBot="1">
      <c r="A377" s="5"/>
      <c r="B377" s="5"/>
      <c r="C377" s="154"/>
      <c r="D377" s="149"/>
      <c r="E377" s="22" t="s">
        <v>1</v>
      </c>
      <c r="F377" s="12" t="s">
        <v>2</v>
      </c>
      <c r="G377" s="23" t="s">
        <v>3</v>
      </c>
      <c r="H377" s="22" t="s">
        <v>1</v>
      </c>
      <c r="I377" s="12" t="s">
        <v>2</v>
      </c>
      <c r="J377" s="23" t="s">
        <v>3</v>
      </c>
      <c r="K377" s="22" t="s">
        <v>1</v>
      </c>
      <c r="L377" s="12" t="s">
        <v>2</v>
      </c>
      <c r="M377" s="23" t="s">
        <v>3</v>
      </c>
    </row>
    <row r="378" spans="1:13" ht="15">
      <c r="A378" s="5"/>
      <c r="B378" s="5"/>
      <c r="C378" s="158" t="s">
        <v>34</v>
      </c>
      <c r="D378" s="16" t="s">
        <v>62</v>
      </c>
      <c r="E378" s="7">
        <v>33523.32</v>
      </c>
      <c r="F378" s="7">
        <v>27552.41</v>
      </c>
      <c r="G378" s="7">
        <f>E378+F378</f>
        <v>61075.729999999996</v>
      </c>
      <c r="H378" s="7">
        <v>53637.37</v>
      </c>
      <c r="I378" s="7">
        <v>7438.36</v>
      </c>
      <c r="J378" s="7">
        <f>H378+I378</f>
        <v>61075.73</v>
      </c>
      <c r="K378" s="7">
        <v>3997.43</v>
      </c>
      <c r="L378" s="7">
        <v>57078.29</v>
      </c>
      <c r="M378" s="7">
        <f>K378+L378</f>
        <v>61075.72</v>
      </c>
    </row>
    <row r="379" spans="1:13" ht="15">
      <c r="A379" s="5"/>
      <c r="B379" s="5"/>
      <c r="C379" s="161"/>
      <c r="D379" s="16" t="s">
        <v>63</v>
      </c>
      <c r="E379" s="7">
        <v>22337.54</v>
      </c>
      <c r="F379" s="7">
        <v>5869.82</v>
      </c>
      <c r="G379" s="7">
        <f>E379+F379</f>
        <v>28207.36</v>
      </c>
      <c r="H379" s="7">
        <v>20154.86</v>
      </c>
      <c r="I379" s="7">
        <v>8052.5</v>
      </c>
      <c r="J379" s="7">
        <f>H379+I379</f>
        <v>28207.36</v>
      </c>
      <c r="K379" s="7">
        <v>688.02</v>
      </c>
      <c r="L379" s="7">
        <v>27519.34</v>
      </c>
      <c r="M379" s="7">
        <f>K379+L379</f>
        <v>28207.36</v>
      </c>
    </row>
    <row r="380" spans="1:13" ht="15">
      <c r="A380" s="5"/>
      <c r="B380" s="5"/>
      <c r="C380" s="161"/>
      <c r="D380" s="16" t="s">
        <v>64</v>
      </c>
      <c r="E380" s="7">
        <v>226687.48</v>
      </c>
      <c r="F380" s="7">
        <v>96268.47</v>
      </c>
      <c r="G380" s="7">
        <f>E380+F380</f>
        <v>322955.95</v>
      </c>
      <c r="H380" s="7">
        <v>267813.69</v>
      </c>
      <c r="I380" s="7">
        <v>55142.25</v>
      </c>
      <c r="J380" s="7">
        <f>H380+I380</f>
        <v>322955.94</v>
      </c>
      <c r="K380" s="7">
        <v>27063.26</v>
      </c>
      <c r="L380" s="7">
        <v>295892.69</v>
      </c>
      <c r="M380" s="7">
        <f>K380+L380</f>
        <v>322955.95</v>
      </c>
    </row>
    <row r="381" spans="1:13" ht="15">
      <c r="A381" s="5"/>
      <c r="B381" s="5"/>
      <c r="C381" s="161"/>
      <c r="D381" s="16" t="s">
        <v>65</v>
      </c>
      <c r="E381" s="7">
        <v>142724.09</v>
      </c>
      <c r="F381" s="7">
        <v>63402.31</v>
      </c>
      <c r="G381" s="7">
        <f>E381+F381</f>
        <v>206126.4</v>
      </c>
      <c r="H381" s="7">
        <v>149456.84</v>
      </c>
      <c r="I381" s="7">
        <v>56669.55</v>
      </c>
      <c r="J381" s="7">
        <f>H381+I381</f>
        <v>206126.39</v>
      </c>
      <c r="K381" s="7">
        <v>15985.51</v>
      </c>
      <c r="L381" s="7">
        <v>190140.89</v>
      </c>
      <c r="M381" s="7">
        <f>K381+L381</f>
        <v>206126.40000000002</v>
      </c>
    </row>
    <row r="382" spans="1:13" ht="15">
      <c r="A382" s="5"/>
      <c r="B382" s="5"/>
      <c r="C382" s="161"/>
      <c r="D382" s="16" t="s">
        <v>66</v>
      </c>
      <c r="E382" s="7">
        <v>23247.72</v>
      </c>
      <c r="F382" s="7">
        <v>15843.43</v>
      </c>
      <c r="G382" s="7">
        <f>E382+F382</f>
        <v>39091.15</v>
      </c>
      <c r="H382" s="7">
        <v>35074.52</v>
      </c>
      <c r="I382" s="7">
        <v>4016.63</v>
      </c>
      <c r="J382" s="7">
        <f>H382+I382</f>
        <v>39091.149999999994</v>
      </c>
      <c r="K382" s="7">
        <v>1879.35</v>
      </c>
      <c r="L382" s="7">
        <v>37211.8</v>
      </c>
      <c r="M382" s="7">
        <f>K382+L382</f>
        <v>39091.15</v>
      </c>
    </row>
    <row r="383" spans="1:13" ht="15">
      <c r="A383" s="5"/>
      <c r="B383" s="5"/>
      <c r="C383" s="159"/>
      <c r="D383" s="16" t="s">
        <v>3</v>
      </c>
      <c r="E383" s="7">
        <f aca="true" t="shared" si="137" ref="E383:M383">SUM(E378:E382)</f>
        <v>448520.15</v>
      </c>
      <c r="F383" s="7">
        <f t="shared" si="137"/>
        <v>208936.44</v>
      </c>
      <c r="G383" s="7">
        <f t="shared" si="137"/>
        <v>657456.5900000001</v>
      </c>
      <c r="H383" s="7">
        <f t="shared" si="137"/>
        <v>526137.28</v>
      </c>
      <c r="I383" s="7">
        <f t="shared" si="137"/>
        <v>131319.29</v>
      </c>
      <c r="J383" s="7">
        <f t="shared" si="137"/>
        <v>657456.5700000001</v>
      </c>
      <c r="K383" s="7">
        <f t="shared" si="137"/>
        <v>49613.57</v>
      </c>
      <c r="L383" s="7">
        <f t="shared" si="137"/>
        <v>607843.01</v>
      </c>
      <c r="M383" s="7">
        <f t="shared" si="137"/>
        <v>657456.5800000001</v>
      </c>
    </row>
    <row r="384" spans="1:13" ht="15">
      <c r="A384" s="5"/>
      <c r="B384" s="5"/>
      <c r="C384" s="158" t="s">
        <v>0</v>
      </c>
      <c r="D384" s="16" t="s">
        <v>62</v>
      </c>
      <c r="E384" s="53">
        <f aca="true" t="shared" si="138" ref="E384:E389">E378/G378</f>
        <v>0.5488812004375552</v>
      </c>
      <c r="F384" s="54">
        <f aca="true" t="shared" si="139" ref="F384:F389">F378/G378</f>
        <v>0.4511187995624449</v>
      </c>
      <c r="G384" s="55">
        <f aca="true" t="shared" si="140" ref="G384:G389">E384+F384</f>
        <v>1</v>
      </c>
      <c r="H384" s="53">
        <f aca="true" t="shared" si="141" ref="H384:H389">H378/J378</f>
        <v>0.8782108703408048</v>
      </c>
      <c r="I384" s="54">
        <f aca="true" t="shared" si="142" ref="I384:I389">I378/J378</f>
        <v>0.12178912965919522</v>
      </c>
      <c r="J384" s="55">
        <f aca="true" t="shared" si="143" ref="J384:J389">H384+I384</f>
        <v>1</v>
      </c>
      <c r="K384" s="53">
        <f aca="true" t="shared" si="144" ref="K384:K389">K378/M378</f>
        <v>0.06545039501785652</v>
      </c>
      <c r="L384" s="54">
        <f aca="true" t="shared" si="145" ref="L384:L389">L378/M378</f>
        <v>0.9345496049821435</v>
      </c>
      <c r="M384" s="55">
        <f aca="true" t="shared" si="146" ref="M384:M389">K384+L384</f>
        <v>1</v>
      </c>
    </row>
    <row r="385" spans="1:13" ht="15">
      <c r="A385" s="5"/>
      <c r="B385" s="5"/>
      <c r="C385" s="161"/>
      <c r="D385" s="16" t="s">
        <v>63</v>
      </c>
      <c r="E385" s="53">
        <f t="shared" si="138"/>
        <v>0.7919046660162454</v>
      </c>
      <c r="F385" s="54">
        <f t="shared" si="139"/>
        <v>0.20809533398375457</v>
      </c>
      <c r="G385" s="55">
        <f t="shared" si="140"/>
        <v>1</v>
      </c>
      <c r="H385" s="53">
        <f t="shared" si="141"/>
        <v>0.714524861596406</v>
      </c>
      <c r="I385" s="54">
        <f t="shared" si="142"/>
        <v>0.28547513840359395</v>
      </c>
      <c r="J385" s="55">
        <f t="shared" si="143"/>
        <v>1</v>
      </c>
      <c r="K385" s="53">
        <f t="shared" si="144"/>
        <v>0.024391506330262738</v>
      </c>
      <c r="L385" s="54">
        <f t="shared" si="145"/>
        <v>0.9756084936697372</v>
      </c>
      <c r="M385" s="55">
        <f t="shared" si="146"/>
        <v>1</v>
      </c>
    </row>
    <row r="386" spans="1:13" ht="15">
      <c r="A386" s="5"/>
      <c r="B386" s="5"/>
      <c r="C386" s="161"/>
      <c r="D386" s="16" t="s">
        <v>64</v>
      </c>
      <c r="E386" s="53">
        <f t="shared" si="138"/>
        <v>0.7019145490275067</v>
      </c>
      <c r="F386" s="54">
        <f t="shared" si="139"/>
        <v>0.2980854509724933</v>
      </c>
      <c r="G386" s="55">
        <f t="shared" si="140"/>
        <v>1</v>
      </c>
      <c r="H386" s="53">
        <f t="shared" si="141"/>
        <v>0.8292576690182568</v>
      </c>
      <c r="I386" s="54">
        <f t="shared" si="142"/>
        <v>0.1707423309817432</v>
      </c>
      <c r="J386" s="55">
        <f t="shared" si="143"/>
        <v>1</v>
      </c>
      <c r="K386" s="53">
        <f t="shared" si="144"/>
        <v>0.08379861092511222</v>
      </c>
      <c r="L386" s="54">
        <f t="shared" si="145"/>
        <v>0.9162013890748878</v>
      </c>
      <c r="M386" s="55">
        <f t="shared" si="146"/>
        <v>1</v>
      </c>
    </row>
    <row r="387" spans="1:13" ht="15">
      <c r="A387" s="5"/>
      <c r="B387" s="5"/>
      <c r="C387" s="161"/>
      <c r="D387" s="16" t="s">
        <v>65</v>
      </c>
      <c r="E387" s="53">
        <f t="shared" si="138"/>
        <v>0.6924105306258684</v>
      </c>
      <c r="F387" s="54">
        <f t="shared" si="139"/>
        <v>0.3075894693741316</v>
      </c>
      <c r="G387" s="55">
        <f t="shared" si="140"/>
        <v>1</v>
      </c>
      <c r="H387" s="53">
        <f t="shared" si="141"/>
        <v>0.7250737763369357</v>
      </c>
      <c r="I387" s="54">
        <f t="shared" si="142"/>
        <v>0.2749262236630642</v>
      </c>
      <c r="J387" s="55">
        <f t="shared" si="143"/>
        <v>0.9999999999999999</v>
      </c>
      <c r="K387" s="53">
        <f t="shared" si="144"/>
        <v>0.07755197781555394</v>
      </c>
      <c r="L387" s="54">
        <f t="shared" si="145"/>
        <v>0.922448022184446</v>
      </c>
      <c r="M387" s="55">
        <f t="shared" si="146"/>
        <v>0.9999999999999999</v>
      </c>
    </row>
    <row r="388" spans="1:13" ht="15">
      <c r="A388" s="5"/>
      <c r="B388" s="5"/>
      <c r="C388" s="161"/>
      <c r="D388" s="16" t="s">
        <v>66</v>
      </c>
      <c r="E388" s="53">
        <f t="shared" si="138"/>
        <v>0.5947054512338471</v>
      </c>
      <c r="F388" s="54">
        <f t="shared" si="139"/>
        <v>0.40529454876615295</v>
      </c>
      <c r="G388" s="55">
        <f t="shared" si="140"/>
        <v>1</v>
      </c>
      <c r="H388" s="53">
        <f t="shared" si="141"/>
        <v>0.8972496332290045</v>
      </c>
      <c r="I388" s="54">
        <f t="shared" si="142"/>
        <v>0.1027503667709955</v>
      </c>
      <c r="J388" s="55">
        <f t="shared" si="143"/>
        <v>1</v>
      </c>
      <c r="K388" s="53">
        <f t="shared" si="144"/>
        <v>0.0480760990659011</v>
      </c>
      <c r="L388" s="54">
        <f t="shared" si="145"/>
        <v>0.951923900934099</v>
      </c>
      <c r="M388" s="55">
        <f t="shared" si="146"/>
        <v>1</v>
      </c>
    </row>
    <row r="389" spans="1:13" ht="15">
      <c r="A389" s="5"/>
      <c r="B389" s="5"/>
      <c r="C389" s="159"/>
      <c r="D389" s="16" t="s">
        <v>3</v>
      </c>
      <c r="E389" s="53">
        <f t="shared" si="138"/>
        <v>0.682204965045677</v>
      </c>
      <c r="F389" s="54">
        <f t="shared" si="139"/>
        <v>0.31779503495432293</v>
      </c>
      <c r="G389" s="55">
        <f t="shared" si="140"/>
        <v>0.9999999999999999</v>
      </c>
      <c r="H389" s="53">
        <f t="shared" si="141"/>
        <v>0.8002616507429532</v>
      </c>
      <c r="I389" s="54">
        <f t="shared" si="142"/>
        <v>0.19973834925704673</v>
      </c>
      <c r="J389" s="55">
        <f t="shared" si="143"/>
        <v>0.9999999999999999</v>
      </c>
      <c r="K389" s="53">
        <f t="shared" si="144"/>
        <v>0.07546288456037659</v>
      </c>
      <c r="L389" s="54">
        <f t="shared" si="145"/>
        <v>0.9245371154396234</v>
      </c>
      <c r="M389" s="55">
        <f t="shared" si="146"/>
        <v>1</v>
      </c>
    </row>
    <row r="390" spans="1:7" ht="15.75">
      <c r="A390" s="5"/>
      <c r="B390" s="5"/>
      <c r="C390" s="15" t="s">
        <v>60</v>
      </c>
      <c r="G390" s="3"/>
    </row>
    <row r="391" spans="1:7" ht="15.75">
      <c r="A391" s="5"/>
      <c r="B391" s="5"/>
      <c r="C391" s="15"/>
      <c r="G391" s="3"/>
    </row>
    <row r="392" spans="1:2" ht="15">
      <c r="A392" s="5">
        <v>17</v>
      </c>
      <c r="B392" s="5" t="s">
        <v>14</v>
      </c>
    </row>
    <row r="393" spans="1:3" ht="15">
      <c r="A393" s="5"/>
      <c r="B393" s="5"/>
      <c r="C393" s="5">
        <v>2011</v>
      </c>
    </row>
    <row r="394" spans="2:9" ht="15.75" customHeight="1">
      <c r="B394" s="5"/>
      <c r="C394" s="162" t="s">
        <v>67</v>
      </c>
      <c r="D394" s="147"/>
      <c r="E394" s="162" t="s">
        <v>49</v>
      </c>
      <c r="F394" s="151"/>
      <c r="G394" s="151"/>
      <c r="H394" s="151"/>
      <c r="I394" s="147"/>
    </row>
    <row r="395" spans="2:9" ht="28.5">
      <c r="B395" s="5"/>
      <c r="C395" s="163"/>
      <c r="D395" s="149"/>
      <c r="E395" s="46" t="s">
        <v>4</v>
      </c>
      <c r="F395" s="46" t="s">
        <v>5</v>
      </c>
      <c r="G395" s="46" t="s">
        <v>6</v>
      </c>
      <c r="H395" s="46" t="s">
        <v>7</v>
      </c>
      <c r="I395" s="46" t="s">
        <v>3</v>
      </c>
    </row>
    <row r="396" spans="2:9" ht="15">
      <c r="B396" s="5"/>
      <c r="C396" s="158" t="s">
        <v>34</v>
      </c>
      <c r="D396" s="16" t="s">
        <v>62</v>
      </c>
      <c r="E396" s="7">
        <v>2093.62</v>
      </c>
      <c r="F396" s="7">
        <v>18884.47</v>
      </c>
      <c r="G396" s="7">
        <v>31719.73</v>
      </c>
      <c r="H396" s="7">
        <v>8377.91</v>
      </c>
      <c r="I396" s="7">
        <f>SUM(E396:H396)</f>
        <v>61075.729999999996</v>
      </c>
    </row>
    <row r="397" spans="2:9" ht="15">
      <c r="B397" s="5"/>
      <c r="C397" s="161"/>
      <c r="D397" s="16" t="s">
        <v>63</v>
      </c>
      <c r="E397" s="7">
        <v>1012.82</v>
      </c>
      <c r="F397" s="7">
        <v>16773.96</v>
      </c>
      <c r="G397" s="7">
        <v>9886.08</v>
      </c>
      <c r="H397" s="7">
        <v>534.5</v>
      </c>
      <c r="I397" s="7">
        <f>SUM(E397:H397)</f>
        <v>28207.36</v>
      </c>
    </row>
    <row r="398" spans="2:9" ht="15">
      <c r="B398" s="5"/>
      <c r="C398" s="161"/>
      <c r="D398" s="16" t="s">
        <v>64</v>
      </c>
      <c r="E398" s="7">
        <v>15338.1</v>
      </c>
      <c r="F398" s="7">
        <v>198795.77</v>
      </c>
      <c r="G398" s="7">
        <v>102993.56</v>
      </c>
      <c r="H398" s="7">
        <v>5828.52</v>
      </c>
      <c r="I398" s="7">
        <f>SUM(E398:H398)</f>
        <v>322955.95</v>
      </c>
    </row>
    <row r="399" spans="2:9" ht="15">
      <c r="B399" s="5"/>
      <c r="C399" s="161"/>
      <c r="D399" s="16" t="s">
        <v>65</v>
      </c>
      <c r="E399" s="7">
        <v>2227.06</v>
      </c>
      <c r="F399" s="7">
        <v>84066.7</v>
      </c>
      <c r="G399" s="7">
        <v>108860.44</v>
      </c>
      <c r="H399" s="7">
        <v>10972.2</v>
      </c>
      <c r="I399" s="7">
        <f>SUM(E399:H399)</f>
        <v>206126.40000000002</v>
      </c>
    </row>
    <row r="400" spans="2:9" ht="15">
      <c r="B400" s="5"/>
      <c r="C400" s="161"/>
      <c r="D400" s="16" t="s">
        <v>66</v>
      </c>
      <c r="E400" s="7">
        <v>1826.23</v>
      </c>
      <c r="F400" s="7">
        <v>17009.84</v>
      </c>
      <c r="G400" s="7">
        <v>19610.09</v>
      </c>
      <c r="H400" s="7">
        <v>645</v>
      </c>
      <c r="I400" s="7">
        <f>SUM(E400:H400)</f>
        <v>39091.16</v>
      </c>
    </row>
    <row r="401" spans="2:9" ht="15">
      <c r="B401" s="5"/>
      <c r="C401" s="159"/>
      <c r="D401" s="16" t="s">
        <v>3</v>
      </c>
      <c r="E401" s="7">
        <f>SUM(E396:E400)</f>
        <v>22497.83</v>
      </c>
      <c r="F401" s="7">
        <f>SUM(F396:F400)</f>
        <v>335530.74</v>
      </c>
      <c r="G401" s="7">
        <f>SUM(G396:G400)</f>
        <v>273069.9</v>
      </c>
      <c r="H401" s="7">
        <f>SUM(H396:H400)</f>
        <v>26358.13</v>
      </c>
      <c r="I401" s="7">
        <f>SUM(I396:I400)</f>
        <v>657456.6000000001</v>
      </c>
    </row>
    <row r="402" spans="2:9" ht="15">
      <c r="B402" s="5"/>
      <c r="C402" s="158" t="s">
        <v>0</v>
      </c>
      <c r="D402" s="16" t="s">
        <v>62</v>
      </c>
      <c r="E402" s="6">
        <f aca="true" t="shared" si="147" ref="E402:E407">E396/I396</f>
        <v>0.034279082706011044</v>
      </c>
      <c r="F402" s="6">
        <f aca="true" t="shared" si="148" ref="F402:F407">F396/I396</f>
        <v>0.3091976141750578</v>
      </c>
      <c r="G402" s="6">
        <f aca="true" t="shared" si="149" ref="G402:G407">G396/I396</f>
        <v>0.5193508125076851</v>
      </c>
      <c r="H402" s="6">
        <f aca="true" t="shared" si="150" ref="H402:H407">H396/I396</f>
        <v>0.1371724906112461</v>
      </c>
      <c r="I402" s="8">
        <f aca="true" t="shared" si="151" ref="I402:I407">SUM(E402:H402)</f>
        <v>1</v>
      </c>
    </row>
    <row r="403" spans="2:9" ht="15">
      <c r="B403" s="5"/>
      <c r="C403" s="161"/>
      <c r="D403" s="16" t="s">
        <v>63</v>
      </c>
      <c r="E403" s="6">
        <f t="shared" si="147"/>
        <v>0.03590623156509507</v>
      </c>
      <c r="F403" s="6">
        <f t="shared" si="148"/>
        <v>0.5946660729681899</v>
      </c>
      <c r="G403" s="6">
        <f t="shared" si="149"/>
        <v>0.3504787403004039</v>
      </c>
      <c r="H403" s="6">
        <f t="shared" si="150"/>
        <v>0.018948955166311204</v>
      </c>
      <c r="I403" s="8">
        <f t="shared" si="151"/>
        <v>1</v>
      </c>
    </row>
    <row r="404" spans="2:9" ht="15">
      <c r="B404" s="5"/>
      <c r="C404" s="161"/>
      <c r="D404" s="16" t="s">
        <v>64</v>
      </c>
      <c r="E404" s="6">
        <f t="shared" si="147"/>
        <v>0.04749285467569184</v>
      </c>
      <c r="F404" s="6">
        <f t="shared" si="148"/>
        <v>0.6155507275837463</v>
      </c>
      <c r="G404" s="6">
        <f t="shared" si="149"/>
        <v>0.31890900291510343</v>
      </c>
      <c r="H404" s="6">
        <f t="shared" si="150"/>
        <v>0.018047414825458394</v>
      </c>
      <c r="I404" s="8">
        <f t="shared" si="151"/>
        <v>1</v>
      </c>
    </row>
    <row r="405" spans="2:9" ht="15">
      <c r="B405" s="5"/>
      <c r="C405" s="161"/>
      <c r="D405" s="16" t="s">
        <v>65</v>
      </c>
      <c r="E405" s="6">
        <f t="shared" si="147"/>
        <v>0.010804341413812106</v>
      </c>
      <c r="F405" s="6">
        <f t="shared" si="148"/>
        <v>0.4078405289181783</v>
      </c>
      <c r="G405" s="6">
        <f t="shared" si="149"/>
        <v>0.5281246846595098</v>
      </c>
      <c r="H405" s="6">
        <f t="shared" si="150"/>
        <v>0.05323044500849964</v>
      </c>
      <c r="I405" s="8">
        <f t="shared" si="151"/>
        <v>0.9999999999999998</v>
      </c>
    </row>
    <row r="406" spans="2:9" ht="15">
      <c r="B406" s="5"/>
      <c r="C406" s="161"/>
      <c r="D406" s="16" t="s">
        <v>66</v>
      </c>
      <c r="E406" s="6">
        <f t="shared" si="147"/>
        <v>0.046717211768594225</v>
      </c>
      <c r="F406" s="6">
        <f t="shared" si="148"/>
        <v>0.4351326489160209</v>
      </c>
      <c r="G406" s="6">
        <f t="shared" si="149"/>
        <v>0.5016502452216818</v>
      </c>
      <c r="H406" s="6">
        <f t="shared" si="150"/>
        <v>0.016499894093703026</v>
      </c>
      <c r="I406" s="8">
        <f t="shared" si="151"/>
        <v>0.9999999999999999</v>
      </c>
    </row>
    <row r="407" spans="2:9" ht="15">
      <c r="B407" s="5"/>
      <c r="C407" s="159"/>
      <c r="D407" s="16" t="s">
        <v>3</v>
      </c>
      <c r="E407" s="6">
        <f t="shared" si="147"/>
        <v>0.03421949068577302</v>
      </c>
      <c r="F407" s="6">
        <f t="shared" si="148"/>
        <v>0.5103465993040452</v>
      </c>
      <c r="G407" s="6">
        <f t="shared" si="149"/>
        <v>0.4153428530491594</v>
      </c>
      <c r="H407" s="6">
        <f t="shared" si="150"/>
        <v>0.04009105696102221</v>
      </c>
      <c r="I407" s="8">
        <f t="shared" si="151"/>
        <v>0.9999999999999999</v>
      </c>
    </row>
    <row r="408" spans="1:3" ht="15.75">
      <c r="A408" s="5"/>
      <c r="B408" s="5"/>
      <c r="C408" s="15" t="s">
        <v>60</v>
      </c>
    </row>
    <row r="409" spans="1:3" ht="15.75">
      <c r="A409" s="5"/>
      <c r="B409" s="5"/>
      <c r="C409" s="15"/>
    </row>
    <row r="410" spans="1:2" ht="15">
      <c r="A410" s="5">
        <v>18</v>
      </c>
      <c r="B410" s="5" t="s">
        <v>100</v>
      </c>
    </row>
    <row r="411" spans="1:3" ht="27.75" customHeight="1">
      <c r="A411" s="5"/>
      <c r="B411" s="5"/>
      <c r="C411" s="5">
        <v>2011</v>
      </c>
    </row>
    <row r="412" spans="1:7" ht="15" customHeight="1">
      <c r="A412" s="5"/>
      <c r="B412" s="5"/>
      <c r="C412" s="152" t="s">
        <v>67</v>
      </c>
      <c r="D412" s="148"/>
      <c r="E412" s="138" t="s">
        <v>100</v>
      </c>
      <c r="F412" s="139"/>
      <c r="G412" s="140"/>
    </row>
    <row r="413" spans="1:7" ht="15.75" thickBot="1">
      <c r="A413" s="5"/>
      <c r="B413" s="5"/>
      <c r="C413" s="154"/>
      <c r="D413" s="149"/>
      <c r="E413" s="46" t="s">
        <v>1</v>
      </c>
      <c r="F413" s="12" t="s">
        <v>2</v>
      </c>
      <c r="G413" s="46" t="s">
        <v>3</v>
      </c>
    </row>
    <row r="414" spans="1:7" ht="15">
      <c r="A414" s="5"/>
      <c r="B414" s="5"/>
      <c r="C414" s="158" t="s">
        <v>34</v>
      </c>
      <c r="D414" s="16" t="s">
        <v>62</v>
      </c>
      <c r="E414" s="7">
        <v>22855.16</v>
      </c>
      <c r="F414" s="7">
        <v>89288.77</v>
      </c>
      <c r="G414" s="7">
        <f>E414+F414</f>
        <v>112143.93000000001</v>
      </c>
    </row>
    <row r="415" spans="1:7" ht="15">
      <c r="A415" s="5"/>
      <c r="B415" s="5"/>
      <c r="C415" s="161"/>
      <c r="D415" s="16" t="s">
        <v>63</v>
      </c>
      <c r="E415" s="7">
        <v>17863.85</v>
      </c>
      <c r="F415" s="7">
        <v>48559.97</v>
      </c>
      <c r="G415" s="7">
        <f>E415+F415</f>
        <v>66423.82</v>
      </c>
    </row>
    <row r="416" spans="1:7" ht="15">
      <c r="A416" s="5"/>
      <c r="B416" s="5"/>
      <c r="C416" s="161"/>
      <c r="D416" s="16" t="s">
        <v>64</v>
      </c>
      <c r="E416" s="7">
        <v>98786.93</v>
      </c>
      <c r="F416" s="7">
        <v>505954.04</v>
      </c>
      <c r="G416" s="7">
        <f>E416+F416</f>
        <v>604740.97</v>
      </c>
    </row>
    <row r="417" spans="1:7" ht="15">
      <c r="A417" s="5"/>
      <c r="B417" s="5"/>
      <c r="C417" s="161"/>
      <c r="D417" s="16" t="s">
        <v>65</v>
      </c>
      <c r="E417" s="7">
        <v>41157.33</v>
      </c>
      <c r="F417" s="7">
        <v>420522.73</v>
      </c>
      <c r="G417" s="7">
        <f>E417+F417</f>
        <v>461680.06</v>
      </c>
    </row>
    <row r="418" spans="1:7" ht="15">
      <c r="A418" s="5"/>
      <c r="B418" s="5"/>
      <c r="C418" s="161"/>
      <c r="D418" s="16" t="s">
        <v>66</v>
      </c>
      <c r="E418" s="7">
        <v>14207.89</v>
      </c>
      <c r="F418" s="7">
        <v>47513.44</v>
      </c>
      <c r="G418" s="7">
        <f>E418+F418</f>
        <v>61721.33</v>
      </c>
    </row>
    <row r="419" spans="1:7" ht="15">
      <c r="A419" s="5"/>
      <c r="B419" s="5"/>
      <c r="C419" s="159"/>
      <c r="D419" s="16" t="s">
        <v>3</v>
      </c>
      <c r="E419" s="7">
        <f>SUM(E414:E418)</f>
        <v>194871.16000000003</v>
      </c>
      <c r="F419" s="7">
        <f>SUM(F414:F418)</f>
        <v>1111838.95</v>
      </c>
      <c r="G419" s="7">
        <f>SUM(G414:G418)</f>
        <v>1306710.11</v>
      </c>
    </row>
    <row r="420" spans="1:7" ht="15">
      <c r="A420" s="5"/>
      <c r="B420" s="5"/>
      <c r="C420" s="158" t="s">
        <v>0</v>
      </c>
      <c r="D420" s="16" t="s">
        <v>62</v>
      </c>
      <c r="E420" s="49">
        <f aca="true" t="shared" si="152" ref="E420:E425">E414/G414</f>
        <v>0.20380202477298592</v>
      </c>
      <c r="F420" s="49">
        <f aca="true" t="shared" si="153" ref="F420:F425">F414/G414</f>
        <v>0.7961979752270141</v>
      </c>
      <c r="G420" s="50">
        <f aca="true" t="shared" si="154" ref="G420:G425">E420+F420</f>
        <v>1</v>
      </c>
    </row>
    <row r="421" spans="1:7" ht="15">
      <c r="A421" s="5"/>
      <c r="B421" s="5"/>
      <c r="C421" s="161"/>
      <c r="D421" s="16" t="s">
        <v>63</v>
      </c>
      <c r="E421" s="49">
        <f t="shared" si="152"/>
        <v>0.2689374082972042</v>
      </c>
      <c r="F421" s="49">
        <f t="shared" si="153"/>
        <v>0.7310625917027957</v>
      </c>
      <c r="G421" s="50">
        <f t="shared" si="154"/>
        <v>1</v>
      </c>
    </row>
    <row r="422" spans="1:7" ht="15">
      <c r="A422" s="5"/>
      <c r="B422" s="5"/>
      <c r="C422" s="161"/>
      <c r="D422" s="16" t="s">
        <v>64</v>
      </c>
      <c r="E422" s="49">
        <f t="shared" si="152"/>
        <v>0.16335412168287522</v>
      </c>
      <c r="F422" s="49">
        <f t="shared" si="153"/>
        <v>0.8366458783171248</v>
      </c>
      <c r="G422" s="50">
        <f t="shared" si="154"/>
        <v>1</v>
      </c>
    </row>
    <row r="423" spans="1:7" ht="15">
      <c r="A423" s="5"/>
      <c r="B423" s="5"/>
      <c r="C423" s="161"/>
      <c r="D423" s="16" t="s">
        <v>65</v>
      </c>
      <c r="E423" s="49">
        <f t="shared" si="152"/>
        <v>0.08914686503896227</v>
      </c>
      <c r="F423" s="49">
        <f t="shared" si="153"/>
        <v>0.9108531349610377</v>
      </c>
      <c r="G423" s="50">
        <f t="shared" si="154"/>
        <v>1</v>
      </c>
    </row>
    <row r="424" spans="1:7" ht="15">
      <c r="A424" s="5"/>
      <c r="B424" s="5"/>
      <c r="C424" s="161"/>
      <c r="D424" s="16" t="s">
        <v>66</v>
      </c>
      <c r="E424" s="49">
        <f t="shared" si="152"/>
        <v>0.23019416464292003</v>
      </c>
      <c r="F424" s="49">
        <f t="shared" si="153"/>
        <v>0.76980583535708</v>
      </c>
      <c r="G424" s="50">
        <f t="shared" si="154"/>
        <v>1</v>
      </c>
    </row>
    <row r="425" spans="1:7" ht="15">
      <c r="A425" s="5"/>
      <c r="B425" s="5"/>
      <c r="C425" s="159"/>
      <c r="D425" s="16" t="s">
        <v>3</v>
      </c>
      <c r="E425" s="49">
        <f t="shared" si="152"/>
        <v>0.14913113360697883</v>
      </c>
      <c r="F425" s="49">
        <f t="shared" si="153"/>
        <v>0.8508688663930211</v>
      </c>
      <c r="G425" s="50">
        <f t="shared" si="154"/>
        <v>0.9999999999999999</v>
      </c>
    </row>
    <row r="426" spans="1:3" ht="15.75">
      <c r="A426" s="5"/>
      <c r="C426" s="15" t="s">
        <v>60</v>
      </c>
    </row>
    <row r="427" spans="1:3" ht="27.75" customHeight="1">
      <c r="A427" s="5"/>
      <c r="B427" s="5"/>
      <c r="C427" s="5">
        <v>2011</v>
      </c>
    </row>
    <row r="428" spans="1:9" ht="15" customHeight="1">
      <c r="A428" s="5"/>
      <c r="B428" s="5"/>
      <c r="C428" s="152" t="s">
        <v>67</v>
      </c>
      <c r="D428" s="148"/>
      <c r="E428" s="137" t="s">
        <v>101</v>
      </c>
      <c r="F428" s="137"/>
      <c r="G428" s="137"/>
      <c r="H428" s="137"/>
      <c r="I428" s="137"/>
    </row>
    <row r="429" spans="1:9" ht="15.75" thickBot="1">
      <c r="A429" s="5"/>
      <c r="B429" s="5"/>
      <c r="C429" s="154"/>
      <c r="D429" s="149"/>
      <c r="E429" s="12" t="s">
        <v>148</v>
      </c>
      <c r="F429" s="12" t="s">
        <v>136</v>
      </c>
      <c r="G429" s="12" t="s">
        <v>137</v>
      </c>
      <c r="H429" s="13" t="s">
        <v>138</v>
      </c>
      <c r="I429" s="13" t="s">
        <v>3</v>
      </c>
    </row>
    <row r="430" spans="1:9" ht="15">
      <c r="A430" s="5"/>
      <c r="B430" s="5"/>
      <c r="C430" s="158" t="s">
        <v>34</v>
      </c>
      <c r="D430" s="16" t="s">
        <v>62</v>
      </c>
      <c r="E430" s="7">
        <v>1240.190777620823</v>
      </c>
      <c r="F430" s="7">
        <v>16283.755477796965</v>
      </c>
      <c r="G430" s="7">
        <v>3315.6694218973144</v>
      </c>
      <c r="H430" s="7">
        <v>2015.5441416428203</v>
      </c>
      <c r="I430" s="7">
        <f aca="true" t="shared" si="155" ref="I430:I441">SUM(E430:H430)</f>
        <v>22855.159818957924</v>
      </c>
    </row>
    <row r="431" spans="1:9" ht="15">
      <c r="A431" s="5"/>
      <c r="B431" s="5"/>
      <c r="C431" s="161"/>
      <c r="D431" s="16" t="s">
        <v>63</v>
      </c>
      <c r="E431" s="7">
        <v>0</v>
      </c>
      <c r="F431" s="7">
        <v>4439.641355613154</v>
      </c>
      <c r="G431" s="7">
        <v>5416.570564720619</v>
      </c>
      <c r="H431" s="7">
        <v>8007.637356427</v>
      </c>
      <c r="I431" s="7">
        <f t="shared" si="155"/>
        <v>17863.84927676077</v>
      </c>
    </row>
    <row r="432" spans="1:9" ht="15">
      <c r="A432" s="5"/>
      <c r="B432" s="5"/>
      <c r="C432" s="161"/>
      <c r="D432" s="16" t="s">
        <v>64</v>
      </c>
      <c r="E432" s="7">
        <v>0</v>
      </c>
      <c r="F432" s="7">
        <v>9918.644656928183</v>
      </c>
      <c r="G432" s="7">
        <v>20111.568075701278</v>
      </c>
      <c r="H432" s="7">
        <v>68756.71500436381</v>
      </c>
      <c r="I432" s="7">
        <f t="shared" si="155"/>
        <v>98786.92773699327</v>
      </c>
    </row>
    <row r="433" spans="1:9" ht="15">
      <c r="A433" s="5"/>
      <c r="B433" s="5"/>
      <c r="C433" s="161"/>
      <c r="D433" s="16" t="s">
        <v>65</v>
      </c>
      <c r="E433" s="7">
        <v>687.3828203202345</v>
      </c>
      <c r="F433" s="7">
        <v>32218.674835794976</v>
      </c>
      <c r="G433" s="7">
        <v>1729.58803598044</v>
      </c>
      <c r="H433" s="7">
        <v>6521.6826665065355</v>
      </c>
      <c r="I433" s="7">
        <f t="shared" si="155"/>
        <v>41157.32835860219</v>
      </c>
    </row>
    <row r="434" spans="1:9" ht="15">
      <c r="A434" s="5"/>
      <c r="B434" s="5"/>
      <c r="C434" s="161"/>
      <c r="D434" s="16" t="s">
        <v>66</v>
      </c>
      <c r="E434" s="7">
        <v>841.4048546986287</v>
      </c>
      <c r="F434" s="7">
        <v>9201.728687753994</v>
      </c>
      <c r="G434" s="7">
        <v>3160.529951881343</v>
      </c>
      <c r="H434" s="7">
        <v>1004.2244677137093</v>
      </c>
      <c r="I434" s="7">
        <f t="shared" si="155"/>
        <v>14207.887962047675</v>
      </c>
    </row>
    <row r="435" spans="1:9" ht="15">
      <c r="A435" s="5"/>
      <c r="B435" s="5"/>
      <c r="C435" s="159"/>
      <c r="D435" s="16" t="s">
        <v>3</v>
      </c>
      <c r="E435" s="7">
        <f>SUM(E430:E434)</f>
        <v>2768.978452639686</v>
      </c>
      <c r="F435" s="7">
        <f>SUM(F430:F434)</f>
        <v>72062.44501388726</v>
      </c>
      <c r="G435" s="7">
        <f>SUM(G430:G434)</f>
        <v>33733.92605018099</v>
      </c>
      <c r="H435" s="7">
        <f>SUM(H430:H434)</f>
        <v>86305.80363665387</v>
      </c>
      <c r="I435" s="7">
        <f t="shared" si="155"/>
        <v>194871.1531533618</v>
      </c>
    </row>
    <row r="436" spans="1:9" ht="15">
      <c r="A436" s="5"/>
      <c r="B436" s="5"/>
      <c r="C436" s="158" t="s">
        <v>0</v>
      </c>
      <c r="D436" s="16" t="s">
        <v>62</v>
      </c>
      <c r="E436" s="49">
        <f aca="true" t="shared" si="156" ref="E436:E441">E430/I430</f>
        <v>0.05426305427066443</v>
      </c>
      <c r="F436" s="49">
        <f aca="true" t="shared" si="157" ref="F436:F441">F430/I430</f>
        <v>0.7124761150998339</v>
      </c>
      <c r="G436" s="49">
        <f aca="true" t="shared" si="158" ref="G436:G441">G430/I430</f>
        <v>0.1450731234505317</v>
      </c>
      <c r="H436" s="49">
        <f aca="true" t="shared" si="159" ref="H436:H441">H430/I430</f>
        <v>0.08818770717896991</v>
      </c>
      <c r="I436" s="50">
        <f t="shared" si="155"/>
        <v>1</v>
      </c>
    </row>
    <row r="437" spans="1:9" ht="15">
      <c r="A437" s="5"/>
      <c r="B437" s="5"/>
      <c r="C437" s="161"/>
      <c r="D437" s="16" t="s">
        <v>63</v>
      </c>
      <c r="E437" s="49">
        <f t="shared" si="156"/>
        <v>0</v>
      </c>
      <c r="F437" s="49">
        <f t="shared" si="157"/>
        <v>0.2485265793967888</v>
      </c>
      <c r="G437" s="49">
        <f t="shared" si="158"/>
        <v>0.3032140766977406</v>
      </c>
      <c r="H437" s="49">
        <f t="shared" si="159"/>
        <v>0.4482593439054707</v>
      </c>
      <c r="I437" s="50">
        <f t="shared" si="155"/>
        <v>1</v>
      </c>
    </row>
    <row r="438" spans="1:9" ht="15">
      <c r="A438" s="5"/>
      <c r="B438" s="5"/>
      <c r="C438" s="161"/>
      <c r="D438" s="16" t="s">
        <v>64</v>
      </c>
      <c r="E438" s="49">
        <f t="shared" si="156"/>
        <v>0</v>
      </c>
      <c r="F438" s="49">
        <f t="shared" si="157"/>
        <v>0.1004044247973297</v>
      </c>
      <c r="G438" s="49">
        <f t="shared" si="158"/>
        <v>0.20358531777853833</v>
      </c>
      <c r="H438" s="49">
        <f t="shared" si="159"/>
        <v>0.696010257424132</v>
      </c>
      <c r="I438" s="50">
        <f t="shared" si="155"/>
        <v>1</v>
      </c>
    </row>
    <row r="439" spans="1:9" ht="15">
      <c r="A439" s="5"/>
      <c r="B439" s="5"/>
      <c r="C439" s="161"/>
      <c r="D439" s="16" t="s">
        <v>65</v>
      </c>
      <c r="E439" s="49">
        <f t="shared" si="156"/>
        <v>0.016701346946796324</v>
      </c>
      <c r="F439" s="49">
        <f t="shared" si="157"/>
        <v>0.7828174500316182</v>
      </c>
      <c r="G439" s="49">
        <f t="shared" si="158"/>
        <v>0.042023817020157554</v>
      </c>
      <c r="H439" s="49">
        <f t="shared" si="159"/>
        <v>0.15845738600142772</v>
      </c>
      <c r="I439" s="50">
        <f t="shared" si="155"/>
        <v>0.9999999999999998</v>
      </c>
    </row>
    <row r="440" spans="1:9" ht="15">
      <c r="A440" s="5"/>
      <c r="B440" s="5"/>
      <c r="C440" s="161"/>
      <c r="D440" s="16" t="s">
        <v>66</v>
      </c>
      <c r="E440" s="49">
        <f t="shared" si="156"/>
        <v>0.0592209663354752</v>
      </c>
      <c r="F440" s="49">
        <f t="shared" si="157"/>
        <v>0.647649299623828</v>
      </c>
      <c r="G440" s="49">
        <f t="shared" si="158"/>
        <v>0.22244896358443975</v>
      </c>
      <c r="H440" s="49">
        <f t="shared" si="159"/>
        <v>0.07068077045625704</v>
      </c>
      <c r="I440" s="50">
        <f t="shared" si="155"/>
        <v>1</v>
      </c>
    </row>
    <row r="441" spans="1:9" ht="15">
      <c r="A441" s="5"/>
      <c r="B441" s="5"/>
      <c r="C441" s="159"/>
      <c r="D441" s="16" t="s">
        <v>3</v>
      </c>
      <c r="E441" s="49">
        <f t="shared" si="156"/>
        <v>0.014209278324845368</v>
      </c>
      <c r="F441" s="49">
        <f t="shared" si="157"/>
        <v>0.36979534347587495</v>
      </c>
      <c r="G441" s="49">
        <f t="shared" si="158"/>
        <v>0.17310887478370235</v>
      </c>
      <c r="H441" s="49">
        <f t="shared" si="159"/>
        <v>0.44288650341557734</v>
      </c>
      <c r="I441" s="50">
        <f t="shared" si="155"/>
        <v>1</v>
      </c>
    </row>
    <row r="442" spans="1:3" ht="15.75">
      <c r="A442" s="5"/>
      <c r="C442" s="15" t="s">
        <v>60</v>
      </c>
    </row>
    <row r="443" spans="1:7" ht="15.75">
      <c r="A443" s="5"/>
      <c r="B443" s="5"/>
      <c r="C443" s="15"/>
      <c r="G443" s="3"/>
    </row>
    <row r="444" spans="1:2" ht="15">
      <c r="A444" s="5">
        <v>19</v>
      </c>
      <c r="B444" s="5" t="s">
        <v>102</v>
      </c>
    </row>
    <row r="445" spans="1:3" ht="15">
      <c r="A445" s="5"/>
      <c r="B445" s="5"/>
      <c r="C445" s="5">
        <v>2011</v>
      </c>
    </row>
    <row r="446" spans="1:7" ht="15" customHeight="1">
      <c r="A446" s="5"/>
      <c r="B446" s="5"/>
      <c r="C446" s="137" t="s">
        <v>67</v>
      </c>
      <c r="D446" s="137"/>
      <c r="E446" s="137" t="s">
        <v>102</v>
      </c>
      <c r="F446" s="137"/>
      <c r="G446" s="137"/>
    </row>
    <row r="447" spans="1:7" ht="15.75" thickBot="1">
      <c r="A447" s="5"/>
      <c r="B447" s="5"/>
      <c r="C447" s="137"/>
      <c r="D447" s="137"/>
      <c r="E447" s="46" t="s">
        <v>1</v>
      </c>
      <c r="F447" s="12" t="s">
        <v>2</v>
      </c>
      <c r="G447" s="46" t="s">
        <v>3</v>
      </c>
    </row>
    <row r="448" spans="1:7" ht="15">
      <c r="A448" s="5"/>
      <c r="B448" s="5"/>
      <c r="C448" s="147" t="s">
        <v>34</v>
      </c>
      <c r="D448" s="56" t="s">
        <v>62</v>
      </c>
      <c r="E448" s="7">
        <v>36603.32</v>
      </c>
      <c r="F448" s="7">
        <v>52685.45</v>
      </c>
      <c r="G448" s="7">
        <f>E448+F448</f>
        <v>89288.76999999999</v>
      </c>
    </row>
    <row r="449" spans="1:7" ht="15">
      <c r="A449" s="5"/>
      <c r="B449" s="5"/>
      <c r="C449" s="148"/>
      <c r="D449" s="57" t="s">
        <v>63</v>
      </c>
      <c r="E449" s="7">
        <v>5811.51</v>
      </c>
      <c r="F449" s="7">
        <v>42748.46</v>
      </c>
      <c r="G449" s="7">
        <f>E449+F449</f>
        <v>48559.97</v>
      </c>
    </row>
    <row r="450" spans="1:7" ht="15">
      <c r="A450" s="5"/>
      <c r="B450" s="5"/>
      <c r="C450" s="148"/>
      <c r="D450" s="57" t="s">
        <v>64</v>
      </c>
      <c r="E450" s="7">
        <v>119484.2</v>
      </c>
      <c r="F450" s="7">
        <v>386469.84</v>
      </c>
      <c r="G450" s="7">
        <f>E450+F450</f>
        <v>505954.04000000004</v>
      </c>
    </row>
    <row r="451" spans="1:7" ht="15">
      <c r="A451" s="5"/>
      <c r="B451" s="5"/>
      <c r="C451" s="148"/>
      <c r="D451" s="57" t="s">
        <v>65</v>
      </c>
      <c r="E451" s="7">
        <v>289485.63</v>
      </c>
      <c r="F451" s="7">
        <v>131037.1</v>
      </c>
      <c r="G451" s="7">
        <f>E451+F451</f>
        <v>420522.73</v>
      </c>
    </row>
    <row r="452" spans="1:7" ht="15">
      <c r="A452" s="5"/>
      <c r="B452" s="5"/>
      <c r="C452" s="148"/>
      <c r="D452" s="57" t="s">
        <v>66</v>
      </c>
      <c r="E452" s="7">
        <v>7238.05</v>
      </c>
      <c r="F452" s="7">
        <v>40275.39</v>
      </c>
      <c r="G452" s="7">
        <f>E452+F452</f>
        <v>47513.44</v>
      </c>
    </row>
    <row r="453" spans="1:7" ht="15">
      <c r="A453" s="5"/>
      <c r="B453" s="5"/>
      <c r="C453" s="149"/>
      <c r="D453" s="57" t="s">
        <v>3</v>
      </c>
      <c r="E453" s="7">
        <f>SUM(E448:E452)</f>
        <v>458622.71</v>
      </c>
      <c r="F453" s="7">
        <f>SUM(F448:F452)</f>
        <v>653216.24</v>
      </c>
      <c r="G453" s="7">
        <f>SUM(G448:G452)</f>
        <v>1111838.95</v>
      </c>
    </row>
    <row r="454" spans="1:7" ht="15">
      <c r="A454" s="5"/>
      <c r="B454" s="5"/>
      <c r="C454" s="158" t="s">
        <v>0</v>
      </c>
      <c r="D454" s="56" t="s">
        <v>62</v>
      </c>
      <c r="E454" s="49">
        <f aca="true" t="shared" si="160" ref="E454:E459">E448/G448</f>
        <v>0.4099431541054939</v>
      </c>
      <c r="F454" s="49">
        <f aca="true" t="shared" si="161" ref="F454:F459">F448/G448</f>
        <v>0.5900568458945061</v>
      </c>
      <c r="G454" s="50">
        <f aca="true" t="shared" si="162" ref="G454:G459">E454+F454</f>
        <v>1</v>
      </c>
    </row>
    <row r="455" spans="1:7" ht="15">
      <c r="A455" s="5"/>
      <c r="B455" s="5"/>
      <c r="C455" s="161"/>
      <c r="D455" s="57" t="s">
        <v>63</v>
      </c>
      <c r="E455" s="49">
        <f t="shared" si="160"/>
        <v>0.11967696849895089</v>
      </c>
      <c r="F455" s="49">
        <f t="shared" si="161"/>
        <v>0.8803230315010491</v>
      </c>
      <c r="G455" s="50">
        <f t="shared" si="162"/>
        <v>1</v>
      </c>
    </row>
    <row r="456" spans="1:7" ht="15">
      <c r="A456" s="5"/>
      <c r="B456" s="5"/>
      <c r="C456" s="161"/>
      <c r="D456" s="57" t="s">
        <v>64</v>
      </c>
      <c r="E456" s="49">
        <f t="shared" si="160"/>
        <v>0.23615623268864497</v>
      </c>
      <c r="F456" s="49">
        <f t="shared" si="161"/>
        <v>0.763843767311355</v>
      </c>
      <c r="G456" s="50">
        <f t="shared" si="162"/>
        <v>0.9999999999999999</v>
      </c>
    </row>
    <row r="457" spans="1:7" ht="15">
      <c r="A457" s="5"/>
      <c r="B457" s="5"/>
      <c r="C457" s="161"/>
      <c r="D457" s="57" t="s">
        <v>65</v>
      </c>
      <c r="E457" s="49">
        <f t="shared" si="160"/>
        <v>0.6883947272005964</v>
      </c>
      <c r="F457" s="49">
        <f t="shared" si="161"/>
        <v>0.31160527279940375</v>
      </c>
      <c r="G457" s="50">
        <f t="shared" si="162"/>
        <v>1</v>
      </c>
    </row>
    <row r="458" spans="1:7" ht="15">
      <c r="A458" s="5"/>
      <c r="B458" s="5"/>
      <c r="C458" s="161"/>
      <c r="D458" s="57" t="s">
        <v>66</v>
      </c>
      <c r="E458" s="49">
        <f t="shared" si="160"/>
        <v>0.1523368966759721</v>
      </c>
      <c r="F458" s="49">
        <f t="shared" si="161"/>
        <v>0.8476631033240278</v>
      </c>
      <c r="G458" s="50">
        <f t="shared" si="162"/>
        <v>1</v>
      </c>
    </row>
    <row r="459" spans="1:7" ht="15">
      <c r="A459" s="5"/>
      <c r="B459" s="5"/>
      <c r="C459" s="159"/>
      <c r="D459" s="57" t="s">
        <v>3</v>
      </c>
      <c r="E459" s="49">
        <f t="shared" si="160"/>
        <v>0.4124902352089752</v>
      </c>
      <c r="F459" s="49">
        <f t="shared" si="161"/>
        <v>0.5875097647910248</v>
      </c>
      <c r="G459" s="50">
        <f t="shared" si="162"/>
        <v>1</v>
      </c>
    </row>
    <row r="460" spans="1:3" ht="15.75">
      <c r="A460" s="5"/>
      <c r="B460" s="5"/>
      <c r="C460" s="15" t="s">
        <v>60</v>
      </c>
    </row>
    <row r="461" spans="1:3" ht="15.75">
      <c r="A461" s="5"/>
      <c r="B461" s="5"/>
      <c r="C461" s="15"/>
    </row>
    <row r="462" spans="1:3" ht="15.75">
      <c r="A462" s="113" t="s">
        <v>189</v>
      </c>
      <c r="B462" s="29" t="s">
        <v>186</v>
      </c>
      <c r="C462" s="15"/>
    </row>
    <row r="463" spans="1:7" ht="15">
      <c r="A463" s="5"/>
      <c r="B463" s="5"/>
      <c r="C463" s="135">
        <v>2011</v>
      </c>
      <c r="G463" s="3"/>
    </row>
    <row r="464" spans="1:7" ht="15" customHeight="1">
      <c r="A464" s="5"/>
      <c r="B464" s="5"/>
      <c r="C464" s="152" t="s">
        <v>67</v>
      </c>
      <c r="D464" s="148"/>
      <c r="E464" s="179" t="s">
        <v>191</v>
      </c>
      <c r="F464" s="180"/>
      <c r="G464" s="181"/>
    </row>
    <row r="465" spans="1:7" ht="29.25" thickBot="1">
      <c r="A465" s="5"/>
      <c r="B465" s="5"/>
      <c r="C465" s="154"/>
      <c r="D465" s="149"/>
      <c r="E465" s="114" t="s">
        <v>192</v>
      </c>
      <c r="F465" s="115" t="s">
        <v>193</v>
      </c>
      <c r="G465" s="116" t="s">
        <v>3</v>
      </c>
    </row>
    <row r="466" spans="1:7" ht="15">
      <c r="A466" s="5"/>
      <c r="B466" s="5"/>
      <c r="C466" s="158" t="s">
        <v>34</v>
      </c>
      <c r="D466" s="16" t="s">
        <v>62</v>
      </c>
      <c r="E466" s="7">
        <v>112143.92765956208</v>
      </c>
      <c r="F466" s="7">
        <v>0</v>
      </c>
      <c r="G466" s="7">
        <v>112143.92765956208</v>
      </c>
    </row>
    <row r="467" spans="1:7" ht="15">
      <c r="A467" s="5"/>
      <c r="B467" s="5"/>
      <c r="C467" s="161"/>
      <c r="D467" s="16" t="s">
        <v>63</v>
      </c>
      <c r="E467" s="7">
        <v>66340.3205841789</v>
      </c>
      <c r="F467" s="7">
        <v>83.4994496195162</v>
      </c>
      <c r="G467" s="7">
        <v>66423.82003379842</v>
      </c>
    </row>
    <row r="468" spans="1:7" ht="15">
      <c r="A468" s="5"/>
      <c r="B468" s="5"/>
      <c r="C468" s="161"/>
      <c r="D468" s="16" t="s">
        <v>64</v>
      </c>
      <c r="E468" s="7">
        <v>602716.6421886906</v>
      </c>
      <c r="F468" s="7">
        <v>2024.3253550398322</v>
      </c>
      <c r="G468" s="7">
        <v>604740.9675437304</v>
      </c>
    </row>
    <row r="469" spans="1:7" ht="15">
      <c r="A469" s="5"/>
      <c r="B469" s="5"/>
      <c r="C469" s="161"/>
      <c r="D469" s="16" t="s">
        <v>65</v>
      </c>
      <c r="E469" s="7">
        <v>461275.0937712352</v>
      </c>
      <c r="F469" s="7">
        <v>404.9637364658161</v>
      </c>
      <c r="G469" s="7">
        <v>461680.05750770104</v>
      </c>
    </row>
    <row r="470" spans="1:7" ht="15">
      <c r="A470" s="5"/>
      <c r="B470" s="5"/>
      <c r="C470" s="161"/>
      <c r="D470" s="16" t="s">
        <v>66</v>
      </c>
      <c r="E470" s="7">
        <v>61721.324017596744</v>
      </c>
      <c r="F470" s="7">
        <v>0</v>
      </c>
      <c r="G470" s="7">
        <v>61721.324017596744</v>
      </c>
    </row>
    <row r="471" spans="1:7" ht="15">
      <c r="A471" s="5"/>
      <c r="B471" s="5"/>
      <c r="C471" s="159"/>
      <c r="D471" s="16" t="s">
        <v>3</v>
      </c>
      <c r="E471" s="7">
        <v>1304197.3082212536</v>
      </c>
      <c r="F471" s="7">
        <v>2512.7885411251646</v>
      </c>
      <c r="G471" s="7">
        <v>1306710.096762379</v>
      </c>
    </row>
    <row r="472" spans="1:7" ht="15">
      <c r="A472" s="5"/>
      <c r="B472" s="5"/>
      <c r="C472" s="158" t="s">
        <v>0</v>
      </c>
      <c r="D472" s="16" t="s">
        <v>62</v>
      </c>
      <c r="E472" s="6">
        <f>+E466/G466</f>
        <v>1</v>
      </c>
      <c r="F472" s="6">
        <f aca="true" t="shared" si="163" ref="F472:F477">F466/G466</f>
        <v>0</v>
      </c>
      <c r="G472" s="11">
        <f aca="true" t="shared" si="164" ref="G472:G477">E472+F472</f>
        <v>1</v>
      </c>
    </row>
    <row r="473" spans="1:7" ht="15">
      <c r="A473" s="5"/>
      <c r="B473" s="5"/>
      <c r="C473" s="161"/>
      <c r="D473" s="16" t="s">
        <v>63</v>
      </c>
      <c r="E473" s="6">
        <f>+E467/G467</f>
        <v>0.9987429291242655</v>
      </c>
      <c r="F473" s="6">
        <f t="shared" si="163"/>
        <v>0.001257070875734476</v>
      </c>
      <c r="G473" s="11">
        <f t="shared" si="164"/>
        <v>1</v>
      </c>
    </row>
    <row r="474" spans="1:7" ht="15">
      <c r="A474" s="5"/>
      <c r="B474" s="5"/>
      <c r="C474" s="161"/>
      <c r="D474" s="16" t="s">
        <v>64</v>
      </c>
      <c r="E474" s="6">
        <f>+E468/G468</f>
        <v>0.996652574467938</v>
      </c>
      <c r="F474" s="6">
        <f t="shared" si="163"/>
        <v>0.0033474255320621185</v>
      </c>
      <c r="G474" s="11">
        <f t="shared" si="164"/>
        <v>1</v>
      </c>
    </row>
    <row r="475" spans="1:7" ht="15">
      <c r="A475" s="5"/>
      <c r="B475" s="5"/>
      <c r="C475" s="161"/>
      <c r="D475" s="16" t="s">
        <v>65</v>
      </c>
      <c r="E475" s="6">
        <f>+E469/G469</f>
        <v>0.999122847673664</v>
      </c>
      <c r="F475" s="6">
        <f t="shared" si="163"/>
        <v>0.0008771523263359954</v>
      </c>
      <c r="G475" s="11">
        <f t="shared" si="164"/>
        <v>1</v>
      </c>
    </row>
    <row r="476" spans="1:7" ht="15">
      <c r="A476" s="5"/>
      <c r="B476" s="5"/>
      <c r="C476" s="161"/>
      <c r="D476" s="16" t="s">
        <v>66</v>
      </c>
      <c r="E476" s="6">
        <f>+E470/G470</f>
        <v>1</v>
      </c>
      <c r="F476" s="6">
        <f t="shared" si="163"/>
        <v>0</v>
      </c>
      <c r="G476" s="11">
        <f t="shared" si="164"/>
        <v>1</v>
      </c>
    </row>
    <row r="477" spans="1:7" ht="15">
      <c r="A477" s="5"/>
      <c r="B477" s="5"/>
      <c r="C477" s="159"/>
      <c r="D477" s="16" t="s">
        <v>3</v>
      </c>
      <c r="E477" s="6">
        <f>E471/G471</f>
        <v>0.998077011460039</v>
      </c>
      <c r="F477" s="6">
        <f t="shared" si="163"/>
        <v>0.001922988539960832</v>
      </c>
      <c r="G477" s="11">
        <f t="shared" si="164"/>
        <v>0.9999999999999999</v>
      </c>
    </row>
    <row r="478" spans="1:7" ht="15.75">
      <c r="A478" s="5"/>
      <c r="B478" s="5"/>
      <c r="C478" s="15" t="s">
        <v>60</v>
      </c>
      <c r="G478" s="3"/>
    </row>
    <row r="479" spans="1:3" ht="15.75">
      <c r="A479" s="5"/>
      <c r="B479" s="5"/>
      <c r="C479" s="15"/>
    </row>
    <row r="480" spans="1:18" ht="15">
      <c r="A480" s="113" t="s">
        <v>190</v>
      </c>
      <c r="B480" s="29" t="s">
        <v>103</v>
      </c>
      <c r="C480" s="29"/>
      <c r="D480" s="29"/>
      <c r="E480" s="30"/>
      <c r="F480" s="30"/>
      <c r="G480" s="30"/>
      <c r="H480" s="31"/>
      <c r="I480" s="30"/>
      <c r="J480" s="30"/>
      <c r="K480" s="30"/>
      <c r="L480" s="30"/>
      <c r="M480" s="30"/>
      <c r="N480" s="30"/>
      <c r="O480" s="30"/>
      <c r="P480" s="30"/>
      <c r="Q480" s="30"/>
      <c r="R480" s="30"/>
    </row>
    <row r="481" spans="1:7" ht="15">
      <c r="A481" s="5"/>
      <c r="B481" s="5"/>
      <c r="C481" s="5">
        <v>2011</v>
      </c>
      <c r="G481" s="3"/>
    </row>
    <row r="482" spans="1:8" ht="20.25" customHeight="1">
      <c r="A482" s="5"/>
      <c r="B482" s="5"/>
      <c r="C482" s="152" t="s">
        <v>67</v>
      </c>
      <c r="D482" s="148"/>
      <c r="E482" s="137" t="s">
        <v>187</v>
      </c>
      <c r="F482" s="137"/>
      <c r="G482" s="137"/>
      <c r="H482" s="137"/>
    </row>
    <row r="483" spans="1:8" ht="15.75" thickBot="1">
      <c r="A483" s="5"/>
      <c r="B483" s="5"/>
      <c r="C483" s="154"/>
      <c r="D483" s="149"/>
      <c r="E483" s="12" t="s">
        <v>94</v>
      </c>
      <c r="F483" s="12" t="s">
        <v>71</v>
      </c>
      <c r="G483" s="13" t="s">
        <v>72</v>
      </c>
      <c r="H483" s="13" t="s">
        <v>147</v>
      </c>
    </row>
    <row r="484" spans="1:8" ht="15">
      <c r="A484" s="5"/>
      <c r="B484" s="5"/>
      <c r="C484" s="158" t="s">
        <v>34</v>
      </c>
      <c r="D484" s="56" t="s">
        <v>62</v>
      </c>
      <c r="E484" s="72">
        <v>6</v>
      </c>
      <c r="F484" s="72">
        <v>180</v>
      </c>
      <c r="G484" s="72">
        <v>2110</v>
      </c>
      <c r="H484" s="72">
        <v>6616839.333218551</v>
      </c>
    </row>
    <row r="485" spans="1:8" ht="15">
      <c r="A485" s="5"/>
      <c r="B485" s="5"/>
      <c r="C485" s="161"/>
      <c r="D485" s="57" t="s">
        <v>63</v>
      </c>
      <c r="E485" s="72">
        <v>3</v>
      </c>
      <c r="F485" s="72">
        <v>152</v>
      </c>
      <c r="G485" s="72">
        <v>2111</v>
      </c>
      <c r="H485" s="72">
        <v>4983987.123427471</v>
      </c>
    </row>
    <row r="486" spans="1:8" ht="15">
      <c r="A486" s="5"/>
      <c r="B486" s="5"/>
      <c r="C486" s="161"/>
      <c r="D486" s="57" t="s">
        <v>64</v>
      </c>
      <c r="E486" s="72">
        <v>3</v>
      </c>
      <c r="F486" s="72">
        <v>166</v>
      </c>
      <c r="G486" s="72">
        <v>2111</v>
      </c>
      <c r="H486" s="72">
        <v>55330497.81205257</v>
      </c>
    </row>
    <row r="487" spans="1:8" ht="15">
      <c r="A487" s="5"/>
      <c r="B487" s="5"/>
      <c r="C487" s="161"/>
      <c r="D487" s="57" t="s">
        <v>65</v>
      </c>
      <c r="E487" s="72">
        <v>4</v>
      </c>
      <c r="F487" s="72">
        <v>127</v>
      </c>
      <c r="G487" s="72">
        <v>1000</v>
      </c>
      <c r="H487" s="72">
        <v>27002686.699176088</v>
      </c>
    </row>
    <row r="488" spans="1:8" ht="15">
      <c r="A488" s="5"/>
      <c r="B488" s="5"/>
      <c r="C488" s="161"/>
      <c r="D488" s="57" t="s">
        <v>66</v>
      </c>
      <c r="E488" s="72">
        <v>12</v>
      </c>
      <c r="F488" s="72">
        <v>136</v>
      </c>
      <c r="G488" s="72">
        <v>1112</v>
      </c>
      <c r="H488" s="72">
        <v>3432183.451649526</v>
      </c>
    </row>
    <row r="489" spans="1:8" ht="15">
      <c r="A489" s="5"/>
      <c r="B489" s="5"/>
      <c r="C489" s="159"/>
      <c r="D489" s="57" t="s">
        <v>3</v>
      </c>
      <c r="E489" s="72">
        <v>3</v>
      </c>
      <c r="F489" s="72">
        <v>152.03057297529853</v>
      </c>
      <c r="G489" s="72">
        <v>2111</v>
      </c>
      <c r="H489" s="72">
        <f>SUM(H484:H488)</f>
        <v>97366194.41952421</v>
      </c>
    </row>
    <row r="490" spans="1:7" ht="15.75">
      <c r="A490" s="5"/>
      <c r="B490" s="5"/>
      <c r="C490" s="15" t="s">
        <v>60</v>
      </c>
      <c r="G490" s="3"/>
    </row>
    <row r="491" spans="1:7" ht="15">
      <c r="A491" s="5"/>
      <c r="B491" s="5"/>
      <c r="C491" s="5">
        <v>2011</v>
      </c>
      <c r="G491" s="3"/>
    </row>
    <row r="492" spans="1:8" ht="15" customHeight="1">
      <c r="A492" s="5"/>
      <c r="B492" s="5"/>
      <c r="C492" s="152" t="s">
        <v>67</v>
      </c>
      <c r="D492" s="148"/>
      <c r="E492" s="137" t="s">
        <v>187</v>
      </c>
      <c r="F492" s="137"/>
      <c r="G492" s="137"/>
      <c r="H492" s="137"/>
    </row>
    <row r="493" spans="1:8" ht="15.75" thickBot="1">
      <c r="A493" s="5"/>
      <c r="B493" s="5"/>
      <c r="C493" s="154"/>
      <c r="D493" s="149"/>
      <c r="E493" s="12" t="s">
        <v>94</v>
      </c>
      <c r="F493" s="12" t="s">
        <v>71</v>
      </c>
      <c r="G493" s="13" t="s">
        <v>72</v>
      </c>
      <c r="H493" s="13" t="s">
        <v>147</v>
      </c>
    </row>
    <row r="494" spans="1:8" ht="15">
      <c r="A494" s="5"/>
      <c r="B494" s="5"/>
      <c r="C494" s="158" t="s">
        <v>34</v>
      </c>
      <c r="D494" s="16" t="s">
        <v>62</v>
      </c>
      <c r="E494" s="72">
        <v>2</v>
      </c>
      <c r="F494" s="72">
        <v>54.08233153919274</v>
      </c>
      <c r="G494" s="72">
        <v>422</v>
      </c>
      <c r="H494" s="72">
        <v>1982789.8513960575</v>
      </c>
    </row>
    <row r="495" spans="1:8" ht="15">
      <c r="A495" s="5"/>
      <c r="B495" s="5"/>
      <c r="C495" s="161"/>
      <c r="D495" s="16" t="s">
        <v>63</v>
      </c>
      <c r="E495" s="72">
        <v>1.7142857142857142</v>
      </c>
      <c r="F495" s="72">
        <v>55.87179346474894</v>
      </c>
      <c r="G495" s="72">
        <v>2111</v>
      </c>
      <c r="H495" s="72">
        <v>1831055.043894072</v>
      </c>
    </row>
    <row r="496" spans="1:8" ht="15">
      <c r="A496" s="5"/>
      <c r="B496" s="5"/>
      <c r="C496" s="161"/>
      <c r="D496" s="16" t="s">
        <v>64</v>
      </c>
      <c r="E496" s="72">
        <v>0.6</v>
      </c>
      <c r="F496" s="72">
        <v>54.02136614671443</v>
      </c>
      <c r="G496" s="72">
        <v>527.75</v>
      </c>
      <c r="H496" s="72">
        <v>17993677.06595268</v>
      </c>
    </row>
    <row r="497" spans="1:8" ht="15">
      <c r="A497" s="5"/>
      <c r="B497" s="5"/>
      <c r="C497" s="161"/>
      <c r="D497" s="16" t="s">
        <v>65</v>
      </c>
      <c r="E497" s="72">
        <v>1</v>
      </c>
      <c r="F497" s="72">
        <v>39.53099109130073</v>
      </c>
      <c r="G497" s="72">
        <v>296</v>
      </c>
      <c r="H497" s="72">
        <v>8404258.282606097</v>
      </c>
    </row>
    <row r="498" spans="1:8" ht="15">
      <c r="A498" s="5"/>
      <c r="B498" s="5"/>
      <c r="C498" s="161"/>
      <c r="D498" s="16" t="s">
        <v>66</v>
      </c>
      <c r="E498" s="72">
        <v>3.6666666666666665</v>
      </c>
      <c r="F498" s="72">
        <v>48.96101176822657</v>
      </c>
      <c r="G498" s="72">
        <v>555.5</v>
      </c>
      <c r="H498" s="72">
        <v>1239677.9994958718</v>
      </c>
    </row>
    <row r="499" spans="1:8" ht="15">
      <c r="A499" s="5"/>
      <c r="B499" s="5"/>
      <c r="C499" s="159"/>
      <c r="D499" s="16" t="s">
        <v>3</v>
      </c>
      <c r="E499" s="72">
        <v>0.6</v>
      </c>
      <c r="F499" s="72">
        <v>49.10927500197706</v>
      </c>
      <c r="G499" s="72">
        <v>2111</v>
      </c>
      <c r="H499" s="72">
        <v>31451458.243344754</v>
      </c>
    </row>
    <row r="500" spans="1:8" ht="15.75">
      <c r="A500" s="5"/>
      <c r="B500" s="5"/>
      <c r="C500" s="15" t="s">
        <v>60</v>
      </c>
      <c r="E500" s="73"/>
      <c r="F500" s="73"/>
      <c r="G500" s="74"/>
      <c r="H500" s="73"/>
    </row>
    <row r="501" spans="1:7" ht="15.75">
      <c r="A501" s="5"/>
      <c r="B501" s="5"/>
      <c r="C501" s="15"/>
      <c r="G501" s="3"/>
    </row>
    <row r="502" spans="1:8" ht="15">
      <c r="A502" s="5">
        <v>21</v>
      </c>
      <c r="B502" s="5" t="s">
        <v>104</v>
      </c>
      <c r="H502" s="3"/>
    </row>
    <row r="503" spans="1:7" ht="24.75" customHeight="1">
      <c r="A503" s="5"/>
      <c r="B503" s="5"/>
      <c r="C503" s="5">
        <v>2011</v>
      </c>
      <c r="G503" s="3"/>
    </row>
    <row r="504" spans="1:7" ht="18.75" customHeight="1">
      <c r="A504" s="5"/>
      <c r="B504" s="5"/>
      <c r="C504" s="137" t="s">
        <v>67</v>
      </c>
      <c r="D504" s="137"/>
      <c r="E504" s="137" t="s">
        <v>105</v>
      </c>
      <c r="F504" s="137"/>
      <c r="G504" s="137"/>
    </row>
    <row r="505" spans="1:7" ht="15.75" thickBot="1">
      <c r="A505" s="5"/>
      <c r="B505" s="5"/>
      <c r="C505" s="137"/>
      <c r="D505" s="137"/>
      <c r="E505" s="12" t="s">
        <v>1</v>
      </c>
      <c r="F505" s="12" t="s">
        <v>2</v>
      </c>
      <c r="G505" s="13" t="s">
        <v>3</v>
      </c>
    </row>
    <row r="506" spans="1:7" ht="15">
      <c r="A506" s="5"/>
      <c r="B506" s="5"/>
      <c r="C506" s="158" t="s">
        <v>34</v>
      </c>
      <c r="D506" s="56" t="s">
        <v>62</v>
      </c>
      <c r="E506" s="7">
        <v>108583.07</v>
      </c>
      <c r="F506" s="7">
        <v>3560.86</v>
      </c>
      <c r="G506" s="7">
        <f>+E506+F506</f>
        <v>112143.93000000001</v>
      </c>
    </row>
    <row r="507" spans="1:7" ht="15">
      <c r="A507" s="5"/>
      <c r="B507" s="5"/>
      <c r="C507" s="161"/>
      <c r="D507" s="57" t="s">
        <v>63</v>
      </c>
      <c r="E507" s="7">
        <v>60338.22</v>
      </c>
      <c r="F507" s="7">
        <v>6002.1</v>
      </c>
      <c r="G507" s="7">
        <f>+E507+F507</f>
        <v>66340.32</v>
      </c>
    </row>
    <row r="508" spans="1:7" ht="15">
      <c r="A508" s="5"/>
      <c r="B508" s="5"/>
      <c r="C508" s="161"/>
      <c r="D508" s="57" t="s">
        <v>64</v>
      </c>
      <c r="E508" s="7">
        <v>550152.16</v>
      </c>
      <c r="F508" s="7">
        <v>52564.49</v>
      </c>
      <c r="G508" s="7">
        <f>+E508+F508</f>
        <v>602716.65</v>
      </c>
    </row>
    <row r="509" spans="1:7" ht="15">
      <c r="A509" s="5"/>
      <c r="B509" s="5"/>
      <c r="C509" s="161"/>
      <c r="D509" s="57" t="s">
        <v>65</v>
      </c>
      <c r="E509" s="7">
        <v>420676.9</v>
      </c>
      <c r="F509" s="7">
        <v>40598.2</v>
      </c>
      <c r="G509" s="7">
        <f>+E509+F509</f>
        <v>461275.10000000003</v>
      </c>
    </row>
    <row r="510" spans="1:7" ht="15">
      <c r="A510" s="5"/>
      <c r="B510" s="5"/>
      <c r="C510" s="161"/>
      <c r="D510" s="57" t="s">
        <v>66</v>
      </c>
      <c r="E510" s="7">
        <v>56922.45</v>
      </c>
      <c r="F510" s="7">
        <v>4798.88</v>
      </c>
      <c r="G510" s="7">
        <f>+E510+F510</f>
        <v>61721.329999999994</v>
      </c>
    </row>
    <row r="511" spans="1:7" ht="15">
      <c r="A511" s="5"/>
      <c r="B511" s="5"/>
      <c r="C511" s="159"/>
      <c r="D511" s="57" t="s">
        <v>3</v>
      </c>
      <c r="E511" s="7">
        <f>SUM(E506:E510)</f>
        <v>1196672.8</v>
      </c>
      <c r="F511" s="7">
        <f>SUM(F506:F510)</f>
        <v>107524.53</v>
      </c>
      <c r="G511" s="7">
        <f>SUM(G506:G510)</f>
        <v>1304197.33</v>
      </c>
    </row>
    <row r="512" spans="1:7" ht="15">
      <c r="A512" s="5"/>
      <c r="B512" s="5"/>
      <c r="C512" s="158" t="s">
        <v>0</v>
      </c>
      <c r="D512" s="56" t="s">
        <v>62</v>
      </c>
      <c r="E512" s="6">
        <f aca="true" t="shared" si="165" ref="E512:E517">E506/G506</f>
        <v>0.968247412053421</v>
      </c>
      <c r="F512" s="6">
        <f aca="true" t="shared" si="166" ref="F512:F517">F506/G506</f>
        <v>0.03175258794657901</v>
      </c>
      <c r="G512" s="11">
        <f aca="true" t="shared" si="167" ref="G512:G517">E512+F512</f>
        <v>1</v>
      </c>
    </row>
    <row r="513" spans="1:7" ht="15">
      <c r="A513" s="5"/>
      <c r="B513" s="5"/>
      <c r="C513" s="161"/>
      <c r="D513" s="57" t="s">
        <v>63</v>
      </c>
      <c r="E513" s="6">
        <f t="shared" si="165"/>
        <v>0.9095256097649211</v>
      </c>
      <c r="F513" s="6">
        <f t="shared" si="166"/>
        <v>0.09047439023507875</v>
      </c>
      <c r="G513" s="11">
        <f t="shared" si="167"/>
        <v>0.9999999999999999</v>
      </c>
    </row>
    <row r="514" spans="1:7" ht="15">
      <c r="A514" s="5"/>
      <c r="B514" s="5"/>
      <c r="C514" s="161"/>
      <c r="D514" s="57" t="s">
        <v>64</v>
      </c>
      <c r="E514" s="6">
        <f t="shared" si="165"/>
        <v>0.9127873935455408</v>
      </c>
      <c r="F514" s="6">
        <f t="shared" si="166"/>
        <v>0.08721260645445915</v>
      </c>
      <c r="G514" s="11">
        <f t="shared" si="167"/>
        <v>1</v>
      </c>
    </row>
    <row r="515" spans="1:7" ht="15">
      <c r="A515" s="5"/>
      <c r="B515" s="5"/>
      <c r="C515" s="161"/>
      <c r="D515" s="57" t="s">
        <v>65</v>
      </c>
      <c r="E515" s="6">
        <f t="shared" si="165"/>
        <v>0.9119870116553007</v>
      </c>
      <c r="F515" s="6">
        <f t="shared" si="166"/>
        <v>0.08801298834469928</v>
      </c>
      <c r="G515" s="11">
        <f t="shared" si="167"/>
        <v>1</v>
      </c>
    </row>
    <row r="516" spans="1:7" ht="15">
      <c r="A516" s="5"/>
      <c r="B516" s="5"/>
      <c r="C516" s="161"/>
      <c r="D516" s="57" t="s">
        <v>66</v>
      </c>
      <c r="E516" s="6">
        <f t="shared" si="165"/>
        <v>0.9222492451151004</v>
      </c>
      <c r="F516" s="6">
        <f t="shared" si="166"/>
        <v>0.0777507548848996</v>
      </c>
      <c r="G516" s="11">
        <f t="shared" si="167"/>
        <v>1</v>
      </c>
    </row>
    <row r="517" spans="1:7" ht="15">
      <c r="A517" s="5"/>
      <c r="B517" s="5"/>
      <c r="C517" s="159"/>
      <c r="D517" s="57" t="s">
        <v>3</v>
      </c>
      <c r="E517" s="6">
        <f t="shared" si="165"/>
        <v>0.9175550144700879</v>
      </c>
      <c r="F517" s="6">
        <f t="shared" si="166"/>
        <v>0.0824449855299121</v>
      </c>
      <c r="G517" s="11">
        <f t="shared" si="167"/>
        <v>1</v>
      </c>
    </row>
    <row r="518" spans="1:7" ht="15.75">
      <c r="A518" s="5"/>
      <c r="B518" s="5"/>
      <c r="C518" s="15" t="s">
        <v>60</v>
      </c>
      <c r="G518" s="3"/>
    </row>
    <row r="519" spans="1:7" ht="15.75">
      <c r="A519" s="5"/>
      <c r="B519" s="5"/>
      <c r="C519" s="15"/>
      <c r="G519" s="3"/>
    </row>
    <row r="520" spans="1:7" ht="15.75" customHeight="1">
      <c r="A520" s="5"/>
      <c r="B520" s="5"/>
      <c r="C520" s="5">
        <v>2011</v>
      </c>
      <c r="G520" s="3"/>
    </row>
    <row r="521" spans="1:16" ht="28.5" customHeight="1">
      <c r="A521" s="5"/>
      <c r="B521" s="5"/>
      <c r="C521" s="137" t="s">
        <v>67</v>
      </c>
      <c r="D521" s="137"/>
      <c r="E521" s="138" t="s">
        <v>106</v>
      </c>
      <c r="F521" s="139"/>
      <c r="G521" s="140"/>
      <c r="H521" s="138" t="s">
        <v>107</v>
      </c>
      <c r="I521" s="139"/>
      <c r="J521" s="140"/>
      <c r="K521" s="138" t="s">
        <v>108</v>
      </c>
      <c r="L521" s="139"/>
      <c r="M521" s="140"/>
      <c r="N521" s="138" t="s">
        <v>109</v>
      </c>
      <c r="O521" s="139"/>
      <c r="P521" s="140"/>
    </row>
    <row r="522" spans="1:16" ht="15.75" thickBot="1">
      <c r="A522" s="5"/>
      <c r="B522" s="5"/>
      <c r="C522" s="137"/>
      <c r="D522" s="137"/>
      <c r="E522" s="22" t="s">
        <v>1</v>
      </c>
      <c r="F522" s="12" t="s">
        <v>2</v>
      </c>
      <c r="G522" s="23" t="s">
        <v>3</v>
      </c>
      <c r="H522" s="22" t="s">
        <v>1</v>
      </c>
      <c r="I522" s="12" t="s">
        <v>2</v>
      </c>
      <c r="J522" s="23" t="s">
        <v>3</v>
      </c>
      <c r="K522" s="22" t="s">
        <v>1</v>
      </c>
      <c r="L522" s="12" t="s">
        <v>2</v>
      </c>
      <c r="M522" s="23" t="s">
        <v>3</v>
      </c>
      <c r="N522" s="22" t="s">
        <v>1</v>
      </c>
      <c r="O522" s="12" t="s">
        <v>2</v>
      </c>
      <c r="P522" s="23" t="s">
        <v>3</v>
      </c>
    </row>
    <row r="523" spans="1:16" ht="15">
      <c r="A523" s="5"/>
      <c r="B523" s="5"/>
      <c r="C523" s="158" t="s">
        <v>34</v>
      </c>
      <c r="D523" s="56" t="s">
        <v>62</v>
      </c>
      <c r="E523" s="7">
        <v>106345.42</v>
      </c>
      <c r="F523" s="7">
        <v>2237.66</v>
      </c>
      <c r="G523" s="7">
        <f>+E523+F523</f>
        <v>108583.08</v>
      </c>
      <c r="H523" s="7">
        <v>97167.47</v>
      </c>
      <c r="I523" s="7">
        <v>11415.61</v>
      </c>
      <c r="J523" s="7">
        <f>+H523+I523</f>
        <v>108583.08</v>
      </c>
      <c r="K523" s="7">
        <v>61447.15</v>
      </c>
      <c r="L523" s="7">
        <v>47135.92</v>
      </c>
      <c r="M523" s="7">
        <f>+K523+L523</f>
        <v>108583.07</v>
      </c>
      <c r="N523" s="7">
        <v>1261.65</v>
      </c>
      <c r="O523" s="7">
        <v>107321.43</v>
      </c>
      <c r="P523" s="7">
        <f>+N523+O523</f>
        <v>108583.07999999999</v>
      </c>
    </row>
    <row r="524" spans="1:16" ht="15">
      <c r="A524" s="5"/>
      <c r="B524" s="5"/>
      <c r="C524" s="161"/>
      <c r="D524" s="57" t="s">
        <v>63</v>
      </c>
      <c r="E524" s="7">
        <v>56943.69</v>
      </c>
      <c r="F524" s="7">
        <v>3394.53</v>
      </c>
      <c r="G524" s="7">
        <f>+E524+F524</f>
        <v>60338.22</v>
      </c>
      <c r="H524" s="7">
        <v>49274.6</v>
      </c>
      <c r="I524" s="7">
        <v>11063.62</v>
      </c>
      <c r="J524" s="7">
        <f>+H524+I524</f>
        <v>60338.22</v>
      </c>
      <c r="K524" s="7">
        <v>32442.4</v>
      </c>
      <c r="L524" s="7">
        <v>27895.82</v>
      </c>
      <c r="M524" s="7">
        <f>+K524+L524</f>
        <v>60338.22</v>
      </c>
      <c r="N524" s="7">
        <v>1577.57</v>
      </c>
      <c r="O524" s="7">
        <v>58760.65</v>
      </c>
      <c r="P524" s="7">
        <f>+N524+O524</f>
        <v>60338.22</v>
      </c>
    </row>
    <row r="525" spans="1:16" ht="15">
      <c r="A525" s="5"/>
      <c r="B525" s="5"/>
      <c r="C525" s="161"/>
      <c r="D525" s="57" t="s">
        <v>64</v>
      </c>
      <c r="E525" s="7">
        <v>517178.68</v>
      </c>
      <c r="F525" s="7">
        <v>32973.47</v>
      </c>
      <c r="G525" s="7">
        <f>+E525+F525</f>
        <v>550152.15</v>
      </c>
      <c r="H525" s="7">
        <v>499828.2</v>
      </c>
      <c r="I525" s="7">
        <v>50323.96</v>
      </c>
      <c r="J525" s="7">
        <f>+H525+I525</f>
        <v>550152.16</v>
      </c>
      <c r="K525" s="7">
        <v>383889.34</v>
      </c>
      <c r="L525" s="7">
        <v>166262.82</v>
      </c>
      <c r="M525" s="7">
        <f>+K525+L525</f>
        <v>550152.16</v>
      </c>
      <c r="N525" s="7">
        <v>12689.56</v>
      </c>
      <c r="O525" s="7">
        <v>537462.59</v>
      </c>
      <c r="P525" s="7">
        <f>+N525+O525</f>
        <v>550152.15</v>
      </c>
    </row>
    <row r="526" spans="1:16" ht="15">
      <c r="A526" s="5"/>
      <c r="B526" s="5"/>
      <c r="C526" s="161"/>
      <c r="D526" s="57" t="s">
        <v>65</v>
      </c>
      <c r="E526" s="7">
        <v>347149.49</v>
      </c>
      <c r="F526" s="7">
        <v>73527.41</v>
      </c>
      <c r="G526" s="7">
        <f>+E526+F526</f>
        <v>420676.9</v>
      </c>
      <c r="H526" s="7">
        <v>406932.94</v>
      </c>
      <c r="I526" s="7">
        <v>13743.96</v>
      </c>
      <c r="J526" s="7">
        <f>+H526+I526</f>
        <v>420676.9</v>
      </c>
      <c r="K526" s="7">
        <v>297178.73</v>
      </c>
      <c r="L526" s="7">
        <v>123498.16</v>
      </c>
      <c r="M526" s="7">
        <f>+K526+L526</f>
        <v>420676.89</v>
      </c>
      <c r="N526" s="7">
        <v>3691.74</v>
      </c>
      <c r="O526" s="7">
        <v>416985.16</v>
      </c>
      <c r="P526" s="7">
        <f>+N526+O526</f>
        <v>420676.89999999997</v>
      </c>
    </row>
    <row r="527" spans="1:16" ht="15">
      <c r="A527" s="5"/>
      <c r="B527" s="5"/>
      <c r="C527" s="161"/>
      <c r="D527" s="57" t="s">
        <v>66</v>
      </c>
      <c r="E527" s="7">
        <v>47116.06</v>
      </c>
      <c r="F527" s="7">
        <v>9806.38</v>
      </c>
      <c r="G527" s="7">
        <f>+E527+F527</f>
        <v>56922.439999999995</v>
      </c>
      <c r="H527" s="7">
        <v>53785.67</v>
      </c>
      <c r="I527" s="7">
        <v>3136.78</v>
      </c>
      <c r="J527" s="7">
        <f>+H527+I527</f>
        <v>56922.45</v>
      </c>
      <c r="K527" s="7">
        <v>37629.46</v>
      </c>
      <c r="L527" s="7">
        <v>19292.98</v>
      </c>
      <c r="M527" s="7">
        <f>+K527+L527</f>
        <v>56922.44</v>
      </c>
      <c r="N527" s="7">
        <v>1173.2</v>
      </c>
      <c r="O527" s="7">
        <v>55749.25</v>
      </c>
      <c r="P527" s="7">
        <f>+N527+O527</f>
        <v>56922.45</v>
      </c>
    </row>
    <row r="528" spans="1:16" ht="15">
      <c r="A528" s="5"/>
      <c r="B528" s="5"/>
      <c r="C528" s="159"/>
      <c r="D528" s="57" t="s">
        <v>3</v>
      </c>
      <c r="E528" s="7">
        <f aca="true" t="shared" si="168" ref="E528:P528">SUM(E523:E527)</f>
        <v>1074733.34</v>
      </c>
      <c r="F528" s="7">
        <f t="shared" si="168"/>
        <v>121939.45000000001</v>
      </c>
      <c r="G528" s="7">
        <f t="shared" si="168"/>
        <v>1196672.79</v>
      </c>
      <c r="H528" s="7">
        <f t="shared" si="168"/>
        <v>1106988.88</v>
      </c>
      <c r="I528" s="7">
        <f t="shared" si="168"/>
        <v>89683.93</v>
      </c>
      <c r="J528" s="7">
        <f t="shared" si="168"/>
        <v>1196672.8099999998</v>
      </c>
      <c r="K528" s="7">
        <f t="shared" si="168"/>
        <v>812587.08</v>
      </c>
      <c r="L528" s="7">
        <f t="shared" si="168"/>
        <v>384085.69999999995</v>
      </c>
      <c r="M528" s="7">
        <f t="shared" si="168"/>
        <v>1196672.78</v>
      </c>
      <c r="N528" s="7">
        <f t="shared" si="168"/>
        <v>20393.719999999998</v>
      </c>
      <c r="O528" s="7">
        <f t="shared" si="168"/>
        <v>1176279.0799999998</v>
      </c>
      <c r="P528" s="7">
        <f t="shared" si="168"/>
        <v>1196672.7999999998</v>
      </c>
    </row>
    <row r="529" spans="1:16" ht="15">
      <c r="A529" s="5"/>
      <c r="B529" s="5"/>
      <c r="C529" s="158" t="s">
        <v>0</v>
      </c>
      <c r="D529" s="56" t="s">
        <v>62</v>
      </c>
      <c r="E529" s="6">
        <f aca="true" t="shared" si="169" ref="E529:E534">E523/G523</f>
        <v>0.9793921852281221</v>
      </c>
      <c r="F529" s="6">
        <f aca="true" t="shared" si="170" ref="F529:F534">F523/G523</f>
        <v>0.0206078147718779</v>
      </c>
      <c r="G529" s="11">
        <f aca="true" t="shared" si="171" ref="G529:G534">E529+F529</f>
        <v>1</v>
      </c>
      <c r="H529" s="6">
        <f aca="true" t="shared" si="172" ref="H529:H534">H523/J523</f>
        <v>0.8948675060607969</v>
      </c>
      <c r="I529" s="6">
        <f aca="true" t="shared" si="173" ref="I529:I534">I523/J523</f>
        <v>0.10513249393920306</v>
      </c>
      <c r="J529" s="11">
        <f aca="true" t="shared" si="174" ref="J529:J534">H529+I529</f>
        <v>1</v>
      </c>
      <c r="K529" s="6">
        <f aca="true" t="shared" si="175" ref="K529:K534">K523/M523</f>
        <v>0.5658999142315648</v>
      </c>
      <c r="L529" s="6">
        <f aca="true" t="shared" si="176" ref="L529:L534">L523/M523</f>
        <v>0.4341000857684351</v>
      </c>
      <c r="M529" s="11">
        <f aca="true" t="shared" si="177" ref="M529:M534">K529+L529</f>
        <v>1</v>
      </c>
      <c r="N529" s="6">
        <f aca="true" t="shared" si="178" ref="N529:N534">N523/P523</f>
        <v>0.011619213601235112</v>
      </c>
      <c r="O529" s="6">
        <f aca="true" t="shared" si="179" ref="O529:O534">O523/P523</f>
        <v>0.9883807863987649</v>
      </c>
      <c r="P529" s="11">
        <f aca="true" t="shared" si="180" ref="P529:P534">N529+O529</f>
        <v>1</v>
      </c>
    </row>
    <row r="530" spans="1:16" ht="15">
      <c r="A530" s="5"/>
      <c r="B530" s="5"/>
      <c r="C530" s="161"/>
      <c r="D530" s="57" t="s">
        <v>63</v>
      </c>
      <c r="E530" s="6">
        <f t="shared" si="169"/>
        <v>0.943741628440481</v>
      </c>
      <c r="F530" s="6">
        <f t="shared" si="170"/>
        <v>0.056258371559518995</v>
      </c>
      <c r="G530" s="11">
        <f t="shared" si="171"/>
        <v>1</v>
      </c>
      <c r="H530" s="6">
        <f t="shared" si="172"/>
        <v>0.816639934025233</v>
      </c>
      <c r="I530" s="6">
        <f t="shared" si="173"/>
        <v>0.18336006597476692</v>
      </c>
      <c r="J530" s="11">
        <f t="shared" si="174"/>
        <v>1</v>
      </c>
      <c r="K530" s="6">
        <f t="shared" si="175"/>
        <v>0.537675788248311</v>
      </c>
      <c r="L530" s="6">
        <f t="shared" si="176"/>
        <v>0.46232421175168903</v>
      </c>
      <c r="M530" s="11">
        <f t="shared" si="177"/>
        <v>1</v>
      </c>
      <c r="N530" s="6">
        <f t="shared" si="178"/>
        <v>0.02614545142365817</v>
      </c>
      <c r="O530" s="6">
        <f t="shared" si="179"/>
        <v>0.9738545485763418</v>
      </c>
      <c r="P530" s="11">
        <f t="shared" si="180"/>
        <v>1</v>
      </c>
    </row>
    <row r="531" spans="1:16" ht="15">
      <c r="A531" s="5"/>
      <c r="B531" s="5"/>
      <c r="C531" s="161"/>
      <c r="D531" s="57" t="s">
        <v>64</v>
      </c>
      <c r="E531" s="6">
        <f t="shared" si="169"/>
        <v>0.9400648166148219</v>
      </c>
      <c r="F531" s="6">
        <f t="shared" si="170"/>
        <v>0.05993518338517808</v>
      </c>
      <c r="G531" s="11">
        <f t="shared" si="171"/>
        <v>1</v>
      </c>
      <c r="H531" s="6">
        <f t="shared" si="172"/>
        <v>0.90852719727575</v>
      </c>
      <c r="I531" s="6">
        <f t="shared" si="173"/>
        <v>0.09147280272424996</v>
      </c>
      <c r="J531" s="11">
        <f t="shared" si="174"/>
        <v>1</v>
      </c>
      <c r="K531" s="6">
        <f t="shared" si="175"/>
        <v>0.697787572078241</v>
      </c>
      <c r="L531" s="6">
        <f t="shared" si="176"/>
        <v>0.30221242792175895</v>
      </c>
      <c r="M531" s="11">
        <f t="shared" si="177"/>
        <v>1</v>
      </c>
      <c r="N531" s="6">
        <f t="shared" si="178"/>
        <v>0.023065546503817168</v>
      </c>
      <c r="O531" s="6">
        <f t="shared" si="179"/>
        <v>0.9769344534961827</v>
      </c>
      <c r="P531" s="11">
        <f t="shared" si="180"/>
        <v>0.9999999999999999</v>
      </c>
    </row>
    <row r="532" spans="1:16" ht="15">
      <c r="A532" s="5"/>
      <c r="B532" s="5"/>
      <c r="C532" s="161"/>
      <c r="D532" s="57" t="s">
        <v>65</v>
      </c>
      <c r="E532" s="6">
        <f t="shared" si="169"/>
        <v>0.8252164309473612</v>
      </c>
      <c r="F532" s="6">
        <f t="shared" si="170"/>
        <v>0.17478356905263873</v>
      </c>
      <c r="G532" s="11">
        <f t="shared" si="171"/>
        <v>0.9999999999999999</v>
      </c>
      <c r="H532" s="6">
        <f t="shared" si="172"/>
        <v>0.9673289405717309</v>
      </c>
      <c r="I532" s="6">
        <f t="shared" si="173"/>
        <v>0.032671059428269054</v>
      </c>
      <c r="J532" s="11">
        <f t="shared" si="174"/>
        <v>1</v>
      </c>
      <c r="K532" s="6">
        <f t="shared" si="175"/>
        <v>0.7064298920722742</v>
      </c>
      <c r="L532" s="6">
        <f t="shared" si="176"/>
        <v>0.2935701079277257</v>
      </c>
      <c r="M532" s="11">
        <f t="shared" si="177"/>
        <v>1</v>
      </c>
      <c r="N532" s="6">
        <f t="shared" si="178"/>
        <v>0.008775713617743213</v>
      </c>
      <c r="O532" s="6">
        <f t="shared" si="179"/>
        <v>0.9912242863822568</v>
      </c>
      <c r="P532" s="11">
        <f t="shared" si="180"/>
        <v>1</v>
      </c>
    </row>
    <row r="533" spans="1:16" ht="15">
      <c r="A533" s="5"/>
      <c r="B533" s="5"/>
      <c r="C533" s="161"/>
      <c r="D533" s="57" t="s">
        <v>66</v>
      </c>
      <c r="E533" s="6">
        <f t="shared" si="169"/>
        <v>0.8277238291260881</v>
      </c>
      <c r="F533" s="6">
        <f t="shared" si="170"/>
        <v>0.17227617087391195</v>
      </c>
      <c r="G533" s="11">
        <f t="shared" si="171"/>
        <v>1</v>
      </c>
      <c r="H533" s="6">
        <f t="shared" si="172"/>
        <v>0.9448937984925104</v>
      </c>
      <c r="I533" s="6">
        <f t="shared" si="173"/>
        <v>0.05510620150748958</v>
      </c>
      <c r="J533" s="11">
        <f t="shared" si="174"/>
        <v>1</v>
      </c>
      <c r="K533" s="6">
        <f t="shared" si="175"/>
        <v>0.6610654778677794</v>
      </c>
      <c r="L533" s="6">
        <f t="shared" si="176"/>
        <v>0.3389345221322206</v>
      </c>
      <c r="M533" s="11">
        <f t="shared" si="177"/>
        <v>1</v>
      </c>
      <c r="N533" s="6">
        <f t="shared" si="178"/>
        <v>0.02061049726426041</v>
      </c>
      <c r="O533" s="6">
        <f t="shared" si="179"/>
        <v>0.9793895027357397</v>
      </c>
      <c r="P533" s="11">
        <f t="shared" si="180"/>
        <v>1</v>
      </c>
    </row>
    <row r="534" spans="1:16" ht="15">
      <c r="A534" s="5"/>
      <c r="B534" s="5"/>
      <c r="C534" s="159"/>
      <c r="D534" s="57" t="s">
        <v>3</v>
      </c>
      <c r="E534" s="6">
        <f t="shared" si="169"/>
        <v>0.8981012595765632</v>
      </c>
      <c r="F534" s="6">
        <f t="shared" si="170"/>
        <v>0.1018987404234369</v>
      </c>
      <c r="G534" s="11">
        <f t="shared" si="171"/>
        <v>1</v>
      </c>
      <c r="H534" s="6">
        <f t="shared" si="172"/>
        <v>0.9250555964416038</v>
      </c>
      <c r="I534" s="6">
        <f t="shared" si="173"/>
        <v>0.07494440355839622</v>
      </c>
      <c r="J534" s="11">
        <f t="shared" si="174"/>
        <v>1</v>
      </c>
      <c r="K534" s="6">
        <f t="shared" si="175"/>
        <v>0.6790386591729779</v>
      </c>
      <c r="L534" s="6">
        <f t="shared" si="176"/>
        <v>0.32096134082702205</v>
      </c>
      <c r="M534" s="11">
        <f t="shared" si="177"/>
        <v>1</v>
      </c>
      <c r="N534" s="6">
        <f t="shared" si="178"/>
        <v>0.01704201850330349</v>
      </c>
      <c r="O534" s="6">
        <f t="shared" si="179"/>
        <v>0.9829579814966966</v>
      </c>
      <c r="P534" s="11">
        <f t="shared" si="180"/>
        <v>1</v>
      </c>
    </row>
    <row r="535" spans="1:7" ht="15.75">
      <c r="A535" s="5"/>
      <c r="B535" s="5"/>
      <c r="C535" s="15" t="s">
        <v>60</v>
      </c>
      <c r="G535" s="3"/>
    </row>
    <row r="536" spans="1:7" ht="15.75">
      <c r="A536" s="5"/>
      <c r="B536" s="5"/>
      <c r="C536" s="15"/>
      <c r="G536" s="3"/>
    </row>
    <row r="537" spans="1:7" ht="15">
      <c r="A537" s="5">
        <v>22</v>
      </c>
      <c r="B537" s="5" t="s">
        <v>110</v>
      </c>
      <c r="C537" s="18"/>
      <c r="D537" s="18"/>
      <c r="E537" s="18"/>
      <c r="F537" s="18"/>
      <c r="G537" s="18"/>
    </row>
    <row r="538" spans="1:3" ht="15">
      <c r="A538" s="5"/>
      <c r="B538" s="5"/>
      <c r="C538" s="5">
        <v>2011</v>
      </c>
    </row>
    <row r="539" spans="1:8" ht="15" customHeight="1">
      <c r="A539" s="5"/>
      <c r="B539" s="5"/>
      <c r="C539" s="137" t="s">
        <v>67</v>
      </c>
      <c r="D539" s="137"/>
      <c r="E539" s="158" t="s">
        <v>111</v>
      </c>
      <c r="F539" s="152" t="s">
        <v>112</v>
      </c>
      <c r="G539" s="148" t="s">
        <v>113</v>
      </c>
      <c r="H539" s="148" t="s">
        <v>3</v>
      </c>
    </row>
    <row r="540" spans="1:8" ht="15">
      <c r="A540" s="5"/>
      <c r="B540" s="5"/>
      <c r="C540" s="137"/>
      <c r="D540" s="137"/>
      <c r="E540" s="159"/>
      <c r="F540" s="154"/>
      <c r="G540" s="149"/>
      <c r="H540" s="149"/>
    </row>
    <row r="541" spans="1:8" ht="15">
      <c r="A541" s="5"/>
      <c r="B541" s="5"/>
      <c r="C541" s="158" t="s">
        <v>34</v>
      </c>
      <c r="D541" s="56" t="s">
        <v>62</v>
      </c>
      <c r="E541" s="7">
        <v>111570.69</v>
      </c>
      <c r="F541" s="7">
        <v>573.24</v>
      </c>
      <c r="G541" s="7">
        <v>0</v>
      </c>
      <c r="H541" s="7">
        <f>E541+F541+G541</f>
        <v>112143.93000000001</v>
      </c>
    </row>
    <row r="542" spans="1:8" ht="15">
      <c r="A542" s="5"/>
      <c r="B542" s="5"/>
      <c r="C542" s="161"/>
      <c r="D542" s="57" t="s">
        <v>63</v>
      </c>
      <c r="E542" s="7">
        <v>64893.52</v>
      </c>
      <c r="F542" s="7">
        <v>1530.3</v>
      </c>
      <c r="G542" s="7">
        <v>0</v>
      </c>
      <c r="H542" s="7">
        <f>E542+F542+G542</f>
        <v>66423.81999999999</v>
      </c>
    </row>
    <row r="543" spans="1:8" ht="15">
      <c r="A543" s="5"/>
      <c r="B543" s="5"/>
      <c r="C543" s="161"/>
      <c r="D543" s="57" t="s">
        <v>64</v>
      </c>
      <c r="E543" s="7">
        <v>582095.89</v>
      </c>
      <c r="F543" s="7">
        <v>22645.08</v>
      </c>
      <c r="G543" s="7">
        <v>0</v>
      </c>
      <c r="H543" s="7">
        <f>E543+F543+G543</f>
        <v>604740.97</v>
      </c>
    </row>
    <row r="544" spans="1:8" ht="15">
      <c r="A544" s="5"/>
      <c r="B544" s="5"/>
      <c r="C544" s="161"/>
      <c r="D544" s="57" t="s">
        <v>65</v>
      </c>
      <c r="E544" s="7">
        <v>452441.99</v>
      </c>
      <c r="F544" s="7">
        <v>8862.63</v>
      </c>
      <c r="G544" s="7">
        <v>375.44</v>
      </c>
      <c r="H544" s="7">
        <f>E544+F544+G544</f>
        <v>461680.06</v>
      </c>
    </row>
    <row r="545" spans="1:8" ht="15">
      <c r="A545" s="5"/>
      <c r="B545" s="5"/>
      <c r="C545" s="161"/>
      <c r="D545" s="57" t="s">
        <v>66</v>
      </c>
      <c r="E545" s="7">
        <v>59937.56</v>
      </c>
      <c r="F545" s="7">
        <v>1783.76</v>
      </c>
      <c r="G545" s="7">
        <v>0</v>
      </c>
      <c r="H545" s="7">
        <f>E545+F545+G545</f>
        <v>61721.32</v>
      </c>
    </row>
    <row r="546" spans="1:8" ht="15">
      <c r="A546" s="5"/>
      <c r="B546" s="5"/>
      <c r="C546" s="159"/>
      <c r="D546" s="57" t="s">
        <v>3</v>
      </c>
      <c r="E546" s="7">
        <f>SUM(E541:E545)</f>
        <v>1270939.65</v>
      </c>
      <c r="F546" s="7">
        <f>SUM(F541:F545)</f>
        <v>35395.01</v>
      </c>
      <c r="G546" s="7">
        <f>SUM(G541:G545)</f>
        <v>375.44</v>
      </c>
      <c r="H546" s="7">
        <f>SUM(H541:H545)</f>
        <v>1306710.1</v>
      </c>
    </row>
    <row r="547" spans="1:8" ht="15">
      <c r="A547" s="5"/>
      <c r="B547" s="5"/>
      <c r="C547" s="158" t="s">
        <v>0</v>
      </c>
      <c r="D547" s="56" t="s">
        <v>62</v>
      </c>
      <c r="E547" s="26">
        <f aca="true" t="shared" si="181" ref="E547:E552">E541/H541</f>
        <v>0.9948883546349766</v>
      </c>
      <c r="F547" s="26">
        <f aca="true" t="shared" si="182" ref="F547:F552">F541/H541</f>
        <v>0.005111645365023323</v>
      </c>
      <c r="G547" s="26">
        <f aca="true" t="shared" si="183" ref="G547:G552">G541/H541</f>
        <v>0</v>
      </c>
      <c r="H547" s="48">
        <f aca="true" t="shared" si="184" ref="H547:H552">E547+F547+G547</f>
        <v>0.9999999999999999</v>
      </c>
    </row>
    <row r="548" spans="1:8" ht="15">
      <c r="A548" s="5"/>
      <c r="B548" s="5"/>
      <c r="C548" s="161"/>
      <c r="D548" s="57" t="s">
        <v>63</v>
      </c>
      <c r="E548" s="26">
        <f t="shared" si="181"/>
        <v>0.976961577939962</v>
      </c>
      <c r="F548" s="26">
        <f t="shared" si="182"/>
        <v>0.023038422060038102</v>
      </c>
      <c r="G548" s="26">
        <f t="shared" si="183"/>
        <v>0</v>
      </c>
      <c r="H548" s="48">
        <f t="shared" si="184"/>
        <v>1</v>
      </c>
    </row>
    <row r="549" spans="1:8" ht="15">
      <c r="A549" s="5"/>
      <c r="B549" s="5"/>
      <c r="C549" s="161"/>
      <c r="D549" s="57" t="s">
        <v>64</v>
      </c>
      <c r="E549" s="26">
        <f t="shared" si="181"/>
        <v>0.9625540832796562</v>
      </c>
      <c r="F549" s="26">
        <f t="shared" si="182"/>
        <v>0.037445916720343926</v>
      </c>
      <c r="G549" s="26">
        <f t="shared" si="183"/>
        <v>0</v>
      </c>
      <c r="H549" s="48">
        <f t="shared" si="184"/>
        <v>1.0000000000000002</v>
      </c>
    </row>
    <row r="550" spans="1:8" ht="15">
      <c r="A550" s="5"/>
      <c r="B550" s="5"/>
      <c r="C550" s="161"/>
      <c r="D550" s="57" t="s">
        <v>65</v>
      </c>
      <c r="E550" s="26">
        <f t="shared" si="181"/>
        <v>0.979990320569617</v>
      </c>
      <c r="F550" s="26">
        <f t="shared" si="182"/>
        <v>0.019196475585278688</v>
      </c>
      <c r="G550" s="26">
        <f t="shared" si="183"/>
        <v>0.0008132038451043348</v>
      </c>
      <c r="H550" s="48">
        <f t="shared" si="184"/>
        <v>1</v>
      </c>
    </row>
    <row r="551" spans="1:8" ht="15">
      <c r="A551" s="5"/>
      <c r="B551" s="5"/>
      <c r="C551" s="161"/>
      <c r="D551" s="57" t="s">
        <v>66</v>
      </c>
      <c r="E551" s="26">
        <f t="shared" si="181"/>
        <v>0.9710997755718769</v>
      </c>
      <c r="F551" s="26">
        <f t="shared" si="182"/>
        <v>0.028900224428123053</v>
      </c>
      <c r="G551" s="26">
        <f t="shared" si="183"/>
        <v>0</v>
      </c>
      <c r="H551" s="48">
        <f t="shared" si="184"/>
        <v>0.9999999999999999</v>
      </c>
    </row>
    <row r="552" spans="1:8" ht="15">
      <c r="A552" s="5"/>
      <c r="B552" s="5"/>
      <c r="C552" s="159"/>
      <c r="D552" s="57" t="s">
        <v>3</v>
      </c>
      <c r="E552" s="26">
        <f t="shared" si="181"/>
        <v>0.9726255655328598</v>
      </c>
      <c r="F552" s="26">
        <f t="shared" si="182"/>
        <v>0.027087117486885574</v>
      </c>
      <c r="G552" s="26">
        <f t="shared" si="183"/>
        <v>0.00028731698025445733</v>
      </c>
      <c r="H552" s="48">
        <f t="shared" si="184"/>
        <v>0.9999999999999998</v>
      </c>
    </row>
    <row r="553" spans="1:3" ht="15.75">
      <c r="A553" s="5"/>
      <c r="B553" s="5"/>
      <c r="C553" s="15" t="s">
        <v>60</v>
      </c>
    </row>
    <row r="554" spans="1:3" ht="15.75">
      <c r="A554" s="5"/>
      <c r="B554" s="5"/>
      <c r="C554" s="15"/>
    </row>
    <row r="555" spans="1:7" ht="15">
      <c r="A555" s="5">
        <v>23</v>
      </c>
      <c r="B555" s="5" t="s">
        <v>114</v>
      </c>
      <c r="C555" s="18"/>
      <c r="D555" s="18"/>
      <c r="E555" s="18"/>
      <c r="F555" s="18"/>
      <c r="G555" s="18"/>
    </row>
    <row r="556" spans="1:3" ht="15">
      <c r="A556" s="5"/>
      <c r="B556" s="5"/>
      <c r="C556" s="5">
        <v>2011</v>
      </c>
    </row>
    <row r="557" spans="1:10" ht="15" customHeight="1">
      <c r="A557" s="5"/>
      <c r="B557" s="5"/>
      <c r="C557" s="137" t="s">
        <v>67</v>
      </c>
      <c r="D557" s="137"/>
      <c r="E557" s="152" t="s">
        <v>131</v>
      </c>
      <c r="F557" s="152" t="s">
        <v>132</v>
      </c>
      <c r="G557" s="148" t="s">
        <v>133</v>
      </c>
      <c r="H557" s="152" t="s">
        <v>134</v>
      </c>
      <c r="I557" s="152" t="s">
        <v>135</v>
      </c>
      <c r="J557" s="137" t="s">
        <v>3</v>
      </c>
    </row>
    <row r="558" spans="1:10" ht="15">
      <c r="A558" s="5"/>
      <c r="B558" s="5"/>
      <c r="C558" s="137"/>
      <c r="D558" s="137"/>
      <c r="E558" s="154"/>
      <c r="F558" s="154"/>
      <c r="G558" s="149"/>
      <c r="H558" s="154"/>
      <c r="I558" s="154"/>
      <c r="J558" s="137"/>
    </row>
    <row r="559" spans="1:10" ht="15">
      <c r="A559" s="5"/>
      <c r="B559" s="5"/>
      <c r="C559" s="158" t="s">
        <v>34</v>
      </c>
      <c r="D559" s="56" t="s">
        <v>62</v>
      </c>
      <c r="E559" s="7">
        <v>73839.27</v>
      </c>
      <c r="F559" s="7">
        <v>30491.65</v>
      </c>
      <c r="G559" s="7">
        <v>5526.38</v>
      </c>
      <c r="H559" s="7">
        <v>589.83</v>
      </c>
      <c r="I559" s="7">
        <v>371.17</v>
      </c>
      <c r="J559" s="7">
        <f>SUM(E559:I559)</f>
        <v>110818.30000000002</v>
      </c>
    </row>
    <row r="560" spans="1:10" ht="15">
      <c r="A560" s="5"/>
      <c r="B560" s="5"/>
      <c r="C560" s="161"/>
      <c r="D560" s="57" t="s">
        <v>63</v>
      </c>
      <c r="E560" s="7">
        <v>60145.06</v>
      </c>
      <c r="F560" s="7">
        <v>5151.19</v>
      </c>
      <c r="G560" s="7">
        <v>188.43</v>
      </c>
      <c r="H560" s="7">
        <v>91.94</v>
      </c>
      <c r="I560" s="7">
        <v>204.63</v>
      </c>
      <c r="J560" s="7">
        <f>SUM(E560:I560)</f>
        <v>65781.25</v>
      </c>
    </row>
    <row r="561" spans="1:10" ht="15">
      <c r="A561" s="5"/>
      <c r="B561" s="5"/>
      <c r="C561" s="161"/>
      <c r="D561" s="57" t="s">
        <v>64</v>
      </c>
      <c r="E561" s="7">
        <v>544949.83</v>
      </c>
      <c r="F561" s="7">
        <v>40394.3</v>
      </c>
      <c r="G561" s="7">
        <v>3821.76</v>
      </c>
      <c r="H561" s="7">
        <v>0</v>
      </c>
      <c r="I561" s="7">
        <v>1144.91</v>
      </c>
      <c r="J561" s="7">
        <f>SUM(E561:I561)</f>
        <v>590310.8</v>
      </c>
    </row>
    <row r="562" spans="1:10" ht="15">
      <c r="A562" s="5"/>
      <c r="B562" s="5"/>
      <c r="C562" s="161"/>
      <c r="D562" s="57" t="s">
        <v>65</v>
      </c>
      <c r="E562" s="7">
        <v>354080.82</v>
      </c>
      <c r="F562" s="7">
        <v>75591.37</v>
      </c>
      <c r="G562" s="7">
        <v>19074.57</v>
      </c>
      <c r="H562" s="7">
        <v>5278.5</v>
      </c>
      <c r="I562" s="7">
        <v>7295.96</v>
      </c>
      <c r="J562" s="7">
        <f>SUM(E562:I562)</f>
        <v>461321.22000000003</v>
      </c>
    </row>
    <row r="563" spans="1:10" ht="15">
      <c r="A563" s="5"/>
      <c r="B563" s="5"/>
      <c r="C563" s="161"/>
      <c r="D563" s="57" t="s">
        <v>66</v>
      </c>
      <c r="E563" s="7">
        <v>39700.51</v>
      </c>
      <c r="F563" s="7">
        <v>18252.41</v>
      </c>
      <c r="G563" s="7">
        <v>2715.24</v>
      </c>
      <c r="H563" s="7">
        <v>302.69</v>
      </c>
      <c r="I563" s="7">
        <v>0</v>
      </c>
      <c r="J563" s="7">
        <f>SUM(E563:I563)</f>
        <v>60970.85</v>
      </c>
    </row>
    <row r="564" spans="1:10" ht="15">
      <c r="A564" s="5"/>
      <c r="B564" s="5"/>
      <c r="C564" s="159"/>
      <c r="D564" s="57" t="s">
        <v>3</v>
      </c>
      <c r="E564" s="7">
        <f aca="true" t="shared" si="185" ref="E564:J564">SUM(E559:E563)</f>
        <v>1072715.49</v>
      </c>
      <c r="F564" s="7">
        <f t="shared" si="185"/>
        <v>169880.92</v>
      </c>
      <c r="G564" s="7">
        <f t="shared" si="185"/>
        <v>31326.379999999997</v>
      </c>
      <c r="H564" s="7">
        <f t="shared" si="185"/>
        <v>6262.96</v>
      </c>
      <c r="I564" s="7">
        <f t="shared" si="185"/>
        <v>9016.67</v>
      </c>
      <c r="J564" s="7">
        <f t="shared" si="185"/>
        <v>1289202.4200000002</v>
      </c>
    </row>
    <row r="565" spans="1:10" ht="15">
      <c r="A565" s="5"/>
      <c r="B565" s="5"/>
      <c r="C565" s="158" t="s">
        <v>0</v>
      </c>
      <c r="D565" s="56" t="s">
        <v>62</v>
      </c>
      <c r="E565" s="26">
        <f aca="true" t="shared" si="186" ref="E565:E570">E559/J559</f>
        <v>0.6663093550433457</v>
      </c>
      <c r="F565" s="26">
        <f aca="true" t="shared" si="187" ref="F565:F570">F559/J559</f>
        <v>0.2751499526702719</v>
      </c>
      <c r="G565" s="26">
        <f aca="true" t="shared" si="188" ref="G565:G570">G559/J559</f>
        <v>0.04986883935234523</v>
      </c>
      <c r="H565" s="26">
        <f aca="true" t="shared" si="189" ref="H565:H570">H559/J559</f>
        <v>0.005322496374696236</v>
      </c>
      <c r="I565" s="26">
        <f aca="true" t="shared" si="190" ref="I565:I570">I559/J559</f>
        <v>0.0033493565593408305</v>
      </c>
      <c r="J565" s="50">
        <f aca="true" t="shared" si="191" ref="J565:J570">SUM(E565:I565)</f>
        <v>0.9999999999999999</v>
      </c>
    </row>
    <row r="566" spans="1:10" ht="15">
      <c r="A566" s="5"/>
      <c r="B566" s="5"/>
      <c r="C566" s="161"/>
      <c r="D566" s="57" t="s">
        <v>63</v>
      </c>
      <c r="E566" s="26">
        <f t="shared" si="186"/>
        <v>0.9143192019002375</v>
      </c>
      <c r="F566" s="26">
        <f t="shared" si="187"/>
        <v>0.07830787648456057</v>
      </c>
      <c r="G566" s="26">
        <f t="shared" si="188"/>
        <v>0.00286449406175772</v>
      </c>
      <c r="H566" s="26">
        <f t="shared" si="189"/>
        <v>0.0013976627078384797</v>
      </c>
      <c r="I566" s="26">
        <f t="shared" si="190"/>
        <v>0.0031107648456057007</v>
      </c>
      <c r="J566" s="50">
        <f t="shared" si="191"/>
        <v>1</v>
      </c>
    </row>
    <row r="567" spans="1:10" ht="15">
      <c r="A567" s="5"/>
      <c r="B567" s="5"/>
      <c r="C567" s="161"/>
      <c r="D567" s="57" t="s">
        <v>64</v>
      </c>
      <c r="E567" s="26">
        <f t="shared" si="186"/>
        <v>0.9231574790771233</v>
      </c>
      <c r="F567" s="26">
        <f t="shared" si="187"/>
        <v>0.06842886831818086</v>
      </c>
      <c r="G567" s="26">
        <f t="shared" si="188"/>
        <v>0.006474148872085687</v>
      </c>
      <c r="H567" s="26">
        <f t="shared" si="189"/>
        <v>0</v>
      </c>
      <c r="I567" s="26">
        <f t="shared" si="190"/>
        <v>0.0019395037326100082</v>
      </c>
      <c r="J567" s="50">
        <f t="shared" si="191"/>
        <v>0.9999999999999998</v>
      </c>
    </row>
    <row r="568" spans="1:10" ht="15">
      <c r="A568" s="5"/>
      <c r="B568" s="5"/>
      <c r="C568" s="161"/>
      <c r="D568" s="57" t="s">
        <v>65</v>
      </c>
      <c r="E568" s="26">
        <f t="shared" si="186"/>
        <v>0.7675363816995021</v>
      </c>
      <c r="F568" s="26">
        <f t="shared" si="187"/>
        <v>0.1638584281902315</v>
      </c>
      <c r="G568" s="26">
        <f t="shared" si="188"/>
        <v>0.041347696947476205</v>
      </c>
      <c r="H568" s="26">
        <f t="shared" si="189"/>
        <v>0.011442135698852092</v>
      </c>
      <c r="I568" s="26">
        <f t="shared" si="190"/>
        <v>0.015815357463938032</v>
      </c>
      <c r="J568" s="50">
        <f t="shared" si="191"/>
        <v>0.9999999999999999</v>
      </c>
    </row>
    <row r="569" spans="1:10" ht="15">
      <c r="A569" s="5"/>
      <c r="B569" s="5"/>
      <c r="C569" s="161"/>
      <c r="D569" s="57" t="s">
        <v>66</v>
      </c>
      <c r="E569" s="26">
        <f t="shared" si="186"/>
        <v>0.6511391919253218</v>
      </c>
      <c r="F569" s="26">
        <f t="shared" si="187"/>
        <v>0.2993628922673704</v>
      </c>
      <c r="G569" s="26">
        <f t="shared" si="188"/>
        <v>0.04453341227816243</v>
      </c>
      <c r="H569" s="26">
        <f t="shared" si="189"/>
        <v>0.0049645035291454856</v>
      </c>
      <c r="I569" s="26">
        <f t="shared" si="190"/>
        <v>0</v>
      </c>
      <c r="J569" s="50">
        <f t="shared" si="191"/>
        <v>1</v>
      </c>
    </row>
    <row r="570" spans="1:10" ht="15">
      <c r="A570" s="5"/>
      <c r="B570" s="5"/>
      <c r="C570" s="159"/>
      <c r="D570" s="57" t="s">
        <v>3</v>
      </c>
      <c r="E570" s="26">
        <f t="shared" si="186"/>
        <v>0.8320768510502795</v>
      </c>
      <c r="F570" s="26">
        <f t="shared" si="187"/>
        <v>0.13177210759501987</v>
      </c>
      <c r="G570" s="26">
        <f t="shared" si="188"/>
        <v>0.02429903909116149</v>
      </c>
      <c r="H570" s="26">
        <f t="shared" si="189"/>
        <v>0.004858011358681749</v>
      </c>
      <c r="I570" s="26">
        <f t="shared" si="190"/>
        <v>0.006993990904857283</v>
      </c>
      <c r="J570" s="50">
        <f t="shared" si="191"/>
        <v>1</v>
      </c>
    </row>
    <row r="571" spans="1:3" ht="15.75">
      <c r="A571" s="5"/>
      <c r="B571" s="5"/>
      <c r="C571" s="15" t="s">
        <v>60</v>
      </c>
    </row>
    <row r="572" spans="1:3" ht="15.75">
      <c r="A572" s="5"/>
      <c r="B572" s="5"/>
      <c r="C572" s="15"/>
    </row>
    <row r="573" spans="1:2" ht="15">
      <c r="A573" s="5">
        <v>24</v>
      </c>
      <c r="B573" s="5" t="s">
        <v>54</v>
      </c>
    </row>
    <row r="574" spans="1:3" ht="15">
      <c r="A574" s="5"/>
      <c r="B574" s="5"/>
      <c r="C574" s="5">
        <v>2011</v>
      </c>
    </row>
    <row r="575" spans="1:7" ht="15" customHeight="1">
      <c r="A575" s="5"/>
      <c r="B575" s="5"/>
      <c r="C575" s="137" t="s">
        <v>67</v>
      </c>
      <c r="D575" s="137"/>
      <c r="E575" s="153" t="s">
        <v>115</v>
      </c>
      <c r="F575" s="154"/>
      <c r="G575" s="155"/>
    </row>
    <row r="576" spans="1:7" ht="15.75" thickBot="1">
      <c r="A576" s="5"/>
      <c r="B576" s="5"/>
      <c r="C576" s="137"/>
      <c r="D576" s="137"/>
      <c r="E576" s="12" t="s">
        <v>1</v>
      </c>
      <c r="F576" s="12" t="s">
        <v>2</v>
      </c>
      <c r="G576" s="13" t="s">
        <v>3</v>
      </c>
    </row>
    <row r="577" spans="1:7" ht="15">
      <c r="A577" s="5"/>
      <c r="B577" s="5"/>
      <c r="C577" s="158" t="s">
        <v>34</v>
      </c>
      <c r="D577" s="56" t="s">
        <v>62</v>
      </c>
      <c r="E577" s="7">
        <v>108144.93</v>
      </c>
      <c r="F577" s="7">
        <v>3999</v>
      </c>
      <c r="G577" s="7">
        <f>+E577+F577</f>
        <v>112143.93</v>
      </c>
    </row>
    <row r="578" spans="1:7" ht="15">
      <c r="A578" s="5"/>
      <c r="B578" s="5"/>
      <c r="C578" s="161"/>
      <c r="D578" s="57" t="s">
        <v>63</v>
      </c>
      <c r="E578" s="7">
        <v>61762.23</v>
      </c>
      <c r="F578" s="7">
        <v>4661.59</v>
      </c>
      <c r="G578" s="7">
        <f>+E578+F578</f>
        <v>66423.82</v>
      </c>
    </row>
    <row r="579" spans="1:7" ht="15">
      <c r="A579" s="5"/>
      <c r="B579" s="5"/>
      <c r="C579" s="161"/>
      <c r="D579" s="57" t="s">
        <v>64</v>
      </c>
      <c r="E579" s="7">
        <v>549666.37</v>
      </c>
      <c r="F579" s="7">
        <v>55074.59</v>
      </c>
      <c r="G579" s="7">
        <f>+E579+F579</f>
        <v>604740.96</v>
      </c>
    </row>
    <row r="580" spans="1:7" ht="15">
      <c r="A580" s="5"/>
      <c r="B580" s="5"/>
      <c r="C580" s="161"/>
      <c r="D580" s="57" t="s">
        <v>65</v>
      </c>
      <c r="E580" s="7">
        <v>348710.12</v>
      </c>
      <c r="F580" s="7">
        <v>112969.94</v>
      </c>
      <c r="G580" s="7">
        <f>+E580+F580</f>
        <v>461680.06</v>
      </c>
    </row>
    <row r="581" spans="1:7" ht="15">
      <c r="A581" s="5"/>
      <c r="B581" s="5"/>
      <c r="C581" s="161"/>
      <c r="D581" s="57" t="s">
        <v>66</v>
      </c>
      <c r="E581" s="7">
        <v>56146.24</v>
      </c>
      <c r="F581" s="7">
        <v>5575.09</v>
      </c>
      <c r="G581" s="7">
        <f>+E581+F581</f>
        <v>61721.33</v>
      </c>
    </row>
    <row r="582" spans="1:7" ht="15">
      <c r="A582" s="5"/>
      <c r="B582" s="5"/>
      <c r="C582" s="159"/>
      <c r="D582" s="57" t="s">
        <v>3</v>
      </c>
      <c r="E582" s="7">
        <f>SUM(E577:E581)</f>
        <v>1124429.89</v>
      </c>
      <c r="F582" s="7">
        <f>SUM(F577:F581)</f>
        <v>182280.21</v>
      </c>
      <c r="G582" s="7">
        <f>SUM(G577:G581)</f>
        <v>1306710.1</v>
      </c>
    </row>
    <row r="583" spans="1:7" ht="15">
      <c r="A583" s="5"/>
      <c r="B583" s="5"/>
      <c r="C583" s="137" t="s">
        <v>0</v>
      </c>
      <c r="D583" s="56" t="s">
        <v>62</v>
      </c>
      <c r="E583" s="6">
        <f aca="true" t="shared" si="192" ref="E583:E588">E577/G577</f>
        <v>0.964340468538957</v>
      </c>
      <c r="F583" s="6">
        <f aca="true" t="shared" si="193" ref="F583:F588">F577/G577</f>
        <v>0.03565953146104297</v>
      </c>
      <c r="G583" s="11">
        <f aca="true" t="shared" si="194" ref="G583:G588">E583+F583</f>
        <v>1</v>
      </c>
    </row>
    <row r="584" spans="1:7" ht="15">
      <c r="A584" s="5"/>
      <c r="B584" s="5"/>
      <c r="C584" s="137"/>
      <c r="D584" s="57" t="s">
        <v>63</v>
      </c>
      <c r="E584" s="6">
        <f t="shared" si="192"/>
        <v>0.9298205071614369</v>
      </c>
      <c r="F584" s="6">
        <f t="shared" si="193"/>
        <v>0.07017949283856303</v>
      </c>
      <c r="G584" s="11">
        <f t="shared" si="194"/>
        <v>1</v>
      </c>
    </row>
    <row r="585" spans="1:7" ht="15">
      <c r="A585" s="5"/>
      <c r="B585" s="5"/>
      <c r="C585" s="137"/>
      <c r="D585" s="57" t="s">
        <v>64</v>
      </c>
      <c r="E585" s="6">
        <f t="shared" si="192"/>
        <v>0.9089286262336191</v>
      </c>
      <c r="F585" s="6">
        <f t="shared" si="193"/>
        <v>0.0910713737663809</v>
      </c>
      <c r="G585" s="11">
        <f t="shared" si="194"/>
        <v>1</v>
      </c>
    </row>
    <row r="586" spans="1:7" ht="15">
      <c r="A586" s="5"/>
      <c r="B586" s="5"/>
      <c r="C586" s="137"/>
      <c r="D586" s="57" t="s">
        <v>65</v>
      </c>
      <c r="E586" s="6">
        <f t="shared" si="192"/>
        <v>0.7553068677040113</v>
      </c>
      <c r="F586" s="6">
        <f t="shared" si="193"/>
        <v>0.2446931322959887</v>
      </c>
      <c r="G586" s="11">
        <f t="shared" si="194"/>
        <v>1</v>
      </c>
    </row>
    <row r="587" spans="1:7" ht="15">
      <c r="A587" s="5"/>
      <c r="B587" s="5"/>
      <c r="C587" s="137"/>
      <c r="D587" s="57" t="s">
        <v>66</v>
      </c>
      <c r="E587" s="6">
        <f t="shared" si="192"/>
        <v>0.9096732037368604</v>
      </c>
      <c r="F587" s="6">
        <f t="shared" si="193"/>
        <v>0.0903267962631395</v>
      </c>
      <c r="G587" s="11">
        <f t="shared" si="194"/>
        <v>1</v>
      </c>
    </row>
    <row r="588" spans="1:7" ht="15">
      <c r="A588" s="5"/>
      <c r="B588" s="5"/>
      <c r="C588" s="137"/>
      <c r="D588" s="57" t="s">
        <v>3</v>
      </c>
      <c r="E588" s="6">
        <f t="shared" si="192"/>
        <v>0.8605044760884605</v>
      </c>
      <c r="F588" s="6">
        <f t="shared" si="193"/>
        <v>0.13949552391153935</v>
      </c>
      <c r="G588" s="11">
        <f t="shared" si="194"/>
        <v>0.9999999999999998</v>
      </c>
    </row>
    <row r="589" spans="1:7" ht="15.75">
      <c r="A589" s="5"/>
      <c r="B589" s="5"/>
      <c r="C589" s="15" t="s">
        <v>60</v>
      </c>
      <c r="G589" s="3"/>
    </row>
    <row r="590" spans="1:7" ht="15.75">
      <c r="A590" s="5"/>
      <c r="B590" s="5"/>
      <c r="C590" s="15"/>
      <c r="G590" s="3"/>
    </row>
    <row r="591" spans="1:3" ht="15">
      <c r="A591" s="5"/>
      <c r="B591" s="5"/>
      <c r="C591" s="5">
        <v>2011</v>
      </c>
    </row>
    <row r="592" spans="1:10" ht="15" customHeight="1">
      <c r="A592" s="5"/>
      <c r="B592" s="5"/>
      <c r="C592" s="137" t="s">
        <v>67</v>
      </c>
      <c r="D592" s="137"/>
      <c r="E592" s="138" t="s">
        <v>70</v>
      </c>
      <c r="F592" s="139"/>
      <c r="G592" s="139"/>
      <c r="H592" s="139"/>
      <c r="I592" s="139"/>
      <c r="J592" s="140"/>
    </row>
    <row r="593" spans="1:10" ht="15.75" thickBot="1">
      <c r="A593" s="5"/>
      <c r="B593" s="5"/>
      <c r="C593" s="137"/>
      <c r="D593" s="137"/>
      <c r="E593" s="12" t="s">
        <v>139</v>
      </c>
      <c r="F593" s="12" t="s">
        <v>140</v>
      </c>
      <c r="G593" s="13" t="s">
        <v>141</v>
      </c>
      <c r="H593" s="13" t="s">
        <v>156</v>
      </c>
      <c r="I593" s="13" t="s">
        <v>142</v>
      </c>
      <c r="J593" s="13" t="s">
        <v>3</v>
      </c>
    </row>
    <row r="594" spans="1:10" ht="15">
      <c r="A594" s="5"/>
      <c r="B594" s="5"/>
      <c r="C594" s="158" t="s">
        <v>34</v>
      </c>
      <c r="D594" s="56" t="s">
        <v>62</v>
      </c>
      <c r="E594" s="7">
        <v>29356.66</v>
      </c>
      <c r="F594" s="7">
        <v>49950.87</v>
      </c>
      <c r="G594" s="7">
        <v>18914.44</v>
      </c>
      <c r="H594" s="7">
        <v>7599.69</v>
      </c>
      <c r="I594" s="7">
        <v>2323.28</v>
      </c>
      <c r="J594" s="7">
        <f>SUM(E594:I594)</f>
        <v>108144.94</v>
      </c>
    </row>
    <row r="595" spans="1:10" ht="15">
      <c r="A595" s="5"/>
      <c r="B595" s="5"/>
      <c r="C595" s="161"/>
      <c r="D595" s="57" t="s">
        <v>63</v>
      </c>
      <c r="E595" s="7">
        <v>22436.91</v>
      </c>
      <c r="F595" s="7">
        <v>29487.68</v>
      </c>
      <c r="G595" s="7">
        <v>6337.96</v>
      </c>
      <c r="H595" s="7">
        <v>2221.74</v>
      </c>
      <c r="I595" s="7">
        <v>1277.95</v>
      </c>
      <c r="J595" s="7">
        <f>SUM(E595:I595)</f>
        <v>61762.23999999999</v>
      </c>
    </row>
    <row r="596" spans="1:10" ht="15">
      <c r="A596" s="5"/>
      <c r="B596" s="5"/>
      <c r="C596" s="161"/>
      <c r="D596" s="57" t="s">
        <v>64</v>
      </c>
      <c r="E596" s="7">
        <v>166714.16</v>
      </c>
      <c r="F596" s="7">
        <v>286120.5</v>
      </c>
      <c r="G596" s="7">
        <v>66190.27</v>
      </c>
      <c r="H596" s="7">
        <v>20815.41</v>
      </c>
      <c r="I596" s="7">
        <v>9826.04</v>
      </c>
      <c r="J596" s="7">
        <f>SUM(E596:I596)</f>
        <v>549666.3800000001</v>
      </c>
    </row>
    <row r="597" spans="1:10" ht="15">
      <c r="A597" s="5"/>
      <c r="B597" s="5"/>
      <c r="C597" s="161"/>
      <c r="D597" s="57" t="s">
        <v>65</v>
      </c>
      <c r="E597" s="7">
        <v>103341.98</v>
      </c>
      <c r="F597" s="7">
        <v>178926.26</v>
      </c>
      <c r="G597" s="7">
        <v>46277.9</v>
      </c>
      <c r="H597" s="7">
        <v>16056.28</v>
      </c>
      <c r="I597" s="7">
        <v>4107.7</v>
      </c>
      <c r="J597" s="7">
        <f>SUM(E597:I597)</f>
        <v>348710.12000000005</v>
      </c>
    </row>
    <row r="598" spans="1:10" ht="15">
      <c r="A598" s="5"/>
      <c r="B598" s="5"/>
      <c r="C598" s="161"/>
      <c r="D598" s="57" t="s">
        <v>66</v>
      </c>
      <c r="E598" s="7">
        <v>17812.47</v>
      </c>
      <c r="F598" s="7">
        <v>26004</v>
      </c>
      <c r="G598" s="7">
        <v>7344.01</v>
      </c>
      <c r="H598" s="7">
        <v>3014.32</v>
      </c>
      <c r="I598" s="7">
        <v>1971.44</v>
      </c>
      <c r="J598" s="7">
        <f>SUM(E598:I598)</f>
        <v>56146.240000000005</v>
      </c>
    </row>
    <row r="599" spans="1:10" ht="15">
      <c r="A599" s="5"/>
      <c r="B599" s="5"/>
      <c r="C599" s="159"/>
      <c r="D599" s="57" t="s">
        <v>3</v>
      </c>
      <c r="E599" s="7">
        <f aca="true" t="shared" si="195" ref="E599:J599">SUM(E594:E598)</f>
        <v>339662.18000000005</v>
      </c>
      <c r="F599" s="7">
        <f t="shared" si="195"/>
        <v>570489.31</v>
      </c>
      <c r="G599" s="7">
        <f t="shared" si="195"/>
        <v>145064.58000000002</v>
      </c>
      <c r="H599" s="7">
        <f t="shared" si="195"/>
        <v>49707.44</v>
      </c>
      <c r="I599" s="7">
        <f t="shared" si="195"/>
        <v>19506.41</v>
      </c>
      <c r="J599" s="7">
        <f t="shared" si="195"/>
        <v>1124429.9200000002</v>
      </c>
    </row>
    <row r="600" spans="1:10" ht="15">
      <c r="A600" s="5"/>
      <c r="B600" s="5"/>
      <c r="C600" s="137" t="s">
        <v>0</v>
      </c>
      <c r="D600" s="56" t="s">
        <v>62</v>
      </c>
      <c r="E600" s="49">
        <f aca="true" t="shared" si="196" ref="E600:E605">E594/J594</f>
        <v>0.27145662108647894</v>
      </c>
      <c r="F600" s="49">
        <f aca="true" t="shared" si="197" ref="F600:F605">F594/J594</f>
        <v>0.4618881845049801</v>
      </c>
      <c r="G600" s="49">
        <f aca="true" t="shared" si="198" ref="G600:G605">G594/J594</f>
        <v>0.17489898279105798</v>
      </c>
      <c r="H600" s="49">
        <f aca="true" t="shared" si="199" ref="H600:H605">H594/J594</f>
        <v>0.07027319077526882</v>
      </c>
      <c r="I600" s="49">
        <f aca="true" t="shared" si="200" ref="I600:I605">I594/J594</f>
        <v>0.021483020842214165</v>
      </c>
      <c r="J600" s="50">
        <f aca="true" t="shared" si="201" ref="J600:J605">SUM(E600:I600)</f>
        <v>1</v>
      </c>
    </row>
    <row r="601" spans="1:10" ht="15">
      <c r="A601" s="5"/>
      <c r="B601" s="5"/>
      <c r="C601" s="137"/>
      <c r="D601" s="57" t="s">
        <v>63</v>
      </c>
      <c r="E601" s="49">
        <f t="shared" si="196"/>
        <v>0.36327876061490005</v>
      </c>
      <c r="F601" s="49">
        <f t="shared" si="197"/>
        <v>0.4774386421217884</v>
      </c>
      <c r="G601" s="49">
        <f t="shared" si="198"/>
        <v>0.10261868740512003</v>
      </c>
      <c r="H601" s="49">
        <f t="shared" si="199"/>
        <v>0.035972464729258524</v>
      </c>
      <c r="I601" s="49">
        <f t="shared" si="200"/>
        <v>0.02069144512893315</v>
      </c>
      <c r="J601" s="50">
        <f t="shared" si="201"/>
        <v>1</v>
      </c>
    </row>
    <row r="602" spans="1:10" ht="15">
      <c r="A602" s="5"/>
      <c r="B602" s="5"/>
      <c r="C602" s="137"/>
      <c r="D602" s="57" t="s">
        <v>64</v>
      </c>
      <c r="E602" s="49">
        <f t="shared" si="196"/>
        <v>0.3033006311937797</v>
      </c>
      <c r="F602" s="49">
        <f t="shared" si="197"/>
        <v>0.5205348378774775</v>
      </c>
      <c r="G602" s="49">
        <f t="shared" si="198"/>
        <v>0.12041898942409392</v>
      </c>
      <c r="H602" s="49">
        <f t="shared" si="199"/>
        <v>0.03786917075044684</v>
      </c>
      <c r="I602" s="49">
        <f t="shared" si="200"/>
        <v>0.017876370754201846</v>
      </c>
      <c r="J602" s="50">
        <f t="shared" si="201"/>
        <v>0.9999999999999998</v>
      </c>
    </row>
    <row r="603" spans="1:10" ht="15">
      <c r="A603" s="5"/>
      <c r="B603" s="5"/>
      <c r="C603" s="137"/>
      <c r="D603" s="57" t="s">
        <v>65</v>
      </c>
      <c r="E603" s="49">
        <f t="shared" si="196"/>
        <v>0.2963549781692598</v>
      </c>
      <c r="F603" s="49">
        <f t="shared" si="197"/>
        <v>0.5131088825297069</v>
      </c>
      <c r="G603" s="49">
        <f t="shared" si="198"/>
        <v>0.13271166320036826</v>
      </c>
      <c r="H603" s="49">
        <f t="shared" si="199"/>
        <v>0.04604477782290918</v>
      </c>
      <c r="I603" s="49">
        <f t="shared" si="200"/>
        <v>0.011779698277755745</v>
      </c>
      <c r="J603" s="50">
        <f t="shared" si="201"/>
        <v>0.9999999999999999</v>
      </c>
    </row>
    <row r="604" spans="1:10" ht="15">
      <c r="A604" s="5"/>
      <c r="B604" s="5"/>
      <c r="C604" s="137"/>
      <c r="D604" s="57" t="s">
        <v>66</v>
      </c>
      <c r="E604" s="49">
        <f t="shared" si="196"/>
        <v>0.31725134220920226</v>
      </c>
      <c r="F604" s="49">
        <f t="shared" si="197"/>
        <v>0.4631476658098565</v>
      </c>
      <c r="G604" s="49">
        <f t="shared" si="198"/>
        <v>0.13080145705215523</v>
      </c>
      <c r="H604" s="49">
        <f t="shared" si="199"/>
        <v>0.05368694323965416</v>
      </c>
      <c r="I604" s="49">
        <f t="shared" si="200"/>
        <v>0.035112591689131806</v>
      </c>
      <c r="J604" s="50">
        <f t="shared" si="201"/>
        <v>1</v>
      </c>
    </row>
    <row r="605" spans="1:10" ht="15">
      <c r="A605" s="5"/>
      <c r="B605" s="5"/>
      <c r="C605" s="137"/>
      <c r="D605" s="57" t="s">
        <v>3</v>
      </c>
      <c r="E605" s="49">
        <f t="shared" si="196"/>
        <v>0.3020750105973701</v>
      </c>
      <c r="F605" s="49">
        <f t="shared" si="197"/>
        <v>0.5073587067124645</v>
      </c>
      <c r="G605" s="49">
        <f t="shared" si="198"/>
        <v>0.12901166841949563</v>
      </c>
      <c r="H605" s="49">
        <f t="shared" si="199"/>
        <v>0.044206792362835735</v>
      </c>
      <c r="I605" s="49">
        <f t="shared" si="200"/>
        <v>0.01734782190783397</v>
      </c>
      <c r="J605" s="50">
        <f t="shared" si="201"/>
        <v>1</v>
      </c>
    </row>
    <row r="606" spans="1:3" ht="15.75">
      <c r="A606" s="5"/>
      <c r="B606" s="5"/>
      <c r="C606" s="15" t="s">
        <v>61</v>
      </c>
    </row>
    <row r="608" spans="1:8" ht="15">
      <c r="A608" s="5">
        <v>25</v>
      </c>
      <c r="B608" s="5" t="s">
        <v>116</v>
      </c>
      <c r="H608" s="3"/>
    </row>
    <row r="609" spans="1:7" ht="15">
      <c r="A609" s="5"/>
      <c r="B609" s="5"/>
      <c r="C609" s="5">
        <v>2011</v>
      </c>
      <c r="G609" s="3"/>
    </row>
    <row r="610" spans="1:13" ht="28.5" customHeight="1">
      <c r="A610" s="5"/>
      <c r="B610" s="5"/>
      <c r="C610" s="137" t="s">
        <v>67</v>
      </c>
      <c r="D610" s="137"/>
      <c r="E610" s="138" t="s">
        <v>117</v>
      </c>
      <c r="F610" s="139"/>
      <c r="G610" s="140"/>
      <c r="H610" s="138" t="s">
        <v>118</v>
      </c>
      <c r="I610" s="139"/>
      <c r="J610" s="140"/>
      <c r="K610" s="138" t="s">
        <v>119</v>
      </c>
      <c r="L610" s="139"/>
      <c r="M610" s="140"/>
    </row>
    <row r="611" spans="1:13" ht="15.75" thickBot="1">
      <c r="A611" s="5"/>
      <c r="B611" s="5"/>
      <c r="C611" s="137"/>
      <c r="D611" s="137"/>
      <c r="E611" s="12" t="s">
        <v>1</v>
      </c>
      <c r="F611" s="12" t="s">
        <v>2</v>
      </c>
      <c r="G611" s="13" t="s">
        <v>3</v>
      </c>
      <c r="H611" s="22" t="s">
        <v>1</v>
      </c>
      <c r="I611" s="12" t="s">
        <v>2</v>
      </c>
      <c r="J611" s="23" t="s">
        <v>3</v>
      </c>
      <c r="K611" s="22" t="s">
        <v>1</v>
      </c>
      <c r="L611" s="12" t="s">
        <v>2</v>
      </c>
      <c r="M611" s="23" t="s">
        <v>3</v>
      </c>
    </row>
    <row r="612" spans="1:13" ht="15">
      <c r="A612" s="5"/>
      <c r="B612" s="5"/>
      <c r="C612" s="158" t="s">
        <v>34</v>
      </c>
      <c r="D612" s="56" t="s">
        <v>62</v>
      </c>
      <c r="E612" s="7">
        <v>34994.79</v>
      </c>
      <c r="F612" s="7">
        <v>73150.14</v>
      </c>
      <c r="G612" s="7">
        <f>+E612+F612</f>
        <v>108144.93</v>
      </c>
      <c r="H612" s="7">
        <v>104211.06</v>
      </c>
      <c r="I612" s="7">
        <v>3933.87</v>
      </c>
      <c r="J612" s="7">
        <f>+H612+I612</f>
        <v>108144.93</v>
      </c>
      <c r="K612" s="7">
        <v>48656.52</v>
      </c>
      <c r="L612" s="7">
        <v>59488.41</v>
      </c>
      <c r="M612" s="7">
        <f>+K612+L612</f>
        <v>108144.93</v>
      </c>
    </row>
    <row r="613" spans="1:13" ht="15">
      <c r="A613" s="5"/>
      <c r="B613" s="5"/>
      <c r="C613" s="161"/>
      <c r="D613" s="57" t="s">
        <v>63</v>
      </c>
      <c r="E613" s="7">
        <v>19065.79</v>
      </c>
      <c r="F613" s="7">
        <v>42696.44</v>
      </c>
      <c r="G613" s="7">
        <f>+E613+F613</f>
        <v>61762.23</v>
      </c>
      <c r="H613" s="7">
        <v>56895.03</v>
      </c>
      <c r="I613" s="7">
        <v>4867.2</v>
      </c>
      <c r="J613" s="7">
        <f>+H613+I613</f>
        <v>61762.229999999996</v>
      </c>
      <c r="K613" s="7">
        <v>14448.49</v>
      </c>
      <c r="L613" s="7">
        <v>47313.74</v>
      </c>
      <c r="M613" s="7">
        <f>+K613+L613</f>
        <v>61762.229999999996</v>
      </c>
    </row>
    <row r="614" spans="1:13" ht="15">
      <c r="A614" s="5"/>
      <c r="B614" s="5"/>
      <c r="C614" s="161"/>
      <c r="D614" s="57" t="s">
        <v>64</v>
      </c>
      <c r="E614" s="7">
        <v>245604.11</v>
      </c>
      <c r="F614" s="7">
        <v>304062.27</v>
      </c>
      <c r="G614" s="7">
        <f>+E614+F614</f>
        <v>549666.38</v>
      </c>
      <c r="H614" s="7">
        <v>529666.09</v>
      </c>
      <c r="I614" s="7">
        <v>20000.29</v>
      </c>
      <c r="J614" s="7">
        <f>+H614+I614</f>
        <v>549666.38</v>
      </c>
      <c r="K614" s="7">
        <v>189943.44</v>
      </c>
      <c r="L614" s="7">
        <v>359722.94</v>
      </c>
      <c r="M614" s="7">
        <f>+K614+L614</f>
        <v>549666.38</v>
      </c>
    </row>
    <row r="615" spans="1:13" ht="15">
      <c r="A615" s="5"/>
      <c r="B615" s="5"/>
      <c r="C615" s="161"/>
      <c r="D615" s="57" t="s">
        <v>65</v>
      </c>
      <c r="E615" s="7">
        <v>269553.83</v>
      </c>
      <c r="F615" s="7">
        <v>79156.29</v>
      </c>
      <c r="G615" s="7">
        <f>+E615+F615</f>
        <v>348710.12</v>
      </c>
      <c r="H615" s="7">
        <v>325584.26</v>
      </c>
      <c r="I615" s="7">
        <v>23125.86</v>
      </c>
      <c r="J615" s="7">
        <f>+H615+I615</f>
        <v>348710.12</v>
      </c>
      <c r="K615" s="7">
        <v>151028.5</v>
      </c>
      <c r="L615" s="7">
        <v>197681.62</v>
      </c>
      <c r="M615" s="7">
        <f>+K615+L615</f>
        <v>348710.12</v>
      </c>
    </row>
    <row r="616" spans="1:13" ht="15">
      <c r="A616" s="5"/>
      <c r="B616" s="5"/>
      <c r="C616" s="161"/>
      <c r="D616" s="57" t="s">
        <v>66</v>
      </c>
      <c r="E616" s="7">
        <v>21760.47</v>
      </c>
      <c r="F616" s="7">
        <v>34385.77</v>
      </c>
      <c r="G616" s="7">
        <f>+E616+F616</f>
        <v>56146.24</v>
      </c>
      <c r="H616" s="7">
        <v>50922.44</v>
      </c>
      <c r="I616" s="7">
        <v>5223.79</v>
      </c>
      <c r="J616" s="7">
        <f>+H616+I616</f>
        <v>56146.23</v>
      </c>
      <c r="K616" s="7">
        <v>13201.7</v>
      </c>
      <c r="L616" s="7">
        <v>42944.53</v>
      </c>
      <c r="M616" s="7">
        <f>+K616+L616</f>
        <v>56146.229999999996</v>
      </c>
    </row>
    <row r="617" spans="1:13" ht="15">
      <c r="A617" s="5"/>
      <c r="B617" s="5"/>
      <c r="C617" s="159"/>
      <c r="D617" s="57" t="s">
        <v>3</v>
      </c>
      <c r="E617" s="7">
        <f>SUM(E612:E616)</f>
        <v>590978.99</v>
      </c>
      <c r="F617" s="7">
        <f aca="true" t="shared" si="202" ref="F617:M617">SUM(F612:F616)</f>
        <v>533450.91</v>
      </c>
      <c r="G617" s="7">
        <f t="shared" si="202"/>
        <v>1124429.9000000001</v>
      </c>
      <c r="H617" s="7">
        <f t="shared" si="202"/>
        <v>1067278.88</v>
      </c>
      <c r="I617" s="7">
        <f t="shared" si="202"/>
        <v>57151.01</v>
      </c>
      <c r="J617" s="7">
        <f t="shared" si="202"/>
        <v>1124429.8900000001</v>
      </c>
      <c r="K617" s="7">
        <f t="shared" si="202"/>
        <v>417278.65</v>
      </c>
      <c r="L617" s="7">
        <f t="shared" si="202"/>
        <v>707151.24</v>
      </c>
      <c r="M617" s="7">
        <f t="shared" si="202"/>
        <v>1124429.8900000001</v>
      </c>
    </row>
    <row r="618" spans="1:13" ht="15">
      <c r="A618" s="5"/>
      <c r="B618" s="5"/>
      <c r="C618" s="137" t="s">
        <v>0</v>
      </c>
      <c r="D618" s="56" t="s">
        <v>62</v>
      </c>
      <c r="E618" s="6">
        <f aca="true" t="shared" si="203" ref="E618:E623">E612/G612</f>
        <v>0.32359159139499194</v>
      </c>
      <c r="F618" s="6">
        <f aca="true" t="shared" si="204" ref="F618:F623">F612/G612</f>
        <v>0.6764084086050082</v>
      </c>
      <c r="G618" s="11">
        <f aca="true" t="shared" si="205" ref="G618:G623">E618+F618</f>
        <v>1</v>
      </c>
      <c r="H618" s="6">
        <f aca="true" t="shared" si="206" ref="H618:H623">H612/J612</f>
        <v>0.9636240922251279</v>
      </c>
      <c r="I618" s="6">
        <f aca="true" t="shared" si="207" ref="I618:I623">I612/J612</f>
        <v>0.03637590777487211</v>
      </c>
      <c r="J618" s="11">
        <f aca="true" t="shared" si="208" ref="J618:J623">H618+I618</f>
        <v>1</v>
      </c>
      <c r="K618" s="6">
        <f aca="true" t="shared" si="209" ref="K618:K623">K612/M612</f>
        <v>0.4499195662709292</v>
      </c>
      <c r="L618" s="6">
        <f aca="true" t="shared" si="210" ref="L618:L623">L612/M612</f>
        <v>0.5500804337290709</v>
      </c>
      <c r="M618" s="11">
        <f aca="true" t="shared" si="211" ref="M618:M623">K618+L618</f>
        <v>1</v>
      </c>
    </row>
    <row r="619" spans="1:13" ht="15">
      <c r="A619" s="5"/>
      <c r="B619" s="5"/>
      <c r="C619" s="137"/>
      <c r="D619" s="57" t="s">
        <v>63</v>
      </c>
      <c r="E619" s="6">
        <f t="shared" si="203"/>
        <v>0.30869659337106187</v>
      </c>
      <c r="F619" s="6">
        <f t="shared" si="204"/>
        <v>0.6913034066289381</v>
      </c>
      <c r="G619" s="11">
        <f t="shared" si="205"/>
        <v>1</v>
      </c>
      <c r="H619" s="6">
        <f t="shared" si="206"/>
        <v>0.9211945553131744</v>
      </c>
      <c r="I619" s="6">
        <f t="shared" si="207"/>
        <v>0.07880544468682558</v>
      </c>
      <c r="J619" s="11">
        <f t="shared" si="208"/>
        <v>1</v>
      </c>
      <c r="K619" s="6">
        <f t="shared" si="209"/>
        <v>0.23393731087753794</v>
      </c>
      <c r="L619" s="6">
        <f t="shared" si="210"/>
        <v>0.7660626891224621</v>
      </c>
      <c r="M619" s="11">
        <f t="shared" si="211"/>
        <v>1</v>
      </c>
    </row>
    <row r="620" spans="1:13" ht="15">
      <c r="A620" s="5"/>
      <c r="B620" s="5"/>
      <c r="C620" s="137"/>
      <c r="D620" s="57" t="s">
        <v>64</v>
      </c>
      <c r="E620" s="6">
        <f t="shared" si="203"/>
        <v>0.44682396256434675</v>
      </c>
      <c r="F620" s="6">
        <f t="shared" si="204"/>
        <v>0.5531760374356532</v>
      </c>
      <c r="G620" s="11">
        <f t="shared" si="205"/>
        <v>1</v>
      </c>
      <c r="H620" s="6">
        <f t="shared" si="206"/>
        <v>0.9636137651351352</v>
      </c>
      <c r="I620" s="6">
        <f t="shared" si="207"/>
        <v>0.03638623486486476</v>
      </c>
      <c r="J620" s="11">
        <f t="shared" si="208"/>
        <v>1</v>
      </c>
      <c r="K620" s="6">
        <f t="shared" si="209"/>
        <v>0.3455613203048729</v>
      </c>
      <c r="L620" s="6">
        <f t="shared" si="210"/>
        <v>0.654438679695127</v>
      </c>
      <c r="M620" s="11">
        <f t="shared" si="211"/>
        <v>1</v>
      </c>
    </row>
    <row r="621" spans="1:13" ht="15">
      <c r="A621" s="5"/>
      <c r="B621" s="5"/>
      <c r="C621" s="137"/>
      <c r="D621" s="57" t="s">
        <v>65</v>
      </c>
      <c r="E621" s="6">
        <f t="shared" si="203"/>
        <v>0.7730026017025259</v>
      </c>
      <c r="F621" s="6">
        <f t="shared" si="204"/>
        <v>0.22699739829747412</v>
      </c>
      <c r="G621" s="11">
        <f t="shared" si="205"/>
        <v>1</v>
      </c>
      <c r="H621" s="6">
        <f t="shared" si="206"/>
        <v>0.9336817067425517</v>
      </c>
      <c r="I621" s="6">
        <f t="shared" si="207"/>
        <v>0.06631829325744834</v>
      </c>
      <c r="J621" s="11">
        <f t="shared" si="208"/>
        <v>1</v>
      </c>
      <c r="K621" s="6">
        <f t="shared" si="209"/>
        <v>0.4331061570567553</v>
      </c>
      <c r="L621" s="6">
        <f t="shared" si="210"/>
        <v>0.5668938429432446</v>
      </c>
      <c r="M621" s="11">
        <f t="shared" si="211"/>
        <v>1</v>
      </c>
    </row>
    <row r="622" spans="1:13" ht="15">
      <c r="A622" s="5"/>
      <c r="B622" s="5"/>
      <c r="C622" s="137"/>
      <c r="D622" s="57" t="s">
        <v>66</v>
      </c>
      <c r="E622" s="6">
        <f t="shared" si="203"/>
        <v>0.38756771602158935</v>
      </c>
      <c r="F622" s="6">
        <f t="shared" si="204"/>
        <v>0.6124322839784107</v>
      </c>
      <c r="G622" s="11">
        <f t="shared" si="205"/>
        <v>1</v>
      </c>
      <c r="H622" s="6">
        <f t="shared" si="206"/>
        <v>0.9069609838452198</v>
      </c>
      <c r="I622" s="6">
        <f t="shared" si="207"/>
        <v>0.09303901615478011</v>
      </c>
      <c r="J622" s="11">
        <f t="shared" si="208"/>
        <v>1</v>
      </c>
      <c r="K622" s="6">
        <f t="shared" si="209"/>
        <v>0.23513065792663196</v>
      </c>
      <c r="L622" s="6">
        <f t="shared" si="210"/>
        <v>0.7648693420733681</v>
      </c>
      <c r="M622" s="11">
        <f t="shared" si="211"/>
        <v>1</v>
      </c>
    </row>
    <row r="623" spans="1:13" ht="15">
      <c r="A623" s="5"/>
      <c r="B623" s="5"/>
      <c r="C623" s="137"/>
      <c r="D623" s="57" t="s">
        <v>3</v>
      </c>
      <c r="E623" s="6">
        <f t="shared" si="203"/>
        <v>0.5255809988688489</v>
      </c>
      <c r="F623" s="6">
        <f t="shared" si="204"/>
        <v>0.474419001131151</v>
      </c>
      <c r="G623" s="11">
        <f t="shared" si="205"/>
        <v>0.9999999999999999</v>
      </c>
      <c r="H623" s="6">
        <f t="shared" si="206"/>
        <v>0.9491733450806789</v>
      </c>
      <c r="I623" s="6">
        <f t="shared" si="207"/>
        <v>0.05082665491932093</v>
      </c>
      <c r="J623" s="11">
        <f t="shared" si="208"/>
        <v>0.9999999999999998</v>
      </c>
      <c r="K623" s="6">
        <f t="shared" si="209"/>
        <v>0.37110241706577185</v>
      </c>
      <c r="L623" s="6">
        <f t="shared" si="210"/>
        <v>0.628897582934228</v>
      </c>
      <c r="M623" s="11">
        <f t="shared" si="211"/>
        <v>0.9999999999999999</v>
      </c>
    </row>
    <row r="624" spans="1:7" ht="15.75">
      <c r="A624" s="5"/>
      <c r="B624" s="5"/>
      <c r="C624" s="15" t="s">
        <v>60</v>
      </c>
      <c r="G624" s="3"/>
    </row>
    <row r="625" spans="1:2" ht="15">
      <c r="A625" s="5"/>
      <c r="B625" s="1"/>
    </row>
    <row r="626" spans="1:8" ht="15">
      <c r="A626" s="5">
        <v>26</v>
      </c>
      <c r="B626" s="5" t="s">
        <v>120</v>
      </c>
      <c r="H626" s="3"/>
    </row>
    <row r="627" spans="1:7" ht="24" customHeight="1">
      <c r="A627" s="5"/>
      <c r="B627" s="5"/>
      <c r="C627" s="5">
        <v>2011</v>
      </c>
      <c r="G627" s="3"/>
    </row>
    <row r="628" spans="1:7" ht="28.5" customHeight="1">
      <c r="A628" s="5"/>
      <c r="B628" s="5"/>
      <c r="C628" s="137" t="s">
        <v>67</v>
      </c>
      <c r="D628" s="137"/>
      <c r="E628" s="138" t="s">
        <v>120</v>
      </c>
      <c r="F628" s="139"/>
      <c r="G628" s="140"/>
    </row>
    <row r="629" spans="1:7" ht="15.75" thickBot="1">
      <c r="A629" s="5"/>
      <c r="B629" s="5"/>
      <c r="C629" s="137"/>
      <c r="D629" s="137"/>
      <c r="E629" s="12" t="s">
        <v>1</v>
      </c>
      <c r="F629" s="12" t="s">
        <v>2</v>
      </c>
      <c r="G629" s="13" t="s">
        <v>3</v>
      </c>
    </row>
    <row r="630" spans="1:7" ht="15">
      <c r="A630" s="5"/>
      <c r="B630" s="5"/>
      <c r="C630" s="158" t="s">
        <v>34</v>
      </c>
      <c r="D630" s="56" t="s">
        <v>62</v>
      </c>
      <c r="E630" s="7">
        <v>576.91</v>
      </c>
      <c r="F630" s="7">
        <v>111567.02</v>
      </c>
      <c r="G630" s="7">
        <f>+E630+F630</f>
        <v>112143.93000000001</v>
      </c>
    </row>
    <row r="631" spans="1:7" ht="15">
      <c r="A631" s="5"/>
      <c r="B631" s="5"/>
      <c r="C631" s="161"/>
      <c r="D631" s="57" t="s">
        <v>63</v>
      </c>
      <c r="E631" s="7">
        <v>6764.49</v>
      </c>
      <c r="F631" s="7">
        <v>59659.33</v>
      </c>
      <c r="G631" s="7">
        <f>+E631+F631</f>
        <v>66423.82</v>
      </c>
    </row>
    <row r="632" spans="1:7" ht="15">
      <c r="A632" s="5"/>
      <c r="B632" s="5"/>
      <c r="C632" s="161"/>
      <c r="D632" s="57" t="s">
        <v>64</v>
      </c>
      <c r="E632" s="7">
        <v>106600.06</v>
      </c>
      <c r="F632" s="7">
        <v>498140.91</v>
      </c>
      <c r="G632" s="7">
        <f>+E632+F632</f>
        <v>604740.97</v>
      </c>
    </row>
    <row r="633" spans="1:7" ht="15">
      <c r="A633" s="5"/>
      <c r="B633" s="5"/>
      <c r="C633" s="161"/>
      <c r="D633" s="57" t="s">
        <v>65</v>
      </c>
      <c r="E633" s="7">
        <v>718.4</v>
      </c>
      <c r="F633" s="7">
        <v>460961.66</v>
      </c>
      <c r="G633" s="7">
        <f>+E633+F633</f>
        <v>461680.06</v>
      </c>
    </row>
    <row r="634" spans="1:7" ht="15">
      <c r="A634" s="5"/>
      <c r="B634" s="5"/>
      <c r="C634" s="161"/>
      <c r="D634" s="57" t="s">
        <v>66</v>
      </c>
      <c r="E634" s="7">
        <v>410.14</v>
      </c>
      <c r="F634" s="7">
        <v>61311.19</v>
      </c>
      <c r="G634" s="7">
        <f>+E634+F634</f>
        <v>61721.33</v>
      </c>
    </row>
    <row r="635" spans="1:7" ht="15">
      <c r="A635" s="5"/>
      <c r="B635" s="5"/>
      <c r="C635" s="159"/>
      <c r="D635" s="57" t="s">
        <v>3</v>
      </c>
      <c r="E635" s="7">
        <f>SUM(E630:E634)</f>
        <v>115069.99999999999</v>
      </c>
      <c r="F635" s="7">
        <f>SUM(F630:F634)</f>
        <v>1191640.1099999999</v>
      </c>
      <c r="G635" s="7">
        <f>SUM(G630:G634)</f>
        <v>1306710.11</v>
      </c>
    </row>
    <row r="636" spans="1:7" ht="15">
      <c r="A636" s="5"/>
      <c r="B636" s="5"/>
      <c r="C636" s="158" t="s">
        <v>0</v>
      </c>
      <c r="D636" s="56" t="s">
        <v>62</v>
      </c>
      <c r="E636" s="6">
        <f aca="true" t="shared" si="212" ref="E636:E641">E630/G630</f>
        <v>0.005144371166589221</v>
      </c>
      <c r="F636" s="6">
        <f aca="true" t="shared" si="213" ref="F636:F641">F630/G630</f>
        <v>0.9948556288334107</v>
      </c>
      <c r="G636" s="11">
        <f aca="true" t="shared" si="214" ref="G636:G641">E636+F636</f>
        <v>0.9999999999999999</v>
      </c>
    </row>
    <row r="637" spans="1:7" ht="15">
      <c r="A637" s="5"/>
      <c r="B637" s="5"/>
      <c r="C637" s="161"/>
      <c r="D637" s="57" t="s">
        <v>63</v>
      </c>
      <c r="E637" s="6">
        <f t="shared" si="212"/>
        <v>0.10183831643527877</v>
      </c>
      <c r="F637" s="6">
        <f t="shared" si="213"/>
        <v>0.8981616835647211</v>
      </c>
      <c r="G637" s="11">
        <f t="shared" si="214"/>
        <v>0.9999999999999999</v>
      </c>
    </row>
    <row r="638" spans="1:7" ht="15">
      <c r="A638" s="5"/>
      <c r="B638" s="5"/>
      <c r="C638" s="161"/>
      <c r="D638" s="57" t="s">
        <v>64</v>
      </c>
      <c r="E638" s="6">
        <f t="shared" si="212"/>
        <v>0.1762739177403509</v>
      </c>
      <c r="F638" s="6">
        <f t="shared" si="213"/>
        <v>0.8237260822596492</v>
      </c>
      <c r="G638" s="11">
        <f t="shared" si="214"/>
        <v>1</v>
      </c>
    </row>
    <row r="639" spans="1:7" ht="15">
      <c r="A639" s="5"/>
      <c r="B639" s="5"/>
      <c r="C639" s="161"/>
      <c r="D639" s="57" t="s">
        <v>65</v>
      </c>
      <c r="E639" s="6">
        <f t="shared" si="212"/>
        <v>0.0015560559405576233</v>
      </c>
      <c r="F639" s="6">
        <f t="shared" si="213"/>
        <v>0.9984439440594424</v>
      </c>
      <c r="G639" s="11">
        <f t="shared" si="214"/>
        <v>1</v>
      </c>
    </row>
    <row r="640" spans="1:7" ht="15">
      <c r="A640" s="5"/>
      <c r="B640" s="5"/>
      <c r="C640" s="161"/>
      <c r="D640" s="57" t="s">
        <v>66</v>
      </c>
      <c r="E640" s="6">
        <f t="shared" si="212"/>
        <v>0.006645028550097672</v>
      </c>
      <c r="F640" s="6">
        <f t="shared" si="213"/>
        <v>0.9933549714499024</v>
      </c>
      <c r="G640" s="11">
        <f t="shared" si="214"/>
        <v>1</v>
      </c>
    </row>
    <row r="641" spans="1:7" ht="15">
      <c r="A641" s="5"/>
      <c r="B641" s="5"/>
      <c r="C641" s="159"/>
      <c r="D641" s="57" t="s">
        <v>3</v>
      </c>
      <c r="E641" s="6">
        <f t="shared" si="212"/>
        <v>0.08806084771166267</v>
      </c>
      <c r="F641" s="6">
        <f t="shared" si="213"/>
        <v>0.9119391522883371</v>
      </c>
      <c r="G641" s="11">
        <f t="shared" si="214"/>
        <v>0.9999999999999998</v>
      </c>
    </row>
    <row r="642" spans="1:7" ht="15.75">
      <c r="A642" s="5"/>
      <c r="B642" s="5"/>
      <c r="C642" s="15" t="s">
        <v>60</v>
      </c>
      <c r="G642" s="3"/>
    </row>
    <row r="643" spans="1:7" ht="24" customHeight="1">
      <c r="A643" s="5"/>
      <c r="B643" s="5"/>
      <c r="C643" s="5">
        <v>2011</v>
      </c>
      <c r="G643" s="3"/>
    </row>
    <row r="644" spans="1:10" ht="28.5" customHeight="1">
      <c r="A644" s="5"/>
      <c r="B644" s="5"/>
      <c r="C644" s="137" t="s">
        <v>67</v>
      </c>
      <c r="D644" s="137"/>
      <c r="E644" s="138" t="s">
        <v>121</v>
      </c>
      <c r="F644" s="139"/>
      <c r="G644" s="140"/>
      <c r="H644" s="138" t="s">
        <v>122</v>
      </c>
      <c r="I644" s="139"/>
      <c r="J644" s="140"/>
    </row>
    <row r="645" spans="1:10" ht="15.75" thickBot="1">
      <c r="A645" s="5"/>
      <c r="B645" s="5"/>
      <c r="C645" s="137"/>
      <c r="D645" s="137"/>
      <c r="E645" s="22" t="s">
        <v>1</v>
      </c>
      <c r="F645" s="12" t="s">
        <v>2</v>
      </c>
      <c r="G645" s="23" t="s">
        <v>3</v>
      </c>
      <c r="H645" s="22" t="s">
        <v>1</v>
      </c>
      <c r="I645" s="12" t="s">
        <v>2</v>
      </c>
      <c r="J645" s="23" t="s">
        <v>3</v>
      </c>
    </row>
    <row r="646" spans="1:10" ht="15">
      <c r="A646" s="5"/>
      <c r="B646" s="5"/>
      <c r="C646" s="158" t="s">
        <v>34</v>
      </c>
      <c r="D646" s="56" t="s">
        <v>62</v>
      </c>
      <c r="E646" s="7">
        <v>0</v>
      </c>
      <c r="F646" s="7">
        <v>576.91</v>
      </c>
      <c r="G646" s="7">
        <f>+E646+F646</f>
        <v>576.91</v>
      </c>
      <c r="H646" s="7">
        <v>375.01</v>
      </c>
      <c r="I646" s="7">
        <v>201.9</v>
      </c>
      <c r="J646" s="7">
        <f>+H646+I646</f>
        <v>576.91</v>
      </c>
    </row>
    <row r="647" spans="1:10" ht="15">
      <c r="A647" s="5"/>
      <c r="B647" s="5"/>
      <c r="C647" s="161"/>
      <c r="D647" s="57" t="s">
        <v>63</v>
      </c>
      <c r="E647" s="7">
        <v>85.05</v>
      </c>
      <c r="F647" s="7">
        <v>6679.44</v>
      </c>
      <c r="G647" s="7">
        <f>+E647+F647</f>
        <v>6764.49</v>
      </c>
      <c r="H647" s="7">
        <v>6125.97</v>
      </c>
      <c r="I647" s="7">
        <v>638.52</v>
      </c>
      <c r="J647" s="7">
        <f>+H647+I647</f>
        <v>6764.49</v>
      </c>
    </row>
    <row r="648" spans="1:10" ht="15">
      <c r="A648" s="5"/>
      <c r="B648" s="5"/>
      <c r="C648" s="161"/>
      <c r="D648" s="57" t="s">
        <v>64</v>
      </c>
      <c r="E648" s="7">
        <v>6041.76</v>
      </c>
      <c r="F648" s="7">
        <v>100558.3</v>
      </c>
      <c r="G648" s="7">
        <f>+E648+F648</f>
        <v>106600.06</v>
      </c>
      <c r="H648" s="7">
        <v>100503.11</v>
      </c>
      <c r="I648" s="7">
        <v>6096.95</v>
      </c>
      <c r="J648" s="7">
        <f>+H648+I648</f>
        <v>106600.06</v>
      </c>
    </row>
    <row r="649" spans="1:10" ht="15">
      <c r="A649" s="5"/>
      <c r="B649" s="5"/>
      <c r="C649" s="161"/>
      <c r="D649" s="57" t="s">
        <v>65</v>
      </c>
      <c r="E649" s="7">
        <v>718.4</v>
      </c>
      <c r="F649" s="7">
        <v>0</v>
      </c>
      <c r="G649" s="7">
        <f>+E649+F649</f>
        <v>718.4</v>
      </c>
      <c r="H649" s="7">
        <v>0</v>
      </c>
      <c r="I649" s="7">
        <v>718.4</v>
      </c>
      <c r="J649" s="7">
        <f>+H649+I649</f>
        <v>718.4</v>
      </c>
    </row>
    <row r="650" spans="1:10" ht="15">
      <c r="A650" s="5"/>
      <c r="B650" s="5"/>
      <c r="C650" s="161"/>
      <c r="D650" s="57" t="s">
        <v>66</v>
      </c>
      <c r="E650" s="7">
        <v>220.98</v>
      </c>
      <c r="F650" s="7">
        <v>189.15</v>
      </c>
      <c r="G650" s="7">
        <f>+E650+F650</f>
        <v>410.13</v>
      </c>
      <c r="H650" s="7">
        <v>0</v>
      </c>
      <c r="I650" s="7">
        <v>410.14</v>
      </c>
      <c r="J650" s="7">
        <f>+H650+I650</f>
        <v>410.14</v>
      </c>
    </row>
    <row r="651" spans="1:10" ht="15">
      <c r="A651" s="5"/>
      <c r="B651" s="5"/>
      <c r="C651" s="159"/>
      <c r="D651" s="57" t="s">
        <v>3</v>
      </c>
      <c r="E651" s="7">
        <f aca="true" t="shared" si="215" ref="E651:J651">SUM(E646:E650)</f>
        <v>7066.19</v>
      </c>
      <c r="F651" s="7">
        <f t="shared" si="215"/>
        <v>108003.8</v>
      </c>
      <c r="G651" s="7">
        <f t="shared" si="215"/>
        <v>115069.98999999999</v>
      </c>
      <c r="H651" s="7">
        <f t="shared" si="215"/>
        <v>107004.09</v>
      </c>
      <c r="I651" s="7">
        <f t="shared" si="215"/>
        <v>8065.91</v>
      </c>
      <c r="J651" s="7">
        <f t="shared" si="215"/>
        <v>115069.99999999999</v>
      </c>
    </row>
    <row r="652" spans="1:10" ht="15">
      <c r="A652" s="5"/>
      <c r="B652" s="5"/>
      <c r="C652" s="158" t="s">
        <v>0</v>
      </c>
      <c r="D652" s="56" t="s">
        <v>62</v>
      </c>
      <c r="E652" s="6">
        <f aca="true" t="shared" si="216" ref="E652:E657">E646/G646</f>
        <v>0</v>
      </c>
      <c r="F652" s="6">
        <f aca="true" t="shared" si="217" ref="F652:F657">F646/G646</f>
        <v>1</v>
      </c>
      <c r="G652" s="11">
        <f aca="true" t="shared" si="218" ref="G652:G657">E652+F652</f>
        <v>1</v>
      </c>
      <c r="H652" s="6">
        <f aca="true" t="shared" si="219" ref="H652:H657">H646/J646</f>
        <v>0.6500320673935276</v>
      </c>
      <c r="I652" s="6">
        <f aca="true" t="shared" si="220" ref="I652:I657">I646/J646</f>
        <v>0.34996793260647246</v>
      </c>
      <c r="J652" s="11">
        <f aca="true" t="shared" si="221" ref="J652:J657">H652+I652</f>
        <v>1</v>
      </c>
    </row>
    <row r="653" spans="1:10" ht="15">
      <c r="A653" s="5"/>
      <c r="B653" s="5"/>
      <c r="C653" s="161"/>
      <c r="D653" s="57" t="s">
        <v>63</v>
      </c>
      <c r="E653" s="6">
        <f t="shared" si="216"/>
        <v>0.012573009938665</v>
      </c>
      <c r="F653" s="6">
        <f t="shared" si="217"/>
        <v>0.9874269900613349</v>
      </c>
      <c r="G653" s="11">
        <f t="shared" si="218"/>
        <v>0.9999999999999999</v>
      </c>
      <c r="H653" s="6">
        <f t="shared" si="219"/>
        <v>0.9056070745909892</v>
      </c>
      <c r="I653" s="6">
        <f t="shared" si="220"/>
        <v>0.09439292540901088</v>
      </c>
      <c r="J653" s="11">
        <f t="shared" si="221"/>
        <v>1</v>
      </c>
    </row>
    <row r="654" spans="1:10" ht="15">
      <c r="A654" s="5"/>
      <c r="B654" s="5"/>
      <c r="C654" s="161"/>
      <c r="D654" s="57" t="s">
        <v>64</v>
      </c>
      <c r="E654" s="6">
        <f t="shared" si="216"/>
        <v>0.05667689117623386</v>
      </c>
      <c r="F654" s="6">
        <f t="shared" si="217"/>
        <v>0.9433231088237662</v>
      </c>
      <c r="G654" s="11">
        <f t="shared" si="218"/>
        <v>1</v>
      </c>
      <c r="H654" s="6">
        <f t="shared" si="219"/>
        <v>0.9428053792840267</v>
      </c>
      <c r="I654" s="6">
        <f t="shared" si="220"/>
        <v>0.05719462071597333</v>
      </c>
      <c r="J654" s="11">
        <f t="shared" si="221"/>
        <v>1</v>
      </c>
    </row>
    <row r="655" spans="1:10" ht="15">
      <c r="A655" s="5"/>
      <c r="B655" s="5"/>
      <c r="C655" s="161"/>
      <c r="D655" s="57" t="s">
        <v>65</v>
      </c>
      <c r="E655" s="6">
        <f t="shared" si="216"/>
        <v>1</v>
      </c>
      <c r="F655" s="6">
        <f t="shared" si="217"/>
        <v>0</v>
      </c>
      <c r="G655" s="11">
        <f t="shared" si="218"/>
        <v>1</v>
      </c>
      <c r="H655" s="6">
        <f t="shared" si="219"/>
        <v>0</v>
      </c>
      <c r="I655" s="6">
        <f t="shared" si="220"/>
        <v>1</v>
      </c>
      <c r="J655" s="11">
        <f t="shared" si="221"/>
        <v>1</v>
      </c>
    </row>
    <row r="656" spans="1:10" ht="15">
      <c r="A656" s="5"/>
      <c r="B656" s="5"/>
      <c r="C656" s="161"/>
      <c r="D656" s="57" t="s">
        <v>66</v>
      </c>
      <c r="E656" s="6">
        <f t="shared" si="216"/>
        <v>0.5388047692195157</v>
      </c>
      <c r="F656" s="6">
        <f t="shared" si="217"/>
        <v>0.46119523078048424</v>
      </c>
      <c r="G656" s="11">
        <f t="shared" si="218"/>
        <v>1</v>
      </c>
      <c r="H656" s="6">
        <f t="shared" si="219"/>
        <v>0</v>
      </c>
      <c r="I656" s="6">
        <f t="shared" si="220"/>
        <v>1</v>
      </c>
      <c r="J656" s="11">
        <f t="shared" si="221"/>
        <v>1</v>
      </c>
    </row>
    <row r="657" spans="1:10" ht="15">
      <c r="A657" s="5"/>
      <c r="B657" s="5"/>
      <c r="C657" s="159"/>
      <c r="D657" s="57" t="s">
        <v>3</v>
      </c>
      <c r="E657" s="6">
        <f t="shared" si="216"/>
        <v>0.061407757139806826</v>
      </c>
      <c r="F657" s="6">
        <f t="shared" si="217"/>
        <v>0.9385922428601933</v>
      </c>
      <c r="G657" s="11">
        <f t="shared" si="218"/>
        <v>1</v>
      </c>
      <c r="H657" s="6">
        <f t="shared" si="219"/>
        <v>0.929904319110107</v>
      </c>
      <c r="I657" s="6">
        <f t="shared" si="220"/>
        <v>0.07009568088989311</v>
      </c>
      <c r="J657" s="11">
        <f t="shared" si="221"/>
        <v>1</v>
      </c>
    </row>
    <row r="658" spans="1:7" ht="15.75">
      <c r="A658" s="5"/>
      <c r="B658" s="5"/>
      <c r="C658" s="15" t="s">
        <v>60</v>
      </c>
      <c r="G658" s="3"/>
    </row>
    <row r="659" spans="1:7" ht="15.75">
      <c r="A659" s="5"/>
      <c r="B659" s="5"/>
      <c r="C659" s="15"/>
      <c r="G659" s="3"/>
    </row>
    <row r="660" spans="1:2" ht="15">
      <c r="A660" s="5">
        <v>27</v>
      </c>
      <c r="B660" s="5" t="s">
        <v>123</v>
      </c>
    </row>
    <row r="661" spans="1:3" ht="28.5" customHeight="1">
      <c r="A661" s="5"/>
      <c r="B661" s="5"/>
      <c r="C661" s="5">
        <v>2011</v>
      </c>
    </row>
    <row r="662" spans="1:7" ht="15" customHeight="1">
      <c r="A662" s="5"/>
      <c r="B662" s="5"/>
      <c r="C662" s="137" t="s">
        <v>67</v>
      </c>
      <c r="D662" s="137"/>
      <c r="E662" s="137" t="s">
        <v>124</v>
      </c>
      <c r="F662" s="137"/>
      <c r="G662" s="137"/>
    </row>
    <row r="663" spans="1:7" ht="15.75" thickBot="1">
      <c r="A663" s="5"/>
      <c r="B663" s="5"/>
      <c r="C663" s="137"/>
      <c r="D663" s="137"/>
      <c r="E663" s="42" t="s">
        <v>1</v>
      </c>
      <c r="F663" s="12" t="s">
        <v>2</v>
      </c>
      <c r="G663" s="13" t="s">
        <v>3</v>
      </c>
    </row>
    <row r="664" spans="1:7" ht="15">
      <c r="A664" s="5"/>
      <c r="B664" s="5"/>
      <c r="C664" s="158" t="s">
        <v>34</v>
      </c>
      <c r="D664" s="56" t="s">
        <v>62</v>
      </c>
      <c r="E664" s="7">
        <v>52362.04</v>
      </c>
      <c r="F664" s="7">
        <v>59781.88</v>
      </c>
      <c r="G664" s="7">
        <f>E664+F664</f>
        <v>112143.92</v>
      </c>
    </row>
    <row r="665" spans="1:7" ht="15">
      <c r="A665" s="5"/>
      <c r="B665" s="5"/>
      <c r="C665" s="161"/>
      <c r="D665" s="57" t="s">
        <v>63</v>
      </c>
      <c r="E665" s="7">
        <v>14118.97</v>
      </c>
      <c r="F665" s="7">
        <v>52304.85</v>
      </c>
      <c r="G665" s="7">
        <f>E665+F665</f>
        <v>66423.81999999999</v>
      </c>
    </row>
    <row r="666" spans="1:7" ht="15">
      <c r="A666" s="5"/>
      <c r="B666" s="5"/>
      <c r="C666" s="161"/>
      <c r="D666" s="57" t="s">
        <v>64</v>
      </c>
      <c r="E666" s="7">
        <v>152776.63</v>
      </c>
      <c r="F666" s="7">
        <v>451964.34</v>
      </c>
      <c r="G666" s="7">
        <f>E666+F666</f>
        <v>604740.97</v>
      </c>
    </row>
    <row r="667" spans="1:7" ht="15">
      <c r="A667" s="5"/>
      <c r="B667" s="5"/>
      <c r="C667" s="161"/>
      <c r="D667" s="57" t="s">
        <v>65</v>
      </c>
      <c r="E667" s="7">
        <v>128535.91</v>
      </c>
      <c r="F667" s="7">
        <v>333144.15</v>
      </c>
      <c r="G667" s="7">
        <f>E667+F667</f>
        <v>461680.06000000006</v>
      </c>
    </row>
    <row r="668" spans="1:7" ht="15">
      <c r="A668" s="5"/>
      <c r="B668" s="5"/>
      <c r="C668" s="161"/>
      <c r="D668" s="57" t="s">
        <v>66</v>
      </c>
      <c r="E668" s="7">
        <v>22500.64</v>
      </c>
      <c r="F668" s="7">
        <v>39220.69</v>
      </c>
      <c r="G668" s="7">
        <f>E668+F668</f>
        <v>61721.33</v>
      </c>
    </row>
    <row r="669" spans="1:7" ht="15">
      <c r="A669" s="5"/>
      <c r="B669" s="5"/>
      <c r="C669" s="159"/>
      <c r="D669" s="57" t="s">
        <v>3</v>
      </c>
      <c r="E669" s="7">
        <f>SUM(E664:E668)</f>
        <v>370294.19000000006</v>
      </c>
      <c r="F669" s="7">
        <f>SUM(F664:F668)</f>
        <v>936415.9100000001</v>
      </c>
      <c r="G669" s="7">
        <f>SUM(G664:G668)</f>
        <v>1306710.1</v>
      </c>
    </row>
    <row r="670" spans="1:7" ht="15">
      <c r="A670" s="5"/>
      <c r="B670" s="5"/>
      <c r="C670" s="158" t="s">
        <v>0</v>
      </c>
      <c r="D670" s="56" t="s">
        <v>62</v>
      </c>
      <c r="E670" s="6">
        <f aca="true" t="shared" si="222" ref="E670:E675">E664/G664</f>
        <v>0.4669182243674022</v>
      </c>
      <c r="F670" s="6">
        <f aca="true" t="shared" si="223" ref="F670:F675">F664/G664</f>
        <v>0.5330817756325978</v>
      </c>
      <c r="G670" s="11">
        <f aca="true" t="shared" si="224" ref="G670:G675">E670+F670</f>
        <v>1</v>
      </c>
    </row>
    <row r="671" spans="1:7" ht="15">
      <c r="A671" s="5"/>
      <c r="B671" s="5"/>
      <c r="C671" s="161"/>
      <c r="D671" s="57" t="s">
        <v>63</v>
      </c>
      <c r="E671" s="6">
        <f t="shared" si="222"/>
        <v>0.2125588380794721</v>
      </c>
      <c r="F671" s="6">
        <f t="shared" si="223"/>
        <v>0.7874411619205279</v>
      </c>
      <c r="G671" s="11">
        <f t="shared" si="224"/>
        <v>1</v>
      </c>
    </row>
    <row r="672" spans="1:7" ht="15">
      <c r="A672" s="5"/>
      <c r="B672" s="5"/>
      <c r="C672" s="161"/>
      <c r="D672" s="57" t="s">
        <v>64</v>
      </c>
      <c r="E672" s="6">
        <f t="shared" si="222"/>
        <v>0.2526315192436855</v>
      </c>
      <c r="F672" s="6">
        <f t="shared" si="223"/>
        <v>0.7473684807563147</v>
      </c>
      <c r="G672" s="11">
        <f t="shared" si="224"/>
        <v>1.0000000000000002</v>
      </c>
    </row>
    <row r="673" spans="1:7" ht="15">
      <c r="A673" s="5"/>
      <c r="B673" s="5"/>
      <c r="C673" s="161"/>
      <c r="D673" s="57" t="s">
        <v>65</v>
      </c>
      <c r="E673" s="6">
        <f t="shared" si="222"/>
        <v>0.27840905669610244</v>
      </c>
      <c r="F673" s="6">
        <f t="shared" si="223"/>
        <v>0.7215909433038975</v>
      </c>
      <c r="G673" s="11">
        <f t="shared" si="224"/>
        <v>1</v>
      </c>
    </row>
    <row r="674" spans="1:7" ht="15">
      <c r="A674" s="5"/>
      <c r="B674" s="5"/>
      <c r="C674" s="161"/>
      <c r="D674" s="57" t="s">
        <v>66</v>
      </c>
      <c r="E674" s="6">
        <f t="shared" si="222"/>
        <v>0.3645520924451887</v>
      </c>
      <c r="F674" s="6">
        <f t="shared" si="223"/>
        <v>0.6354479075548113</v>
      </c>
      <c r="G674" s="11">
        <f t="shared" si="224"/>
        <v>1</v>
      </c>
    </row>
    <row r="675" spans="1:7" ht="15">
      <c r="A675" s="5"/>
      <c r="B675" s="5"/>
      <c r="C675" s="159"/>
      <c r="D675" s="57" t="s">
        <v>3</v>
      </c>
      <c r="E675" s="6">
        <f t="shared" si="222"/>
        <v>0.2833789912544489</v>
      </c>
      <c r="F675" s="6">
        <f t="shared" si="223"/>
        <v>0.7166210087455512</v>
      </c>
      <c r="G675" s="11">
        <f t="shared" si="224"/>
        <v>1</v>
      </c>
    </row>
    <row r="676" spans="1:7" ht="15.75">
      <c r="A676" s="5"/>
      <c r="B676" s="5"/>
      <c r="C676" s="15" t="s">
        <v>60</v>
      </c>
      <c r="G676" s="3"/>
    </row>
    <row r="677" spans="1:7" ht="15.75">
      <c r="A677" s="5"/>
      <c r="B677" s="5"/>
      <c r="C677" s="15"/>
      <c r="G677" s="3"/>
    </row>
    <row r="678" spans="1:3" ht="17.25" customHeight="1">
      <c r="A678" s="5"/>
      <c r="B678" s="5"/>
      <c r="C678" s="5">
        <v>2011</v>
      </c>
    </row>
    <row r="679" spans="1:8" ht="15" customHeight="1">
      <c r="A679" s="5"/>
      <c r="B679" s="5"/>
      <c r="C679" s="137" t="s">
        <v>67</v>
      </c>
      <c r="D679" s="137"/>
      <c r="E679" s="138" t="s">
        <v>143</v>
      </c>
      <c r="F679" s="139"/>
      <c r="G679" s="139"/>
      <c r="H679" s="140"/>
    </row>
    <row r="680" spans="1:8" ht="15.75" thickBot="1">
      <c r="A680" s="5"/>
      <c r="B680" s="5"/>
      <c r="C680" s="137"/>
      <c r="D680" s="137"/>
      <c r="E680" s="12">
        <v>1</v>
      </c>
      <c r="F680" s="12">
        <v>2</v>
      </c>
      <c r="G680" s="13" t="s">
        <v>130</v>
      </c>
      <c r="H680" s="13" t="s">
        <v>3</v>
      </c>
    </row>
    <row r="681" spans="1:8" ht="15">
      <c r="A681" s="5"/>
      <c r="B681" s="5"/>
      <c r="C681" s="158" t="s">
        <v>34</v>
      </c>
      <c r="D681" s="56" t="s">
        <v>62</v>
      </c>
      <c r="E681" s="7">
        <v>44250.53</v>
      </c>
      <c r="F681" s="7">
        <v>7166.03</v>
      </c>
      <c r="G681" s="7">
        <v>945.49</v>
      </c>
      <c r="H681" s="7">
        <f>SUM(E681:G681)</f>
        <v>52362.049999999996</v>
      </c>
    </row>
    <row r="682" spans="1:8" ht="15">
      <c r="A682" s="5"/>
      <c r="B682" s="5"/>
      <c r="C682" s="161"/>
      <c r="D682" s="57" t="s">
        <v>63</v>
      </c>
      <c r="E682" s="7">
        <v>13439.99</v>
      </c>
      <c r="F682" s="7">
        <v>558.7</v>
      </c>
      <c r="G682" s="7">
        <v>120.28</v>
      </c>
      <c r="H682" s="7">
        <f>SUM(E682:G682)</f>
        <v>14118.970000000001</v>
      </c>
    </row>
    <row r="683" spans="1:8" ht="15">
      <c r="A683" s="5"/>
      <c r="B683" s="5"/>
      <c r="C683" s="161"/>
      <c r="D683" s="57" t="s">
        <v>64</v>
      </c>
      <c r="E683" s="7">
        <v>135651.51</v>
      </c>
      <c r="F683" s="7">
        <v>13709.56</v>
      </c>
      <c r="G683" s="7">
        <v>3415.56</v>
      </c>
      <c r="H683" s="7">
        <f>SUM(E683:G683)</f>
        <v>152776.63</v>
      </c>
    </row>
    <row r="684" spans="1:8" ht="15">
      <c r="A684" s="5"/>
      <c r="B684" s="5"/>
      <c r="C684" s="161"/>
      <c r="D684" s="57" t="s">
        <v>65</v>
      </c>
      <c r="E684" s="7">
        <v>121065.64</v>
      </c>
      <c r="F684" s="7">
        <v>6113.41</v>
      </c>
      <c r="G684" s="7">
        <v>1356.86</v>
      </c>
      <c r="H684" s="7">
        <f>SUM(E684:G684)</f>
        <v>128535.91</v>
      </c>
    </row>
    <row r="685" spans="1:8" ht="15">
      <c r="A685" s="5"/>
      <c r="B685" s="5"/>
      <c r="C685" s="161"/>
      <c r="D685" s="57" t="s">
        <v>66</v>
      </c>
      <c r="E685" s="7">
        <v>18125.98</v>
      </c>
      <c r="F685" s="7">
        <v>3086.17</v>
      </c>
      <c r="G685" s="7">
        <v>1288.48</v>
      </c>
      <c r="H685" s="7">
        <f>SUM(E685:G685)</f>
        <v>22500.63</v>
      </c>
    </row>
    <row r="686" spans="1:8" ht="15">
      <c r="A686" s="5"/>
      <c r="B686" s="5"/>
      <c r="C686" s="159"/>
      <c r="D686" s="57" t="s">
        <v>3</v>
      </c>
      <c r="E686" s="7">
        <f>SUM(E681:E685)</f>
        <v>332533.64999999997</v>
      </c>
      <c r="F686" s="7">
        <f>SUM(F681:F685)</f>
        <v>30633.870000000003</v>
      </c>
      <c r="G686" s="7">
        <f>SUM(G681:G685)</f>
        <v>7126.67</v>
      </c>
      <c r="H686" s="7">
        <f>SUM(H681:H685)</f>
        <v>370294.19</v>
      </c>
    </row>
    <row r="687" spans="1:8" ht="15">
      <c r="A687" s="5"/>
      <c r="B687" s="5"/>
      <c r="C687" s="158" t="s">
        <v>0</v>
      </c>
      <c r="D687" s="56" t="s">
        <v>62</v>
      </c>
      <c r="E687" s="49">
        <f aca="true" t="shared" si="225" ref="E687:E692">E681/H681</f>
        <v>0.8450878069135949</v>
      </c>
      <c r="F687" s="49">
        <f aca="true" t="shared" si="226" ref="F687:F692">F681/H681</f>
        <v>0.1368554134148682</v>
      </c>
      <c r="G687" s="49">
        <f aca="true" t="shared" si="227" ref="G687:G692">G681/H681</f>
        <v>0.018056779671536925</v>
      </c>
      <c r="H687" s="50">
        <f aca="true" t="shared" si="228" ref="H687:H692">SUM(E687:G687)</f>
        <v>1</v>
      </c>
    </row>
    <row r="688" spans="1:8" ht="15">
      <c r="A688" s="5"/>
      <c r="B688" s="5"/>
      <c r="C688" s="161"/>
      <c r="D688" s="57" t="s">
        <v>63</v>
      </c>
      <c r="E688" s="49">
        <f t="shared" si="225"/>
        <v>0.9519100897586721</v>
      </c>
      <c r="F688" s="49">
        <f t="shared" si="226"/>
        <v>0.03957087521256862</v>
      </c>
      <c r="G688" s="49">
        <f t="shared" si="227"/>
        <v>0.00851903502875918</v>
      </c>
      <c r="H688" s="50">
        <f t="shared" si="228"/>
        <v>0.9999999999999999</v>
      </c>
    </row>
    <row r="689" spans="1:8" ht="15">
      <c r="A689" s="5"/>
      <c r="B689" s="5"/>
      <c r="C689" s="161"/>
      <c r="D689" s="57" t="s">
        <v>64</v>
      </c>
      <c r="E689" s="49">
        <f t="shared" si="225"/>
        <v>0.8879074633338883</v>
      </c>
      <c r="F689" s="49">
        <f t="shared" si="226"/>
        <v>0.0897359759800959</v>
      </c>
      <c r="G689" s="49">
        <f t="shared" si="227"/>
        <v>0.022356560686015915</v>
      </c>
      <c r="H689" s="50">
        <f t="shared" si="228"/>
        <v>1</v>
      </c>
    </row>
    <row r="690" spans="1:8" ht="15">
      <c r="A690" s="5"/>
      <c r="B690" s="5"/>
      <c r="C690" s="161"/>
      <c r="D690" s="57" t="s">
        <v>65</v>
      </c>
      <c r="E690" s="49">
        <f t="shared" si="225"/>
        <v>0.9418818445366746</v>
      </c>
      <c r="F690" s="49">
        <f t="shared" si="226"/>
        <v>0.04756188367904347</v>
      </c>
      <c r="G690" s="49">
        <f t="shared" si="227"/>
        <v>0.010556271784281916</v>
      </c>
      <c r="H690" s="50">
        <f t="shared" si="228"/>
        <v>0.9999999999999999</v>
      </c>
    </row>
    <row r="691" spans="1:8" ht="15">
      <c r="A691" s="5"/>
      <c r="B691" s="5"/>
      <c r="C691" s="161"/>
      <c r="D691" s="57" t="s">
        <v>66</v>
      </c>
      <c r="E691" s="49">
        <f t="shared" si="225"/>
        <v>0.805576554967572</v>
      </c>
      <c r="F691" s="49">
        <f t="shared" si="226"/>
        <v>0.13715927065153286</v>
      </c>
      <c r="G691" s="49">
        <f t="shared" si="227"/>
        <v>0.05726417438089511</v>
      </c>
      <c r="H691" s="50">
        <f t="shared" si="228"/>
        <v>1</v>
      </c>
    </row>
    <row r="692" spans="1:8" ht="15">
      <c r="A692" s="5"/>
      <c r="B692" s="5"/>
      <c r="C692" s="159"/>
      <c r="D692" s="57" t="s">
        <v>3</v>
      </c>
      <c r="E692" s="49">
        <f t="shared" si="225"/>
        <v>0.8980255671848375</v>
      </c>
      <c r="F692" s="49">
        <f t="shared" si="226"/>
        <v>0.08272846516981539</v>
      </c>
      <c r="G692" s="49">
        <f t="shared" si="227"/>
        <v>0.01924596764534707</v>
      </c>
      <c r="H692" s="50">
        <f t="shared" si="228"/>
        <v>0.9999999999999999</v>
      </c>
    </row>
    <row r="693" spans="1:7" ht="15.75">
      <c r="A693" s="5"/>
      <c r="B693" s="5"/>
      <c r="C693" s="15" t="s">
        <v>60</v>
      </c>
      <c r="G693" s="3"/>
    </row>
    <row r="695" spans="1:8" ht="15">
      <c r="A695" s="5">
        <v>28</v>
      </c>
      <c r="B695" s="5" t="s">
        <v>126</v>
      </c>
      <c r="H695" s="3"/>
    </row>
    <row r="696" spans="1:7" ht="15">
      <c r="A696" s="5"/>
      <c r="B696" s="5"/>
      <c r="C696" s="5">
        <v>2011</v>
      </c>
      <c r="G696" s="3"/>
    </row>
    <row r="697" spans="1:16" ht="28.5" customHeight="1">
      <c r="A697" s="5"/>
      <c r="B697" s="5"/>
      <c r="C697" s="137" t="s">
        <v>67</v>
      </c>
      <c r="D697" s="137"/>
      <c r="E697" s="138" t="s">
        <v>127</v>
      </c>
      <c r="F697" s="139"/>
      <c r="G697" s="140"/>
      <c r="H697" s="138" t="s">
        <v>128</v>
      </c>
      <c r="I697" s="139"/>
      <c r="J697" s="140"/>
      <c r="K697" s="138" t="s">
        <v>129</v>
      </c>
      <c r="L697" s="139"/>
      <c r="M697" s="140"/>
      <c r="N697" s="138" t="s">
        <v>99</v>
      </c>
      <c r="O697" s="139"/>
      <c r="P697" s="140"/>
    </row>
    <row r="698" spans="1:16" ht="15.75" thickBot="1">
      <c r="A698" s="5"/>
      <c r="B698" s="5"/>
      <c r="C698" s="137"/>
      <c r="D698" s="137"/>
      <c r="E698" s="12" t="s">
        <v>1</v>
      </c>
      <c r="F698" s="12" t="s">
        <v>2</v>
      </c>
      <c r="G698" s="13" t="s">
        <v>3</v>
      </c>
      <c r="H698" s="22" t="s">
        <v>1</v>
      </c>
      <c r="I698" s="12" t="s">
        <v>2</v>
      </c>
      <c r="J698" s="23" t="s">
        <v>3</v>
      </c>
      <c r="K698" s="22" t="s">
        <v>1</v>
      </c>
      <c r="L698" s="12" t="s">
        <v>2</v>
      </c>
      <c r="M698" s="23" t="s">
        <v>3</v>
      </c>
      <c r="N698" s="22" t="s">
        <v>1</v>
      </c>
      <c r="O698" s="12" t="s">
        <v>2</v>
      </c>
      <c r="P698" s="23" t="s">
        <v>3</v>
      </c>
    </row>
    <row r="699" spans="1:16" ht="15">
      <c r="A699" s="5"/>
      <c r="B699" s="5"/>
      <c r="C699" s="158" t="s">
        <v>34</v>
      </c>
      <c r="D699" s="56" t="s">
        <v>62</v>
      </c>
      <c r="E699" s="7">
        <v>14799.15</v>
      </c>
      <c r="F699" s="7">
        <v>97344.78</v>
      </c>
      <c r="G699" s="7">
        <f>E699+F699</f>
        <v>112143.93</v>
      </c>
      <c r="H699" s="7">
        <v>101853.03</v>
      </c>
      <c r="I699" s="7">
        <v>10290.9</v>
      </c>
      <c r="J699" s="7">
        <f>H699+I699</f>
        <v>112143.93</v>
      </c>
      <c r="K699" s="7">
        <v>2043.31</v>
      </c>
      <c r="L699" s="7">
        <v>110100.62</v>
      </c>
      <c r="M699" s="7">
        <f>K699+L699</f>
        <v>112143.93</v>
      </c>
      <c r="N699" s="7">
        <v>10633.93</v>
      </c>
      <c r="O699" s="7">
        <v>101510</v>
      </c>
      <c r="P699" s="7">
        <f>N699+O699</f>
        <v>112143.93</v>
      </c>
    </row>
    <row r="700" spans="1:16" ht="15">
      <c r="A700" s="5"/>
      <c r="B700" s="5"/>
      <c r="C700" s="161"/>
      <c r="D700" s="57" t="s">
        <v>63</v>
      </c>
      <c r="E700" s="7">
        <v>11063.9</v>
      </c>
      <c r="F700" s="7">
        <v>55359.92</v>
      </c>
      <c r="G700" s="7">
        <f>E700+F700</f>
        <v>66423.81999999999</v>
      </c>
      <c r="H700" s="7">
        <v>64270.75</v>
      </c>
      <c r="I700" s="7">
        <v>2153.07</v>
      </c>
      <c r="J700" s="7">
        <f>H700+I700</f>
        <v>66423.82</v>
      </c>
      <c r="K700" s="7">
        <v>1858.11</v>
      </c>
      <c r="L700" s="7">
        <v>64565.71</v>
      </c>
      <c r="M700" s="7">
        <f>K700+L700</f>
        <v>66423.81999999999</v>
      </c>
      <c r="N700" s="7">
        <v>1261.26</v>
      </c>
      <c r="O700" s="7">
        <v>65162.56</v>
      </c>
      <c r="P700" s="7">
        <f>N700+O700</f>
        <v>66423.81999999999</v>
      </c>
    </row>
    <row r="701" spans="1:16" ht="15">
      <c r="A701" s="5"/>
      <c r="B701" s="5"/>
      <c r="C701" s="161"/>
      <c r="D701" s="57" t="s">
        <v>64</v>
      </c>
      <c r="E701" s="7">
        <v>81024.32</v>
      </c>
      <c r="F701" s="7">
        <v>523716.65</v>
      </c>
      <c r="G701" s="7">
        <f>E701+F701</f>
        <v>604740.97</v>
      </c>
      <c r="H701" s="7">
        <v>579991.54</v>
      </c>
      <c r="I701" s="7">
        <v>24749.43</v>
      </c>
      <c r="J701" s="7">
        <f>H701+I701</f>
        <v>604740.9700000001</v>
      </c>
      <c r="K701" s="7">
        <v>17538.12</v>
      </c>
      <c r="L701" s="7">
        <v>587202.85</v>
      </c>
      <c r="M701" s="7">
        <f>K701+L701</f>
        <v>604740.97</v>
      </c>
      <c r="N701" s="7">
        <v>7538.8</v>
      </c>
      <c r="O701" s="7">
        <v>597202.16</v>
      </c>
      <c r="P701" s="7">
        <f>N701+O701</f>
        <v>604740.9600000001</v>
      </c>
    </row>
    <row r="702" spans="1:16" ht="15">
      <c r="A702" s="5"/>
      <c r="B702" s="5"/>
      <c r="C702" s="161"/>
      <c r="D702" s="57" t="s">
        <v>65</v>
      </c>
      <c r="E702" s="7">
        <v>22749.18</v>
      </c>
      <c r="F702" s="7">
        <v>438930.88</v>
      </c>
      <c r="G702" s="7">
        <f>E702+F702</f>
        <v>461680.06</v>
      </c>
      <c r="H702" s="7">
        <v>453707.22</v>
      </c>
      <c r="I702" s="7">
        <v>7972.83</v>
      </c>
      <c r="J702" s="7">
        <f>H702+I702</f>
        <v>461680.05</v>
      </c>
      <c r="K702" s="7">
        <v>20330.19</v>
      </c>
      <c r="L702" s="7">
        <v>441349.87</v>
      </c>
      <c r="M702" s="7">
        <f>K702+L702</f>
        <v>461680.06</v>
      </c>
      <c r="N702" s="7">
        <v>4576.5</v>
      </c>
      <c r="O702" s="7">
        <v>457103.55</v>
      </c>
      <c r="P702" s="7">
        <f>N702+O702</f>
        <v>461680.05</v>
      </c>
    </row>
    <row r="703" spans="1:16" ht="15">
      <c r="A703" s="5"/>
      <c r="B703" s="5"/>
      <c r="C703" s="161"/>
      <c r="D703" s="57" t="s">
        <v>66</v>
      </c>
      <c r="E703" s="7">
        <v>2017.91</v>
      </c>
      <c r="F703" s="7">
        <v>59703.42</v>
      </c>
      <c r="G703" s="7">
        <f>E703+F703</f>
        <v>61721.33</v>
      </c>
      <c r="H703" s="7">
        <v>58861.22</v>
      </c>
      <c r="I703" s="7">
        <v>2860.1</v>
      </c>
      <c r="J703" s="7">
        <f>H703+I703</f>
        <v>61721.32</v>
      </c>
      <c r="K703" s="7">
        <v>513.31</v>
      </c>
      <c r="L703" s="7">
        <v>61208.02</v>
      </c>
      <c r="M703" s="7">
        <f>K703+L703</f>
        <v>61721.329999999994</v>
      </c>
      <c r="N703" s="7">
        <v>7831.4</v>
      </c>
      <c r="O703" s="7">
        <v>53889.92</v>
      </c>
      <c r="P703" s="7">
        <f>N703+O703</f>
        <v>61721.32</v>
      </c>
    </row>
    <row r="704" spans="1:16" ht="15">
      <c r="A704" s="5"/>
      <c r="B704" s="5"/>
      <c r="C704" s="159"/>
      <c r="D704" s="57" t="s">
        <v>3</v>
      </c>
      <c r="E704" s="7">
        <f>SUM(E699:E703)</f>
        <v>131654.46000000002</v>
      </c>
      <c r="F704" s="7">
        <f aca="true" t="shared" si="229" ref="F704:P704">SUM(F699:F703)</f>
        <v>1175055.65</v>
      </c>
      <c r="G704" s="7">
        <f t="shared" si="229"/>
        <v>1306710.11</v>
      </c>
      <c r="H704" s="7">
        <f t="shared" si="229"/>
        <v>1258683.76</v>
      </c>
      <c r="I704" s="7">
        <f t="shared" si="229"/>
        <v>48026.33</v>
      </c>
      <c r="J704" s="7">
        <f t="shared" si="229"/>
        <v>1306710.09</v>
      </c>
      <c r="K704" s="7">
        <f t="shared" si="229"/>
        <v>42283.03999999999</v>
      </c>
      <c r="L704" s="7">
        <f t="shared" si="229"/>
        <v>1264427.0699999998</v>
      </c>
      <c r="M704" s="7">
        <f t="shared" si="229"/>
        <v>1306710.11</v>
      </c>
      <c r="N704" s="7">
        <f t="shared" si="229"/>
        <v>31841.89</v>
      </c>
      <c r="O704" s="7">
        <f t="shared" si="229"/>
        <v>1274868.19</v>
      </c>
      <c r="P704" s="7">
        <f t="shared" si="229"/>
        <v>1306710.08</v>
      </c>
    </row>
    <row r="705" spans="1:16" ht="15">
      <c r="A705" s="5"/>
      <c r="B705" s="5"/>
      <c r="C705" s="137" t="s">
        <v>0</v>
      </c>
      <c r="D705" s="56" t="s">
        <v>62</v>
      </c>
      <c r="E705" s="6">
        <f aca="true" t="shared" si="230" ref="E705:E710">E699/G699</f>
        <v>0.13196568017546736</v>
      </c>
      <c r="F705" s="6">
        <f aca="true" t="shared" si="231" ref="F705:F710">F699/G699</f>
        <v>0.8680343198245327</v>
      </c>
      <c r="G705" s="11">
        <f aca="true" t="shared" si="232" ref="G705:G710">E705+F705</f>
        <v>1</v>
      </c>
      <c r="H705" s="6">
        <f aca="true" t="shared" si="233" ref="H705:H710">H699/J699</f>
        <v>0.9082348906445494</v>
      </c>
      <c r="I705" s="6">
        <f aca="true" t="shared" si="234" ref="I705:I710">I699/J699</f>
        <v>0.09176510935545062</v>
      </c>
      <c r="J705" s="11">
        <f aca="true" t="shared" si="235" ref="J705:J710">H705+I705</f>
        <v>1</v>
      </c>
      <c r="K705" s="6">
        <f aca="true" t="shared" si="236" ref="K705:K710">K699/M699</f>
        <v>0.018220424413519305</v>
      </c>
      <c r="L705" s="6">
        <f aca="true" t="shared" si="237" ref="L705:L710">L699/M699</f>
        <v>0.9817795755864808</v>
      </c>
      <c r="M705" s="11">
        <f aca="true" t="shared" si="238" ref="M705:M710">K705+L705</f>
        <v>1</v>
      </c>
      <c r="N705" s="6">
        <f aca="true" t="shared" si="239" ref="N705:N710">N699/P699</f>
        <v>0.09482394633396565</v>
      </c>
      <c r="O705" s="6">
        <f aca="true" t="shared" si="240" ref="O705:O710">O699/P699</f>
        <v>0.9051760536660344</v>
      </c>
      <c r="P705" s="11">
        <f aca="true" t="shared" si="241" ref="P705:P710">N705+O705</f>
        <v>1</v>
      </c>
    </row>
    <row r="706" spans="1:16" ht="15">
      <c r="A706" s="5"/>
      <c r="B706" s="5"/>
      <c r="C706" s="137"/>
      <c r="D706" s="57" t="s">
        <v>63</v>
      </c>
      <c r="E706" s="6">
        <f t="shared" si="230"/>
        <v>0.1665652472260704</v>
      </c>
      <c r="F706" s="6">
        <f t="shared" si="231"/>
        <v>0.8334347527739296</v>
      </c>
      <c r="G706" s="11">
        <f t="shared" si="232"/>
        <v>1</v>
      </c>
      <c r="H706" s="6">
        <f t="shared" si="233"/>
        <v>0.9675858750671068</v>
      </c>
      <c r="I706" s="6">
        <f t="shared" si="234"/>
        <v>0.03241412493289305</v>
      </c>
      <c r="J706" s="11">
        <f t="shared" si="235"/>
        <v>0.9999999999999999</v>
      </c>
      <c r="K706" s="6">
        <f t="shared" si="236"/>
        <v>0.027973549247845127</v>
      </c>
      <c r="L706" s="6">
        <f t="shared" si="237"/>
        <v>0.972026450752155</v>
      </c>
      <c r="M706" s="11">
        <f t="shared" si="238"/>
        <v>1.0000000000000002</v>
      </c>
      <c r="N706" s="6">
        <f t="shared" si="239"/>
        <v>0.01898806783470147</v>
      </c>
      <c r="O706" s="6">
        <f t="shared" si="240"/>
        <v>0.9810119321652986</v>
      </c>
      <c r="P706" s="11">
        <f t="shared" si="241"/>
        <v>1</v>
      </c>
    </row>
    <row r="707" spans="1:16" ht="15">
      <c r="A707" s="5"/>
      <c r="B707" s="5"/>
      <c r="C707" s="137"/>
      <c r="D707" s="57" t="s">
        <v>64</v>
      </c>
      <c r="E707" s="6">
        <f t="shared" si="230"/>
        <v>0.13398186003504942</v>
      </c>
      <c r="F707" s="6">
        <f t="shared" si="231"/>
        <v>0.8660181399649507</v>
      </c>
      <c r="G707" s="11">
        <f t="shared" si="232"/>
        <v>1</v>
      </c>
      <c r="H707" s="6">
        <f t="shared" si="233"/>
        <v>0.9590743289643497</v>
      </c>
      <c r="I707" s="6">
        <f t="shared" si="234"/>
        <v>0.04092567103565018</v>
      </c>
      <c r="J707" s="11">
        <f t="shared" si="235"/>
        <v>0.9999999999999999</v>
      </c>
      <c r="K707" s="6">
        <f t="shared" si="236"/>
        <v>0.029001044860578903</v>
      </c>
      <c r="L707" s="6">
        <f t="shared" si="237"/>
        <v>0.9709989551394211</v>
      </c>
      <c r="M707" s="11">
        <f t="shared" si="238"/>
        <v>1</v>
      </c>
      <c r="N707" s="6">
        <f t="shared" si="239"/>
        <v>0.012466164025006672</v>
      </c>
      <c r="O707" s="6">
        <f t="shared" si="240"/>
        <v>0.9875338359749932</v>
      </c>
      <c r="P707" s="11">
        <f t="shared" si="241"/>
        <v>0.9999999999999999</v>
      </c>
    </row>
    <row r="708" spans="1:16" ht="15">
      <c r="A708" s="5"/>
      <c r="B708" s="5"/>
      <c r="C708" s="137"/>
      <c r="D708" s="57" t="s">
        <v>65</v>
      </c>
      <c r="E708" s="6">
        <f t="shared" si="230"/>
        <v>0.04927477266399593</v>
      </c>
      <c r="F708" s="6">
        <f t="shared" si="231"/>
        <v>0.9507252273360041</v>
      </c>
      <c r="G708" s="11">
        <f t="shared" si="232"/>
        <v>1</v>
      </c>
      <c r="H708" s="6">
        <f t="shared" si="233"/>
        <v>0.9827308327487835</v>
      </c>
      <c r="I708" s="6">
        <f t="shared" si="234"/>
        <v>0.017269167251216508</v>
      </c>
      <c r="J708" s="11">
        <f t="shared" si="235"/>
        <v>1</v>
      </c>
      <c r="K708" s="6">
        <f t="shared" si="236"/>
        <v>0.044035235136644195</v>
      </c>
      <c r="L708" s="6">
        <f t="shared" si="237"/>
        <v>0.9559647648633558</v>
      </c>
      <c r="M708" s="11">
        <f t="shared" si="238"/>
        <v>1</v>
      </c>
      <c r="N708" s="6">
        <f t="shared" si="239"/>
        <v>0.009912709028687725</v>
      </c>
      <c r="O708" s="6">
        <f t="shared" si="240"/>
        <v>0.9900872909713123</v>
      </c>
      <c r="P708" s="11">
        <f t="shared" si="241"/>
        <v>1</v>
      </c>
    </row>
    <row r="709" spans="1:16" ht="15">
      <c r="A709" s="5"/>
      <c r="B709" s="5"/>
      <c r="C709" s="137"/>
      <c r="D709" s="57" t="s">
        <v>66</v>
      </c>
      <c r="E709" s="6">
        <f t="shared" si="230"/>
        <v>0.03269388394579313</v>
      </c>
      <c r="F709" s="6">
        <f t="shared" si="231"/>
        <v>0.9673061160542068</v>
      </c>
      <c r="G709" s="11">
        <f t="shared" si="232"/>
        <v>0.9999999999999999</v>
      </c>
      <c r="H709" s="6">
        <f t="shared" si="233"/>
        <v>0.9536610688170636</v>
      </c>
      <c r="I709" s="6">
        <f t="shared" si="234"/>
        <v>0.046338931182936464</v>
      </c>
      <c r="J709" s="11">
        <f t="shared" si="235"/>
        <v>1</v>
      </c>
      <c r="K709" s="6">
        <f t="shared" si="236"/>
        <v>0.008316573865145161</v>
      </c>
      <c r="L709" s="6">
        <f t="shared" si="237"/>
        <v>0.9916834261348548</v>
      </c>
      <c r="M709" s="11">
        <f t="shared" si="238"/>
        <v>1</v>
      </c>
      <c r="N709" s="6">
        <f t="shared" si="239"/>
        <v>0.1268832228474699</v>
      </c>
      <c r="O709" s="6">
        <f t="shared" si="240"/>
        <v>0.8731167771525301</v>
      </c>
      <c r="P709" s="11">
        <f t="shared" si="241"/>
        <v>1</v>
      </c>
    </row>
    <row r="710" spans="1:16" ht="15">
      <c r="A710" s="5"/>
      <c r="B710" s="5"/>
      <c r="C710" s="137"/>
      <c r="D710" s="57" t="s">
        <v>3</v>
      </c>
      <c r="E710" s="6">
        <f t="shared" si="230"/>
        <v>0.10075261451830353</v>
      </c>
      <c r="F710" s="6">
        <f t="shared" si="231"/>
        <v>0.8992473854816964</v>
      </c>
      <c r="G710" s="11">
        <f t="shared" si="232"/>
        <v>0.9999999999999999</v>
      </c>
      <c r="H710" s="6">
        <f t="shared" si="233"/>
        <v>0.9632463770138945</v>
      </c>
      <c r="I710" s="6">
        <f t="shared" si="234"/>
        <v>0.03675362298610551</v>
      </c>
      <c r="J710" s="11">
        <f t="shared" si="235"/>
        <v>1</v>
      </c>
      <c r="K710" s="6">
        <f t="shared" si="236"/>
        <v>0.03235839355371636</v>
      </c>
      <c r="L710" s="6">
        <f t="shared" si="237"/>
        <v>0.9676416064462834</v>
      </c>
      <c r="M710" s="11">
        <f t="shared" si="238"/>
        <v>0.9999999999999998</v>
      </c>
      <c r="N710" s="6">
        <f t="shared" si="239"/>
        <v>0.02436798375351937</v>
      </c>
      <c r="O710" s="6">
        <f t="shared" si="240"/>
        <v>0.9756320162464805</v>
      </c>
      <c r="P710" s="11">
        <f t="shared" si="241"/>
        <v>0.9999999999999999</v>
      </c>
    </row>
    <row r="711" spans="1:7" ht="15.75">
      <c r="A711" s="5"/>
      <c r="B711" s="5"/>
      <c r="C711" s="15" t="s">
        <v>60</v>
      </c>
      <c r="G711" s="3"/>
    </row>
  </sheetData>
  <sheetProtection/>
  <mergeCells count="209">
    <mergeCell ref="I557:I558"/>
    <mergeCell ref="J557:J558"/>
    <mergeCell ref="H557:H558"/>
    <mergeCell ref="E539:E540"/>
    <mergeCell ref="F539:F540"/>
    <mergeCell ref="G539:G540"/>
    <mergeCell ref="E557:E558"/>
    <mergeCell ref="C547:C552"/>
    <mergeCell ref="C464:D465"/>
    <mergeCell ref="C466:C471"/>
    <mergeCell ref="C472:C477"/>
    <mergeCell ref="E464:G464"/>
    <mergeCell ref="F557:F558"/>
    <mergeCell ref="G557:G558"/>
    <mergeCell ref="C630:C635"/>
    <mergeCell ref="E610:G610"/>
    <mergeCell ref="C652:C657"/>
    <mergeCell ref="H539:H540"/>
    <mergeCell ref="C636:C641"/>
    <mergeCell ref="C575:D576"/>
    <mergeCell ref="E575:G575"/>
    <mergeCell ref="C557:D558"/>
    <mergeCell ref="C523:C528"/>
    <mergeCell ref="C529:C534"/>
    <mergeCell ref="C644:D645"/>
    <mergeCell ref="C670:C675"/>
    <mergeCell ref="C610:D611"/>
    <mergeCell ref="C559:C564"/>
    <mergeCell ref="C565:C570"/>
    <mergeCell ref="C539:D540"/>
    <mergeCell ref="C541:C546"/>
    <mergeCell ref="C646:C651"/>
    <mergeCell ref="K376:M376"/>
    <mergeCell ref="C378:C383"/>
    <mergeCell ref="E644:G644"/>
    <mergeCell ref="H644:J644"/>
    <mergeCell ref="C521:D522"/>
    <mergeCell ref="E521:G521"/>
    <mergeCell ref="H521:J521"/>
    <mergeCell ref="K521:M521"/>
    <mergeCell ref="C628:D629"/>
    <mergeCell ref="E628:G628"/>
    <mergeCell ref="C212:D212"/>
    <mergeCell ref="C213:C218"/>
    <mergeCell ref="C219:C224"/>
    <mergeCell ref="C229:D230"/>
    <mergeCell ref="N521:P521"/>
    <mergeCell ref="C384:C389"/>
    <mergeCell ref="C428:D429"/>
    <mergeCell ref="C430:C435"/>
    <mergeCell ref="C436:C441"/>
    <mergeCell ref="C376:D377"/>
    <mergeCell ref="N697:P697"/>
    <mergeCell ref="C699:C704"/>
    <mergeCell ref="C705:C710"/>
    <mergeCell ref="C231:C236"/>
    <mergeCell ref="C237:C242"/>
    <mergeCell ref="C394:D395"/>
    <mergeCell ref="E394:I394"/>
    <mergeCell ref="C662:D663"/>
    <mergeCell ref="E662:G662"/>
    <mergeCell ref="C664:C669"/>
    <mergeCell ref="C697:D698"/>
    <mergeCell ref="E697:G697"/>
    <mergeCell ref="H697:J697"/>
    <mergeCell ref="K697:M697"/>
    <mergeCell ref="C687:C692"/>
    <mergeCell ref="E679:H679"/>
    <mergeCell ref="C681:C686"/>
    <mergeCell ref="C679:D680"/>
    <mergeCell ref="K610:M610"/>
    <mergeCell ref="C612:C617"/>
    <mergeCell ref="C618:C623"/>
    <mergeCell ref="C577:C582"/>
    <mergeCell ref="C583:C588"/>
    <mergeCell ref="C592:D593"/>
    <mergeCell ref="E592:J592"/>
    <mergeCell ref="C594:C599"/>
    <mergeCell ref="C600:C605"/>
    <mergeCell ref="H610:J610"/>
    <mergeCell ref="C512:C517"/>
    <mergeCell ref="C484:C489"/>
    <mergeCell ref="C504:D505"/>
    <mergeCell ref="E504:G504"/>
    <mergeCell ref="C494:C499"/>
    <mergeCell ref="C448:C453"/>
    <mergeCell ref="C454:C459"/>
    <mergeCell ref="C482:D483"/>
    <mergeCell ref="E482:H482"/>
    <mergeCell ref="C492:D493"/>
    <mergeCell ref="E492:H492"/>
    <mergeCell ref="E428:I428"/>
    <mergeCell ref="C506:C511"/>
    <mergeCell ref="C414:C419"/>
    <mergeCell ref="C362:C367"/>
    <mergeCell ref="C368:C373"/>
    <mergeCell ref="E376:G376"/>
    <mergeCell ref="C420:C425"/>
    <mergeCell ref="C446:D447"/>
    <mergeCell ref="E446:G446"/>
    <mergeCell ref="H376:J376"/>
    <mergeCell ref="C360:D361"/>
    <mergeCell ref="E360:G360"/>
    <mergeCell ref="C396:C401"/>
    <mergeCell ref="C402:C407"/>
    <mergeCell ref="C412:D413"/>
    <mergeCell ref="E412:G412"/>
    <mergeCell ref="C327:C332"/>
    <mergeCell ref="C333:C338"/>
    <mergeCell ref="C342:D343"/>
    <mergeCell ref="E342:J342"/>
    <mergeCell ref="C344:C349"/>
    <mergeCell ref="C350:C355"/>
    <mergeCell ref="C272:C277"/>
    <mergeCell ref="C303:D304"/>
    <mergeCell ref="C305:C310"/>
    <mergeCell ref="E303:H303"/>
    <mergeCell ref="C325:D326"/>
    <mergeCell ref="E325:G325"/>
    <mergeCell ref="C313:D314"/>
    <mergeCell ref="E313:H313"/>
    <mergeCell ref="C315:C320"/>
    <mergeCell ref="E283:G284"/>
    <mergeCell ref="C264:D265"/>
    <mergeCell ref="E264:G264"/>
    <mergeCell ref="H264:J264"/>
    <mergeCell ref="K264:M264"/>
    <mergeCell ref="C266:C271"/>
    <mergeCell ref="H245:J245"/>
    <mergeCell ref="C247:C252"/>
    <mergeCell ref="C253:C258"/>
    <mergeCell ref="C245:D246"/>
    <mergeCell ref="E245:G245"/>
    <mergeCell ref="E229:G229"/>
    <mergeCell ref="E176:G176"/>
    <mergeCell ref="C178:C183"/>
    <mergeCell ref="C184:C189"/>
    <mergeCell ref="C211:G211"/>
    <mergeCell ref="C195:C200"/>
    <mergeCell ref="C201:C206"/>
    <mergeCell ref="E193:H193"/>
    <mergeCell ref="C193:D194"/>
    <mergeCell ref="C176:D177"/>
    <mergeCell ref="C142:C147"/>
    <mergeCell ref="C148:C153"/>
    <mergeCell ref="E158:I158"/>
    <mergeCell ref="C160:C165"/>
    <mergeCell ref="C166:C171"/>
    <mergeCell ref="C158:D159"/>
    <mergeCell ref="C123:C128"/>
    <mergeCell ref="C129:C134"/>
    <mergeCell ref="C139:M139"/>
    <mergeCell ref="C140:D141"/>
    <mergeCell ref="E140:G140"/>
    <mergeCell ref="H140:J140"/>
    <mergeCell ref="K140:M140"/>
    <mergeCell ref="C104:C109"/>
    <mergeCell ref="C110:C115"/>
    <mergeCell ref="C120:D122"/>
    <mergeCell ref="E120:P120"/>
    <mergeCell ref="E121:G121"/>
    <mergeCell ref="H121:J121"/>
    <mergeCell ref="K121:M121"/>
    <mergeCell ref="N121:P121"/>
    <mergeCell ref="C85:C90"/>
    <mergeCell ref="C91:C96"/>
    <mergeCell ref="C101:D103"/>
    <mergeCell ref="E101:M101"/>
    <mergeCell ref="E102:G102"/>
    <mergeCell ref="H102:J102"/>
    <mergeCell ref="K102:M102"/>
    <mergeCell ref="C66:C71"/>
    <mergeCell ref="C72:C77"/>
    <mergeCell ref="C82:D84"/>
    <mergeCell ref="E82:S82"/>
    <mergeCell ref="E83:G83"/>
    <mergeCell ref="H83:J83"/>
    <mergeCell ref="K83:M83"/>
    <mergeCell ref="N83:P83"/>
    <mergeCell ref="Q83:S83"/>
    <mergeCell ref="C47:C52"/>
    <mergeCell ref="C53:C58"/>
    <mergeCell ref="C63:M63"/>
    <mergeCell ref="C64:D65"/>
    <mergeCell ref="E64:G64"/>
    <mergeCell ref="H64:J64"/>
    <mergeCell ref="K64:M64"/>
    <mergeCell ref="C34:C39"/>
    <mergeCell ref="C44:M44"/>
    <mergeCell ref="C45:D46"/>
    <mergeCell ref="E45:G45"/>
    <mergeCell ref="H45:J45"/>
    <mergeCell ref="K45:M45"/>
    <mergeCell ref="E26:G26"/>
    <mergeCell ref="H26:J26"/>
    <mergeCell ref="K26:M26"/>
    <mergeCell ref="N26:P26"/>
    <mergeCell ref="Q26:S26"/>
    <mergeCell ref="C28:C33"/>
    <mergeCell ref="C286:C291"/>
    <mergeCell ref="C292:C297"/>
    <mergeCell ref="C283:D285"/>
    <mergeCell ref="B2:H2"/>
    <mergeCell ref="C7:G7"/>
    <mergeCell ref="C8:D8"/>
    <mergeCell ref="C9:C14"/>
    <mergeCell ref="C15:C20"/>
    <mergeCell ref="C25:S25"/>
    <mergeCell ref="C26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709"/>
  <sheetViews>
    <sheetView zoomScale="85" zoomScaleNormal="85" zoomScalePageLayoutView="0" workbookViewId="0" topLeftCell="A1">
      <selection activeCell="I468" sqref="I468"/>
    </sheetView>
  </sheetViews>
  <sheetFormatPr defaultColWidth="11.421875" defaultRowHeight="15"/>
  <cols>
    <col min="1" max="1" width="11.421875" style="2" customWidth="1"/>
    <col min="2" max="2" width="21.28125" style="2" customWidth="1"/>
    <col min="3" max="3" width="20.140625" style="2" bestFit="1" customWidth="1"/>
    <col min="4" max="4" width="18.28125" style="2" customWidth="1"/>
    <col min="5" max="5" width="18.00390625" style="2" customWidth="1"/>
    <col min="6" max="6" width="17.57421875" style="2" customWidth="1"/>
    <col min="7" max="7" width="17.8515625" style="2" customWidth="1"/>
    <col min="8" max="8" width="20.140625" style="2" bestFit="1" customWidth="1"/>
    <col min="9" max="9" width="16.28125" style="2" bestFit="1" customWidth="1"/>
    <col min="10" max="10" width="15.57421875" style="2" bestFit="1" customWidth="1"/>
    <col min="11" max="11" width="13.28125" style="2" customWidth="1"/>
    <col min="12" max="12" width="14.140625" style="2" customWidth="1"/>
    <col min="13" max="17" width="14.421875" style="2" bestFit="1" customWidth="1"/>
    <col min="18" max="19" width="13.28125" style="2" customWidth="1"/>
    <col min="20" max="16384" width="11.421875" style="2" customWidth="1"/>
  </cols>
  <sheetData>
    <row r="2" spans="2:8" ht="15">
      <c r="B2" s="160" t="s">
        <v>153</v>
      </c>
      <c r="C2" s="160"/>
      <c r="D2" s="160"/>
      <c r="E2" s="160"/>
      <c r="F2" s="160"/>
      <c r="G2" s="160"/>
      <c r="H2" s="160"/>
    </row>
    <row r="3" spans="7:14" ht="15" customHeight="1">
      <c r="G3" s="10"/>
      <c r="H3" s="10"/>
      <c r="I3" s="10"/>
      <c r="J3" s="10"/>
      <c r="K3" s="10"/>
      <c r="L3" s="10"/>
      <c r="M3" s="10"/>
      <c r="N3" s="9"/>
    </row>
    <row r="4" spans="1:14" ht="15" customHeight="1">
      <c r="A4" s="5">
        <v>1</v>
      </c>
      <c r="B4" s="5" t="s">
        <v>31</v>
      </c>
      <c r="C4" s="5"/>
      <c r="D4" s="5"/>
      <c r="G4" s="3"/>
      <c r="H4" s="4"/>
      <c r="I4" s="4"/>
      <c r="J4" s="4"/>
      <c r="K4" s="4"/>
      <c r="L4" s="4"/>
      <c r="M4" s="4"/>
      <c r="N4" s="4"/>
    </row>
    <row r="5" spans="1:14" ht="15" customHeight="1">
      <c r="A5" s="5"/>
      <c r="B5" s="5"/>
      <c r="C5" s="5">
        <v>2011</v>
      </c>
      <c r="D5" s="5"/>
      <c r="G5" s="3"/>
      <c r="H5" s="4"/>
      <c r="I5" s="4"/>
      <c r="J5" s="4"/>
      <c r="K5" s="4"/>
      <c r="L5" s="4"/>
      <c r="M5" s="4"/>
      <c r="N5" s="4"/>
    </row>
    <row r="6" spans="1:7" ht="15" customHeight="1">
      <c r="A6" s="5"/>
      <c r="B6" s="5"/>
      <c r="C6" s="137" t="s">
        <v>15</v>
      </c>
      <c r="D6" s="137"/>
      <c r="E6" s="137"/>
      <c r="F6" s="137"/>
      <c r="G6" s="137"/>
    </row>
    <row r="7" spans="1:7" ht="15" customHeight="1">
      <c r="A7" s="5"/>
      <c r="B7" s="5"/>
      <c r="C7" s="163" t="s">
        <v>144</v>
      </c>
      <c r="D7" s="149"/>
      <c r="E7" s="86" t="s">
        <v>1</v>
      </c>
      <c r="F7" s="86" t="s">
        <v>2</v>
      </c>
      <c r="G7" s="86" t="s">
        <v>3</v>
      </c>
    </row>
    <row r="8" spans="1:7" ht="15" customHeight="1">
      <c r="A8" s="5"/>
      <c r="B8" s="5"/>
      <c r="C8" s="158" t="s">
        <v>34</v>
      </c>
      <c r="D8" s="16" t="s">
        <v>42</v>
      </c>
      <c r="E8" s="7">
        <v>198453.6</v>
      </c>
      <c r="F8" s="7">
        <v>566368.57</v>
      </c>
      <c r="G8" s="7">
        <f>E8+F8</f>
        <v>764822.1699999999</v>
      </c>
    </row>
    <row r="9" spans="1:7" ht="15" customHeight="1">
      <c r="A9" s="5"/>
      <c r="B9" s="5"/>
      <c r="C9" s="161"/>
      <c r="D9" s="16" t="s">
        <v>43</v>
      </c>
      <c r="E9" s="7">
        <v>219874.09</v>
      </c>
      <c r="F9" s="7">
        <v>537082.26</v>
      </c>
      <c r="G9" s="7">
        <f>E9+F9</f>
        <v>756956.35</v>
      </c>
    </row>
    <row r="10" spans="1:7" ht="15" customHeight="1">
      <c r="A10" s="5"/>
      <c r="B10" s="5"/>
      <c r="C10" s="161"/>
      <c r="D10" s="16" t="s">
        <v>44</v>
      </c>
      <c r="E10" s="7">
        <v>259100.7</v>
      </c>
      <c r="F10" s="7">
        <v>507331.46</v>
      </c>
      <c r="G10" s="7">
        <f>E10+F10</f>
        <v>766432.16</v>
      </c>
    </row>
    <row r="11" spans="1:7" ht="15" customHeight="1">
      <c r="A11" s="5"/>
      <c r="B11" s="5"/>
      <c r="C11" s="161"/>
      <c r="D11" s="16" t="s">
        <v>45</v>
      </c>
      <c r="E11" s="7">
        <v>297827.19</v>
      </c>
      <c r="F11" s="7">
        <v>466873.43</v>
      </c>
      <c r="G11" s="7">
        <f>E11+F11</f>
        <v>764700.62</v>
      </c>
    </row>
    <row r="12" spans="1:7" ht="15" customHeight="1">
      <c r="A12" s="5"/>
      <c r="B12" s="5"/>
      <c r="C12" s="161"/>
      <c r="D12" s="16" t="s">
        <v>46</v>
      </c>
      <c r="E12" s="7">
        <v>368456.34</v>
      </c>
      <c r="F12" s="7">
        <v>395482.22</v>
      </c>
      <c r="G12" s="7">
        <f>E12+F12</f>
        <v>763938.56</v>
      </c>
    </row>
    <row r="13" spans="1:7" ht="15" customHeight="1">
      <c r="A13" s="5"/>
      <c r="B13" s="5"/>
      <c r="C13" s="159"/>
      <c r="D13" s="16" t="s">
        <v>3</v>
      </c>
      <c r="E13" s="7">
        <f>SUM(E8:E12)</f>
        <v>1343711.9200000002</v>
      </c>
      <c r="F13" s="7">
        <f>SUM(F8:F12)</f>
        <v>2473137.94</v>
      </c>
      <c r="G13" s="7">
        <f>SUM(G8:G12)</f>
        <v>3816849.8600000003</v>
      </c>
    </row>
    <row r="14" spans="3:7" ht="15" customHeight="1">
      <c r="C14" s="137" t="s">
        <v>0</v>
      </c>
      <c r="D14" s="16" t="s">
        <v>42</v>
      </c>
      <c r="E14" s="6">
        <f aca="true" t="shared" si="0" ref="E14:E19">E8/G8</f>
        <v>0.2594767879179026</v>
      </c>
      <c r="F14" s="6">
        <f aca="true" t="shared" si="1" ref="F14:F19">F8/G8</f>
        <v>0.7405232120820975</v>
      </c>
      <c r="G14" s="8">
        <v>1</v>
      </c>
    </row>
    <row r="15" spans="3:7" ht="15" customHeight="1">
      <c r="C15" s="137"/>
      <c r="D15" s="16" t="s">
        <v>43</v>
      </c>
      <c r="E15" s="6">
        <f t="shared" si="0"/>
        <v>0.29047129335793276</v>
      </c>
      <c r="F15" s="6">
        <f t="shared" si="1"/>
        <v>0.7095287066420674</v>
      </c>
      <c r="G15" s="8">
        <v>1</v>
      </c>
    </row>
    <row r="16" spans="3:7" ht="15" customHeight="1">
      <c r="C16" s="137"/>
      <c r="D16" s="16" t="s">
        <v>44</v>
      </c>
      <c r="E16" s="6">
        <f t="shared" si="0"/>
        <v>0.3380608402444908</v>
      </c>
      <c r="F16" s="6">
        <f t="shared" si="1"/>
        <v>0.6619391597555092</v>
      </c>
      <c r="G16" s="8">
        <v>1</v>
      </c>
    </row>
    <row r="17" spans="1:7" ht="15" customHeight="1">
      <c r="A17" s="5"/>
      <c r="B17" s="5"/>
      <c r="C17" s="137"/>
      <c r="D17" s="16" t="s">
        <v>45</v>
      </c>
      <c r="E17" s="6">
        <f t="shared" si="0"/>
        <v>0.3894690055305565</v>
      </c>
      <c r="F17" s="6">
        <f t="shared" si="1"/>
        <v>0.6105309944694435</v>
      </c>
      <c r="G17" s="8">
        <v>1</v>
      </c>
    </row>
    <row r="18" spans="1:7" ht="15" customHeight="1">
      <c r="A18" s="5"/>
      <c r="B18" s="5"/>
      <c r="C18" s="137"/>
      <c r="D18" s="16" t="s">
        <v>46</v>
      </c>
      <c r="E18" s="6">
        <f t="shared" si="0"/>
        <v>0.482311483269021</v>
      </c>
      <c r="F18" s="6">
        <f t="shared" si="1"/>
        <v>0.5176885167309789</v>
      </c>
      <c r="G18" s="8">
        <v>1</v>
      </c>
    </row>
    <row r="19" spans="3:7" ht="15" customHeight="1">
      <c r="C19" s="137"/>
      <c r="D19" s="16" t="s">
        <v>3</v>
      </c>
      <c r="E19" s="6">
        <f t="shared" si="0"/>
        <v>0.3520473608568926</v>
      </c>
      <c r="F19" s="6">
        <f t="shared" si="1"/>
        <v>0.6479526391431073</v>
      </c>
      <c r="G19" s="8">
        <v>1</v>
      </c>
    </row>
    <row r="20" spans="3:14" ht="15" customHeight="1">
      <c r="C20" s="15" t="s">
        <v>60</v>
      </c>
      <c r="I20" s="4"/>
      <c r="J20" s="4"/>
      <c r="K20" s="4"/>
      <c r="L20" s="4"/>
      <c r="M20" s="4"/>
      <c r="N20" s="4"/>
    </row>
    <row r="21" spans="1:14" ht="15" customHeight="1">
      <c r="A21" s="5"/>
      <c r="C21" s="14"/>
      <c r="G21" s="4"/>
      <c r="H21" s="4"/>
      <c r="I21" s="4"/>
      <c r="J21" s="4"/>
      <c r="K21" s="4"/>
      <c r="L21" s="4"/>
      <c r="M21" s="4"/>
      <c r="N21" s="4"/>
    </row>
    <row r="22" spans="1:14" ht="15" customHeight="1">
      <c r="A22" s="5">
        <v>2</v>
      </c>
      <c r="B22" s="5" t="s">
        <v>32</v>
      </c>
      <c r="G22" s="4"/>
      <c r="H22" s="4"/>
      <c r="I22" s="4"/>
      <c r="J22" s="4"/>
      <c r="K22" s="4"/>
      <c r="L22" s="4"/>
      <c r="M22" s="4"/>
      <c r="N22" s="4"/>
    </row>
    <row r="23" spans="2:14" ht="15" customHeight="1">
      <c r="B23" s="5"/>
      <c r="C23" s="5">
        <v>2011</v>
      </c>
      <c r="G23" s="4"/>
      <c r="H23" s="4"/>
      <c r="I23" s="4"/>
      <c r="J23" s="4"/>
      <c r="K23" s="4"/>
      <c r="L23" s="4"/>
      <c r="M23" s="4"/>
      <c r="N23" s="4"/>
    </row>
    <row r="24" spans="2:19" ht="15" customHeight="1">
      <c r="B24" s="5"/>
      <c r="C24" s="137" t="s">
        <v>25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</row>
    <row r="25" spans="2:19" ht="15" customHeight="1">
      <c r="B25" s="5"/>
      <c r="C25" s="152" t="s">
        <v>144</v>
      </c>
      <c r="D25" s="152"/>
      <c r="E25" s="153" t="s">
        <v>16</v>
      </c>
      <c r="F25" s="154"/>
      <c r="G25" s="155"/>
      <c r="H25" s="153" t="s">
        <v>48</v>
      </c>
      <c r="I25" s="154"/>
      <c r="J25" s="155"/>
      <c r="K25" s="153" t="s">
        <v>17</v>
      </c>
      <c r="L25" s="154"/>
      <c r="M25" s="155"/>
      <c r="N25" s="153" t="s">
        <v>26</v>
      </c>
      <c r="O25" s="154"/>
      <c r="P25" s="155"/>
      <c r="Q25" s="153" t="s">
        <v>27</v>
      </c>
      <c r="R25" s="154"/>
      <c r="S25" s="155"/>
    </row>
    <row r="26" spans="2:19" ht="15" customHeight="1" thickBot="1">
      <c r="B26" s="5"/>
      <c r="C26" s="154"/>
      <c r="D26" s="154"/>
      <c r="E26" s="12" t="s">
        <v>1</v>
      </c>
      <c r="F26" s="12" t="s">
        <v>2</v>
      </c>
      <c r="G26" s="13" t="s">
        <v>3</v>
      </c>
      <c r="H26" s="12" t="s">
        <v>1</v>
      </c>
      <c r="I26" s="12" t="s">
        <v>2</v>
      </c>
      <c r="J26" s="13" t="s">
        <v>3</v>
      </c>
      <c r="K26" s="12" t="s">
        <v>1</v>
      </c>
      <c r="L26" s="12" t="s">
        <v>2</v>
      </c>
      <c r="M26" s="13" t="s">
        <v>3</v>
      </c>
      <c r="N26" s="12" t="s">
        <v>1</v>
      </c>
      <c r="O26" s="12" t="s">
        <v>2</v>
      </c>
      <c r="P26" s="13" t="s">
        <v>3</v>
      </c>
      <c r="Q26" s="12" t="s">
        <v>1</v>
      </c>
      <c r="R26" s="12" t="s">
        <v>2</v>
      </c>
      <c r="S26" s="13" t="s">
        <v>3</v>
      </c>
    </row>
    <row r="27" spans="2:19" ht="15" customHeight="1">
      <c r="B27" s="5"/>
      <c r="C27" s="158" t="s">
        <v>34</v>
      </c>
      <c r="D27" s="16" t="s">
        <v>42</v>
      </c>
      <c r="E27" s="7">
        <v>105651.59</v>
      </c>
      <c r="F27" s="7">
        <v>659170.57</v>
      </c>
      <c r="G27" s="7">
        <f>+E27+F27</f>
        <v>764822.1599999999</v>
      </c>
      <c r="H27" s="7">
        <v>126712.12</v>
      </c>
      <c r="I27" s="7">
        <v>638110.05</v>
      </c>
      <c r="J27" s="7">
        <f>+H27+I27</f>
        <v>764822.17</v>
      </c>
      <c r="K27" s="7">
        <v>144936.09</v>
      </c>
      <c r="L27" s="7">
        <v>619886.07</v>
      </c>
      <c r="M27" s="7">
        <f>+K27+L27</f>
        <v>764822.1599999999</v>
      </c>
      <c r="N27" s="7">
        <v>74476.28</v>
      </c>
      <c r="O27" s="7">
        <v>690345.88</v>
      </c>
      <c r="P27" s="7">
        <f>+N27+O27</f>
        <v>764822.16</v>
      </c>
      <c r="Q27" s="7">
        <v>8470.3</v>
      </c>
      <c r="R27" s="7">
        <v>756351.87</v>
      </c>
      <c r="S27" s="7">
        <f>+Q27+R27</f>
        <v>764822.17</v>
      </c>
    </row>
    <row r="28" spans="2:19" ht="15" customHeight="1">
      <c r="B28" s="5"/>
      <c r="C28" s="161"/>
      <c r="D28" s="16" t="s">
        <v>43</v>
      </c>
      <c r="E28" s="7">
        <v>110106.93</v>
      </c>
      <c r="F28" s="7">
        <v>646849.42</v>
      </c>
      <c r="G28" s="7">
        <f>+E28+F28</f>
        <v>756956.3500000001</v>
      </c>
      <c r="H28" s="7">
        <v>135178.86</v>
      </c>
      <c r="I28" s="7">
        <v>621777.49</v>
      </c>
      <c r="J28" s="7">
        <f>+H28+I28</f>
        <v>756956.35</v>
      </c>
      <c r="K28" s="7">
        <v>163461.97</v>
      </c>
      <c r="L28" s="7">
        <v>593494.38</v>
      </c>
      <c r="M28" s="7">
        <f>+K28+L28</f>
        <v>756956.35</v>
      </c>
      <c r="N28" s="7">
        <v>74519.59</v>
      </c>
      <c r="O28" s="7">
        <v>682436.76</v>
      </c>
      <c r="P28" s="7">
        <f>+N28+O28</f>
        <v>756956.35</v>
      </c>
      <c r="Q28" s="7">
        <v>9565.26</v>
      </c>
      <c r="R28" s="7">
        <v>747391.09</v>
      </c>
      <c r="S28" s="7">
        <f>+Q28+R28</f>
        <v>756956.35</v>
      </c>
    </row>
    <row r="29" spans="2:19" ht="15" customHeight="1">
      <c r="B29" s="5"/>
      <c r="C29" s="161"/>
      <c r="D29" s="16" t="s">
        <v>44</v>
      </c>
      <c r="E29" s="7">
        <v>146324.39</v>
      </c>
      <c r="F29" s="7">
        <v>620107.77</v>
      </c>
      <c r="G29" s="7">
        <f>+E29+F29</f>
        <v>766432.16</v>
      </c>
      <c r="H29" s="7">
        <v>166383.72</v>
      </c>
      <c r="I29" s="7">
        <v>600048.44</v>
      </c>
      <c r="J29" s="7">
        <f>+H29+I29</f>
        <v>766432.1599999999</v>
      </c>
      <c r="K29" s="7">
        <v>195917.49</v>
      </c>
      <c r="L29" s="7">
        <v>570514.67</v>
      </c>
      <c r="M29" s="7">
        <f>+K29+L29</f>
        <v>766432.16</v>
      </c>
      <c r="N29" s="7">
        <v>95931.6</v>
      </c>
      <c r="O29" s="7">
        <v>670500.56</v>
      </c>
      <c r="P29" s="7">
        <f>+N29+O29</f>
        <v>766432.16</v>
      </c>
      <c r="Q29" s="7">
        <v>10742.67</v>
      </c>
      <c r="R29" s="7">
        <v>755689.49</v>
      </c>
      <c r="S29" s="7">
        <f>+Q29+R29</f>
        <v>766432.16</v>
      </c>
    </row>
    <row r="30" spans="2:19" ht="15" customHeight="1">
      <c r="B30" s="5"/>
      <c r="C30" s="161"/>
      <c r="D30" s="16" t="s">
        <v>45</v>
      </c>
      <c r="E30" s="7">
        <v>188966.94</v>
      </c>
      <c r="F30" s="7">
        <v>575733.68</v>
      </c>
      <c r="G30" s="7">
        <f>+E30+F30</f>
        <v>764700.6200000001</v>
      </c>
      <c r="H30" s="7">
        <v>204724.61</v>
      </c>
      <c r="I30" s="7">
        <v>559976</v>
      </c>
      <c r="J30" s="7">
        <f>+H30+I30</f>
        <v>764700.61</v>
      </c>
      <c r="K30" s="7">
        <v>235649.88</v>
      </c>
      <c r="L30" s="7">
        <v>529050.74</v>
      </c>
      <c r="M30" s="7">
        <f>+K30+L30</f>
        <v>764700.62</v>
      </c>
      <c r="N30" s="7">
        <v>92040.22</v>
      </c>
      <c r="O30" s="7">
        <v>672660.39</v>
      </c>
      <c r="P30" s="7">
        <f>+N30+O30</f>
        <v>764700.61</v>
      </c>
      <c r="Q30" s="7">
        <v>11969.08</v>
      </c>
      <c r="R30" s="7">
        <v>752731.54</v>
      </c>
      <c r="S30" s="7">
        <f>+Q30+R30</f>
        <v>764700.62</v>
      </c>
    </row>
    <row r="31" spans="2:19" ht="15" customHeight="1">
      <c r="B31" s="5"/>
      <c r="C31" s="161"/>
      <c r="D31" s="16" t="s">
        <v>46</v>
      </c>
      <c r="E31" s="7">
        <v>251575.44</v>
      </c>
      <c r="F31" s="7">
        <v>512363.12</v>
      </c>
      <c r="G31" s="7">
        <f>+E31+F31</f>
        <v>763938.56</v>
      </c>
      <c r="H31" s="7">
        <v>248819.61</v>
      </c>
      <c r="I31" s="7">
        <v>515118.94</v>
      </c>
      <c r="J31" s="7">
        <f>+H31+I31</f>
        <v>763938.55</v>
      </c>
      <c r="K31" s="7">
        <v>277307.13</v>
      </c>
      <c r="L31" s="7">
        <v>486631.42</v>
      </c>
      <c r="M31" s="7">
        <f>+K31+L31</f>
        <v>763938.55</v>
      </c>
      <c r="N31" s="7">
        <v>113646.22</v>
      </c>
      <c r="O31" s="7">
        <v>650292.33</v>
      </c>
      <c r="P31" s="7">
        <f>+N31+O31</f>
        <v>763938.5499999999</v>
      </c>
      <c r="Q31" s="7">
        <v>12741.8</v>
      </c>
      <c r="R31" s="7">
        <v>751196.76</v>
      </c>
      <c r="S31" s="7">
        <f>+Q31+R31</f>
        <v>763938.56</v>
      </c>
    </row>
    <row r="32" spans="2:19" ht="15" customHeight="1">
      <c r="B32" s="5"/>
      <c r="C32" s="159"/>
      <c r="D32" s="16" t="s">
        <v>3</v>
      </c>
      <c r="E32" s="7">
        <f>SUM(E27:E31)</f>
        <v>802625.29</v>
      </c>
      <c r="F32" s="7">
        <f aca="true" t="shared" si="2" ref="F32:S32">SUM(F27:F31)</f>
        <v>3014224.56</v>
      </c>
      <c r="G32" s="7">
        <f t="shared" si="2"/>
        <v>3816849.85</v>
      </c>
      <c r="H32" s="7">
        <f t="shared" si="2"/>
        <v>881818.9199999999</v>
      </c>
      <c r="I32" s="7">
        <f t="shared" si="2"/>
        <v>2935030.92</v>
      </c>
      <c r="J32" s="7">
        <f t="shared" si="2"/>
        <v>3816849.84</v>
      </c>
      <c r="K32" s="7">
        <f t="shared" si="2"/>
        <v>1017272.5599999999</v>
      </c>
      <c r="L32" s="7">
        <f t="shared" si="2"/>
        <v>2799577.2800000003</v>
      </c>
      <c r="M32" s="7">
        <f t="shared" si="2"/>
        <v>3816849.84</v>
      </c>
      <c r="N32" s="7">
        <f t="shared" si="2"/>
        <v>450613.91000000003</v>
      </c>
      <c r="O32" s="7">
        <f t="shared" si="2"/>
        <v>3366235.9200000004</v>
      </c>
      <c r="P32" s="7">
        <f t="shared" si="2"/>
        <v>3816849.8299999996</v>
      </c>
      <c r="Q32" s="7">
        <f t="shared" si="2"/>
        <v>53489.11</v>
      </c>
      <c r="R32" s="7">
        <f t="shared" si="2"/>
        <v>3763360.75</v>
      </c>
      <c r="S32" s="7">
        <f t="shared" si="2"/>
        <v>3816849.8600000003</v>
      </c>
    </row>
    <row r="33" spans="2:19" ht="15" customHeight="1">
      <c r="B33" s="5"/>
      <c r="C33" s="158" t="s">
        <v>0</v>
      </c>
      <c r="D33" s="16" t="s">
        <v>42</v>
      </c>
      <c r="E33" s="6">
        <f aca="true" t="shared" si="3" ref="E33:E38">E27/G27</f>
        <v>0.13813876679514622</v>
      </c>
      <c r="F33" s="6">
        <f aca="true" t="shared" si="4" ref="F33:F38">F27/G27</f>
        <v>0.8618612332048539</v>
      </c>
      <c r="G33" s="8">
        <f aca="true" t="shared" si="5" ref="G33:G38">+E33+F33</f>
        <v>1</v>
      </c>
      <c r="H33" s="6">
        <f aca="true" t="shared" si="6" ref="H33:H38">H27/J27</f>
        <v>0.16567527063186466</v>
      </c>
      <c r="I33" s="6">
        <f aca="true" t="shared" si="7" ref="I33:I38">I27/J27</f>
        <v>0.8343247293681354</v>
      </c>
      <c r="J33" s="8">
        <f aca="true" t="shared" si="8" ref="J33:J38">+H33+I33</f>
        <v>1</v>
      </c>
      <c r="K33" s="6">
        <f aca="true" t="shared" si="9" ref="K33:K38">K27/M27</f>
        <v>0.18950299504920204</v>
      </c>
      <c r="L33" s="6">
        <f aca="true" t="shared" si="10" ref="L33:L38">L27/M27</f>
        <v>0.810497004950798</v>
      </c>
      <c r="M33" s="8">
        <f aca="true" t="shared" si="11" ref="M33:M38">+K33+L33</f>
        <v>1</v>
      </c>
      <c r="N33" s="6">
        <f aca="true" t="shared" si="12" ref="N33:N38">N27/P27</f>
        <v>0.09737725172607446</v>
      </c>
      <c r="O33" s="6">
        <f aca="true" t="shared" si="13" ref="O33:O38">O27/P27</f>
        <v>0.9026227482739255</v>
      </c>
      <c r="P33" s="8">
        <f aca="true" t="shared" si="14" ref="P33:P38">+N33+O33</f>
        <v>1</v>
      </c>
      <c r="Q33" s="6">
        <f aca="true" t="shared" si="15" ref="Q33:Q38">Q27/S27</f>
        <v>0.011074862016617535</v>
      </c>
      <c r="R33" s="6">
        <f aca="true" t="shared" si="16" ref="R33:R38">R27/S27</f>
        <v>0.9889251379833824</v>
      </c>
      <c r="S33" s="8">
        <f aca="true" t="shared" si="17" ref="S33:S38">+Q33+R33</f>
        <v>1</v>
      </c>
    </row>
    <row r="34" spans="2:19" ht="15" customHeight="1">
      <c r="B34" s="5"/>
      <c r="C34" s="161"/>
      <c r="D34" s="16" t="s">
        <v>43</v>
      </c>
      <c r="E34" s="6">
        <f t="shared" si="3"/>
        <v>0.14546007837836353</v>
      </c>
      <c r="F34" s="6">
        <f t="shared" si="4"/>
        <v>0.8545399216216364</v>
      </c>
      <c r="G34" s="8">
        <f t="shared" si="5"/>
        <v>0.9999999999999999</v>
      </c>
      <c r="H34" s="6">
        <f t="shared" si="6"/>
        <v>0.1785821071452799</v>
      </c>
      <c r="I34" s="6">
        <f t="shared" si="7"/>
        <v>0.8214178928547201</v>
      </c>
      <c r="J34" s="8">
        <f t="shared" si="8"/>
        <v>1</v>
      </c>
      <c r="K34" s="6">
        <f t="shared" si="9"/>
        <v>0.2159463620326324</v>
      </c>
      <c r="L34" s="6">
        <f t="shared" si="10"/>
        <v>0.7840536379673676</v>
      </c>
      <c r="M34" s="8">
        <f t="shared" si="11"/>
        <v>1</v>
      </c>
      <c r="N34" s="6">
        <f t="shared" si="12"/>
        <v>0.09844635030804616</v>
      </c>
      <c r="O34" s="6">
        <f t="shared" si="13"/>
        <v>0.9015536496919538</v>
      </c>
      <c r="P34" s="8">
        <f t="shared" si="14"/>
        <v>1</v>
      </c>
      <c r="Q34" s="6">
        <f t="shared" si="15"/>
        <v>0.012636475009424256</v>
      </c>
      <c r="R34" s="6">
        <f t="shared" si="16"/>
        <v>0.9873635249905758</v>
      </c>
      <c r="S34" s="8">
        <f t="shared" si="17"/>
        <v>1</v>
      </c>
    </row>
    <row r="35" spans="2:19" ht="15" customHeight="1">
      <c r="B35" s="5"/>
      <c r="C35" s="161"/>
      <c r="D35" s="16" t="s">
        <v>44</v>
      </c>
      <c r="E35" s="6">
        <f t="shared" si="3"/>
        <v>0.19091629714494235</v>
      </c>
      <c r="F35" s="6">
        <f t="shared" si="4"/>
        <v>0.8090837028550576</v>
      </c>
      <c r="G35" s="8">
        <f t="shared" si="5"/>
        <v>1</v>
      </c>
      <c r="H35" s="6">
        <f t="shared" si="6"/>
        <v>0.21708864617580767</v>
      </c>
      <c r="I35" s="6">
        <f t="shared" si="7"/>
        <v>0.7829113538241924</v>
      </c>
      <c r="J35" s="8">
        <f t="shared" si="8"/>
        <v>1</v>
      </c>
      <c r="K35" s="6">
        <f t="shared" si="9"/>
        <v>0.25562274161355647</v>
      </c>
      <c r="L35" s="6">
        <f t="shared" si="10"/>
        <v>0.7443772583864435</v>
      </c>
      <c r="M35" s="8">
        <f t="shared" si="11"/>
        <v>1</v>
      </c>
      <c r="N35" s="6">
        <f t="shared" si="12"/>
        <v>0.1251664596120288</v>
      </c>
      <c r="O35" s="6">
        <f t="shared" si="13"/>
        <v>0.8748335403879712</v>
      </c>
      <c r="P35" s="8">
        <f t="shared" si="14"/>
        <v>1</v>
      </c>
      <c r="Q35" s="6">
        <f t="shared" si="15"/>
        <v>0.014016465592988686</v>
      </c>
      <c r="R35" s="6">
        <f t="shared" si="16"/>
        <v>0.9859835344070113</v>
      </c>
      <c r="S35" s="8">
        <f t="shared" si="17"/>
        <v>0.9999999999999999</v>
      </c>
    </row>
    <row r="36" spans="2:19" ht="15" customHeight="1">
      <c r="B36" s="5"/>
      <c r="C36" s="161"/>
      <c r="D36" s="16" t="s">
        <v>45</v>
      </c>
      <c r="E36" s="6">
        <f t="shared" si="3"/>
        <v>0.2471123143590494</v>
      </c>
      <c r="F36" s="6">
        <f t="shared" si="4"/>
        <v>0.7528876856409505</v>
      </c>
      <c r="G36" s="8">
        <f t="shared" si="5"/>
        <v>1</v>
      </c>
      <c r="H36" s="6">
        <f t="shared" si="6"/>
        <v>0.26771864350938596</v>
      </c>
      <c r="I36" s="6">
        <f t="shared" si="7"/>
        <v>0.732281356490614</v>
      </c>
      <c r="J36" s="8">
        <f t="shared" si="8"/>
        <v>1</v>
      </c>
      <c r="K36" s="6">
        <f t="shared" si="9"/>
        <v>0.30815965599714046</v>
      </c>
      <c r="L36" s="6">
        <f t="shared" si="10"/>
        <v>0.6918403440028595</v>
      </c>
      <c r="M36" s="8">
        <f t="shared" si="11"/>
        <v>1</v>
      </c>
      <c r="N36" s="6">
        <f t="shared" si="12"/>
        <v>0.12036111753592037</v>
      </c>
      <c r="O36" s="6">
        <f t="shared" si="13"/>
        <v>0.8796388824640796</v>
      </c>
      <c r="P36" s="8">
        <f t="shared" si="14"/>
        <v>1</v>
      </c>
      <c r="Q36" s="6">
        <f t="shared" si="15"/>
        <v>0.01565198155586692</v>
      </c>
      <c r="R36" s="6">
        <f t="shared" si="16"/>
        <v>0.9843480184441331</v>
      </c>
      <c r="S36" s="8">
        <f t="shared" si="17"/>
        <v>1</v>
      </c>
    </row>
    <row r="37" spans="2:19" ht="15" customHeight="1">
      <c r="B37" s="5"/>
      <c r="C37" s="161"/>
      <c r="D37" s="16" t="s">
        <v>46</v>
      </c>
      <c r="E37" s="6">
        <f t="shared" si="3"/>
        <v>0.32931370815998606</v>
      </c>
      <c r="F37" s="6">
        <f t="shared" si="4"/>
        <v>0.6706862918400139</v>
      </c>
      <c r="G37" s="8">
        <f t="shared" si="5"/>
        <v>1</v>
      </c>
      <c r="H37" s="6">
        <f t="shared" si="6"/>
        <v>0.3257063149909112</v>
      </c>
      <c r="I37" s="6">
        <f t="shared" si="7"/>
        <v>0.6742936850090887</v>
      </c>
      <c r="J37" s="8">
        <f t="shared" si="8"/>
        <v>0.9999999999999999</v>
      </c>
      <c r="K37" s="6">
        <f t="shared" si="9"/>
        <v>0.36299664416725663</v>
      </c>
      <c r="L37" s="6">
        <f t="shared" si="10"/>
        <v>0.6370033558327433</v>
      </c>
      <c r="M37" s="8">
        <f t="shared" si="11"/>
        <v>0.9999999999999999</v>
      </c>
      <c r="N37" s="6">
        <f t="shared" si="12"/>
        <v>0.14876356220012724</v>
      </c>
      <c r="O37" s="6">
        <f t="shared" si="13"/>
        <v>0.8512364377998728</v>
      </c>
      <c r="P37" s="8">
        <f t="shared" si="14"/>
        <v>1</v>
      </c>
      <c r="Q37" s="6">
        <f t="shared" si="15"/>
        <v>0.016679090004306105</v>
      </c>
      <c r="R37" s="6">
        <f t="shared" si="16"/>
        <v>0.9833209099956939</v>
      </c>
      <c r="S37" s="8">
        <f t="shared" si="17"/>
        <v>1</v>
      </c>
    </row>
    <row r="38" spans="2:19" ht="15" customHeight="1">
      <c r="B38" s="5"/>
      <c r="C38" s="159"/>
      <c r="D38" s="16" t="s">
        <v>3</v>
      </c>
      <c r="E38" s="6">
        <f t="shared" si="3"/>
        <v>0.21028474305846745</v>
      </c>
      <c r="F38" s="6">
        <f t="shared" si="4"/>
        <v>0.7897152569415326</v>
      </c>
      <c r="G38" s="8">
        <f t="shared" si="5"/>
        <v>1</v>
      </c>
      <c r="H38" s="6">
        <f t="shared" si="6"/>
        <v>0.2310331705373036</v>
      </c>
      <c r="I38" s="6">
        <f t="shared" si="7"/>
        <v>0.7689668294626965</v>
      </c>
      <c r="J38" s="8">
        <f t="shared" si="8"/>
        <v>1</v>
      </c>
      <c r="K38" s="6">
        <f t="shared" si="9"/>
        <v>0.26652150402647223</v>
      </c>
      <c r="L38" s="6">
        <f t="shared" si="10"/>
        <v>0.7334784959735279</v>
      </c>
      <c r="M38" s="8">
        <f t="shared" si="11"/>
        <v>1</v>
      </c>
      <c r="N38" s="6">
        <f t="shared" si="12"/>
        <v>0.1180591142093741</v>
      </c>
      <c r="O38" s="6">
        <f t="shared" si="13"/>
        <v>0.8819408857906261</v>
      </c>
      <c r="P38" s="8">
        <f t="shared" si="14"/>
        <v>1.0000000000000002</v>
      </c>
      <c r="Q38" s="6">
        <f t="shared" si="15"/>
        <v>0.014013941329093829</v>
      </c>
      <c r="R38" s="6">
        <f t="shared" si="16"/>
        <v>0.985986058670906</v>
      </c>
      <c r="S38" s="8">
        <f t="shared" si="17"/>
        <v>0.9999999999999999</v>
      </c>
    </row>
    <row r="39" spans="3:7" ht="15.75">
      <c r="C39" s="15" t="s">
        <v>60</v>
      </c>
      <c r="G39" s="3"/>
    </row>
    <row r="40" spans="1:7" ht="15.75">
      <c r="A40" s="5"/>
      <c r="C40" s="15"/>
      <c r="G40" s="3"/>
    </row>
    <row r="41" spans="1:7" ht="15">
      <c r="A41" s="5"/>
      <c r="G41" s="3"/>
    </row>
    <row r="42" spans="1:7" ht="15">
      <c r="A42" s="5">
        <v>3</v>
      </c>
      <c r="B42" s="5" t="s">
        <v>50</v>
      </c>
      <c r="G42" s="3"/>
    </row>
    <row r="43" spans="1:7" ht="15">
      <c r="A43" s="2" t="s">
        <v>149</v>
      </c>
      <c r="B43" s="5"/>
      <c r="C43" s="5">
        <v>2011</v>
      </c>
      <c r="G43" s="3"/>
    </row>
    <row r="44" spans="2:13" ht="15" customHeight="1">
      <c r="B44" s="5"/>
      <c r="C44" s="137" t="s">
        <v>28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</row>
    <row r="45" spans="2:13" ht="15" customHeight="1">
      <c r="B45" s="5"/>
      <c r="C45" s="152" t="s">
        <v>144</v>
      </c>
      <c r="D45" s="152"/>
      <c r="E45" s="153" t="s">
        <v>29</v>
      </c>
      <c r="F45" s="154"/>
      <c r="G45" s="155"/>
      <c r="H45" s="153" t="s">
        <v>47</v>
      </c>
      <c r="I45" s="154"/>
      <c r="J45" s="155"/>
      <c r="K45" s="153" t="s">
        <v>30</v>
      </c>
      <c r="L45" s="154"/>
      <c r="M45" s="155"/>
    </row>
    <row r="46" spans="2:13" ht="15.75" thickBot="1">
      <c r="B46" s="5"/>
      <c r="C46" s="154"/>
      <c r="D46" s="154"/>
      <c r="E46" s="12" t="s">
        <v>1</v>
      </c>
      <c r="F46" s="12" t="s">
        <v>2</v>
      </c>
      <c r="G46" s="13" t="s">
        <v>3</v>
      </c>
      <c r="H46" s="12" t="s">
        <v>1</v>
      </c>
      <c r="I46" s="12" t="s">
        <v>2</v>
      </c>
      <c r="J46" s="13" t="s">
        <v>3</v>
      </c>
      <c r="K46" s="12" t="s">
        <v>1</v>
      </c>
      <c r="L46" s="12" t="s">
        <v>2</v>
      </c>
      <c r="M46" s="13" t="s">
        <v>3</v>
      </c>
    </row>
    <row r="47" spans="2:13" ht="15">
      <c r="B47" s="5"/>
      <c r="C47" s="158" t="s">
        <v>34</v>
      </c>
      <c r="D47" s="16" t="s">
        <v>42</v>
      </c>
      <c r="E47" s="7">
        <v>577949.58</v>
      </c>
      <c r="F47" s="7">
        <v>186872.59</v>
      </c>
      <c r="G47" s="7">
        <f>+E47+F47</f>
        <v>764822.1699999999</v>
      </c>
      <c r="H47" s="7">
        <v>79162.16</v>
      </c>
      <c r="I47" s="7">
        <v>685660.01</v>
      </c>
      <c r="J47" s="7">
        <f>+H47+I47</f>
        <v>764822.17</v>
      </c>
      <c r="K47" s="7">
        <v>37131.09</v>
      </c>
      <c r="L47" s="7">
        <v>727691.07</v>
      </c>
      <c r="M47" s="7">
        <f>+K47+L47</f>
        <v>764822.1599999999</v>
      </c>
    </row>
    <row r="48" spans="2:13" ht="15">
      <c r="B48" s="5"/>
      <c r="C48" s="161"/>
      <c r="D48" s="16" t="s">
        <v>43</v>
      </c>
      <c r="E48" s="7">
        <v>601334.5</v>
      </c>
      <c r="F48" s="7">
        <v>155621.85</v>
      </c>
      <c r="G48" s="7">
        <f>+E48+F48</f>
        <v>756956.35</v>
      </c>
      <c r="H48" s="7">
        <v>106947.11</v>
      </c>
      <c r="I48" s="7">
        <v>650009.24</v>
      </c>
      <c r="J48" s="7">
        <f>+H48+I48</f>
        <v>756956.35</v>
      </c>
      <c r="K48" s="7">
        <v>23916.02</v>
      </c>
      <c r="L48" s="7">
        <v>733040.33</v>
      </c>
      <c r="M48" s="7">
        <f>+K48+L48</f>
        <v>756956.35</v>
      </c>
    </row>
    <row r="49" spans="2:13" ht="15">
      <c r="B49" s="5"/>
      <c r="C49" s="161"/>
      <c r="D49" s="16" t="s">
        <v>44</v>
      </c>
      <c r="E49" s="7">
        <v>603178.42</v>
      </c>
      <c r="F49" s="7">
        <v>163253.74</v>
      </c>
      <c r="G49" s="7">
        <f>+E49+F49</f>
        <v>766432.16</v>
      </c>
      <c r="H49" s="7">
        <v>121651.64</v>
      </c>
      <c r="I49" s="7">
        <v>644780.52</v>
      </c>
      <c r="J49" s="7">
        <f>+H49+I49</f>
        <v>766432.16</v>
      </c>
      <c r="K49" s="7">
        <v>20388.32</v>
      </c>
      <c r="L49" s="7">
        <v>746043.84</v>
      </c>
      <c r="M49" s="7">
        <f>+K49+L49</f>
        <v>766432.1599999999</v>
      </c>
    </row>
    <row r="50" spans="2:13" ht="15">
      <c r="B50" s="5"/>
      <c r="C50" s="161"/>
      <c r="D50" s="16" t="s">
        <v>45</v>
      </c>
      <c r="E50" s="7">
        <v>572284.66</v>
      </c>
      <c r="F50" s="7">
        <v>192415.96</v>
      </c>
      <c r="G50" s="7">
        <f>+E50+F50</f>
        <v>764700.62</v>
      </c>
      <c r="H50" s="7">
        <v>154355.83</v>
      </c>
      <c r="I50" s="7">
        <v>610344.79</v>
      </c>
      <c r="J50" s="7">
        <f>+H50+I50</f>
        <v>764700.62</v>
      </c>
      <c r="K50" s="7">
        <v>26618.01</v>
      </c>
      <c r="L50" s="7">
        <v>738082.6</v>
      </c>
      <c r="M50" s="7">
        <f>+K50+L50</f>
        <v>764700.61</v>
      </c>
    </row>
    <row r="51" spans="2:13" ht="15">
      <c r="B51" s="5"/>
      <c r="C51" s="161"/>
      <c r="D51" s="16" t="s">
        <v>46</v>
      </c>
      <c r="E51" s="7">
        <v>566655.12</v>
      </c>
      <c r="F51" s="7">
        <v>197283.43</v>
      </c>
      <c r="G51" s="7">
        <f>+E51+F51</f>
        <v>763938.55</v>
      </c>
      <c r="H51" s="7">
        <v>184139.01</v>
      </c>
      <c r="I51" s="7">
        <v>579799.55</v>
      </c>
      <c r="J51" s="7">
        <f>+H51+I51</f>
        <v>763938.56</v>
      </c>
      <c r="K51" s="7">
        <v>25992.39</v>
      </c>
      <c r="L51" s="7">
        <v>737946.17</v>
      </c>
      <c r="M51" s="7">
        <f>+K51+L51</f>
        <v>763938.56</v>
      </c>
    </row>
    <row r="52" spans="2:13" ht="15">
      <c r="B52" s="5"/>
      <c r="C52" s="159"/>
      <c r="D52" s="16" t="s">
        <v>3</v>
      </c>
      <c r="E52" s="7">
        <f>SUM(E47:E51)</f>
        <v>2921402.2800000003</v>
      </c>
      <c r="F52" s="7">
        <f aca="true" t="shared" si="18" ref="F52:M52">SUM(F47:F51)</f>
        <v>895447.5700000001</v>
      </c>
      <c r="G52" s="7">
        <f t="shared" si="18"/>
        <v>3816849.8500000006</v>
      </c>
      <c r="H52" s="7">
        <f t="shared" si="18"/>
        <v>646255.75</v>
      </c>
      <c r="I52" s="7">
        <f t="shared" si="18"/>
        <v>3170594.1100000003</v>
      </c>
      <c r="J52" s="7">
        <f t="shared" si="18"/>
        <v>3816849.8600000003</v>
      </c>
      <c r="K52" s="7">
        <f t="shared" si="18"/>
        <v>134045.83</v>
      </c>
      <c r="L52" s="7">
        <f t="shared" si="18"/>
        <v>3682804.01</v>
      </c>
      <c r="M52" s="7">
        <f t="shared" si="18"/>
        <v>3816849.84</v>
      </c>
    </row>
    <row r="53" spans="2:13" ht="15">
      <c r="B53" s="5"/>
      <c r="C53" s="158" t="s">
        <v>0</v>
      </c>
      <c r="D53" s="16" t="s">
        <v>42</v>
      </c>
      <c r="E53" s="6">
        <f aca="true" t="shared" si="19" ref="E53:E58">E47/G47</f>
        <v>0.7556653071393054</v>
      </c>
      <c r="F53" s="6">
        <f aca="true" t="shared" si="20" ref="F53:F58">F47/G47</f>
        <v>0.24433469286069467</v>
      </c>
      <c r="G53" s="8">
        <f aca="true" t="shared" si="21" ref="G53:G58">+E53+F53</f>
        <v>1</v>
      </c>
      <c r="H53" s="6">
        <f aca="true" t="shared" si="22" ref="H53:H58">H47/J47</f>
        <v>0.10350400799704852</v>
      </c>
      <c r="I53" s="6">
        <f aca="true" t="shared" si="23" ref="I53:I58">I47/J47</f>
        <v>0.8964959920029515</v>
      </c>
      <c r="J53" s="8">
        <f aca="true" t="shared" si="24" ref="J53:J58">+H53+I53</f>
        <v>1</v>
      </c>
      <c r="K53" s="6">
        <f aca="true" t="shared" si="25" ref="K53:K58">K47/M47</f>
        <v>0.048548658684261975</v>
      </c>
      <c r="L53" s="6">
        <f aca="true" t="shared" si="26" ref="L53:L58">L47/M47</f>
        <v>0.951451341315738</v>
      </c>
      <c r="M53" s="8">
        <f aca="true" t="shared" si="27" ref="M53:M58">+K53+L53</f>
        <v>1</v>
      </c>
    </row>
    <row r="54" spans="2:13" ht="15">
      <c r="B54" s="5"/>
      <c r="C54" s="161"/>
      <c r="D54" s="16" t="s">
        <v>43</v>
      </c>
      <c r="E54" s="6">
        <f t="shared" si="19"/>
        <v>0.7944110647859682</v>
      </c>
      <c r="F54" s="6">
        <f t="shared" si="20"/>
        <v>0.20558893521403185</v>
      </c>
      <c r="G54" s="8">
        <f t="shared" si="21"/>
        <v>1</v>
      </c>
      <c r="H54" s="6">
        <f t="shared" si="22"/>
        <v>0.1412857029338614</v>
      </c>
      <c r="I54" s="6">
        <f t="shared" si="23"/>
        <v>0.8587142970661387</v>
      </c>
      <c r="J54" s="8">
        <f t="shared" si="24"/>
        <v>1</v>
      </c>
      <c r="K54" s="6">
        <f t="shared" si="25"/>
        <v>0.03159497902355929</v>
      </c>
      <c r="L54" s="6">
        <f t="shared" si="26"/>
        <v>0.9684050209764407</v>
      </c>
      <c r="M54" s="8">
        <f t="shared" si="27"/>
        <v>1</v>
      </c>
    </row>
    <row r="55" spans="2:13" ht="15">
      <c r="B55" s="5"/>
      <c r="C55" s="161"/>
      <c r="D55" s="16" t="s">
        <v>44</v>
      </c>
      <c r="E55" s="6">
        <f t="shared" si="19"/>
        <v>0.7869951855882457</v>
      </c>
      <c r="F55" s="6">
        <f t="shared" si="20"/>
        <v>0.2130048144117543</v>
      </c>
      <c r="G55" s="8">
        <f t="shared" si="21"/>
        <v>1</v>
      </c>
      <c r="H55" s="6">
        <f t="shared" si="22"/>
        <v>0.1587246025793072</v>
      </c>
      <c r="I55" s="6">
        <f t="shared" si="23"/>
        <v>0.8412753974206928</v>
      </c>
      <c r="J55" s="8">
        <f t="shared" si="24"/>
        <v>1</v>
      </c>
      <c r="K55" s="6">
        <f t="shared" si="25"/>
        <v>0.02660159772001217</v>
      </c>
      <c r="L55" s="6">
        <f t="shared" si="26"/>
        <v>0.9733984022799879</v>
      </c>
      <c r="M55" s="8">
        <f t="shared" si="27"/>
        <v>1</v>
      </c>
    </row>
    <row r="56" spans="2:13" ht="15">
      <c r="B56" s="5"/>
      <c r="C56" s="161"/>
      <c r="D56" s="16" t="s">
        <v>45</v>
      </c>
      <c r="E56" s="6">
        <f t="shared" si="19"/>
        <v>0.7483773976801537</v>
      </c>
      <c r="F56" s="6">
        <f t="shared" si="20"/>
        <v>0.2516226023198464</v>
      </c>
      <c r="G56" s="8">
        <f t="shared" si="21"/>
        <v>1</v>
      </c>
      <c r="H56" s="6">
        <f t="shared" si="22"/>
        <v>0.20185132058608765</v>
      </c>
      <c r="I56" s="6">
        <f t="shared" si="23"/>
        <v>0.7981486794139124</v>
      </c>
      <c r="J56" s="8">
        <f t="shared" si="24"/>
        <v>1</v>
      </c>
      <c r="K56" s="6">
        <f t="shared" si="25"/>
        <v>0.03480840691365474</v>
      </c>
      <c r="L56" s="6">
        <f t="shared" si="26"/>
        <v>0.9651915930863453</v>
      </c>
      <c r="M56" s="8">
        <f t="shared" si="27"/>
        <v>1</v>
      </c>
    </row>
    <row r="57" spans="2:13" ht="15">
      <c r="B57" s="5"/>
      <c r="C57" s="161"/>
      <c r="D57" s="16" t="s">
        <v>46</v>
      </c>
      <c r="E57" s="6">
        <f t="shared" si="19"/>
        <v>0.7417548440250855</v>
      </c>
      <c r="F57" s="6">
        <f t="shared" si="20"/>
        <v>0.25824515597491443</v>
      </c>
      <c r="G57" s="8">
        <f t="shared" si="21"/>
        <v>1</v>
      </c>
      <c r="H57" s="6">
        <f t="shared" si="22"/>
        <v>0.24103903067806917</v>
      </c>
      <c r="I57" s="6">
        <f t="shared" si="23"/>
        <v>0.7589609693219308</v>
      </c>
      <c r="J57" s="8">
        <f t="shared" si="24"/>
        <v>1</v>
      </c>
      <c r="K57" s="6">
        <f t="shared" si="25"/>
        <v>0.03402418906567564</v>
      </c>
      <c r="L57" s="6">
        <f t="shared" si="26"/>
        <v>0.9659758109343244</v>
      </c>
      <c r="M57" s="8">
        <f t="shared" si="27"/>
        <v>1</v>
      </c>
    </row>
    <row r="58" spans="2:13" ht="15">
      <c r="B58" s="5"/>
      <c r="C58" s="159"/>
      <c r="D58" s="16" t="s">
        <v>3</v>
      </c>
      <c r="E58" s="6">
        <f t="shared" si="19"/>
        <v>0.7653961761162807</v>
      </c>
      <c r="F58" s="6">
        <f t="shared" si="20"/>
        <v>0.23460382388371917</v>
      </c>
      <c r="G58" s="8">
        <f t="shared" si="21"/>
        <v>0.9999999999999999</v>
      </c>
      <c r="H58" s="6">
        <f t="shared" si="22"/>
        <v>0.16931652375763084</v>
      </c>
      <c r="I58" s="6">
        <f t="shared" si="23"/>
        <v>0.8306834762423692</v>
      </c>
      <c r="J58" s="8">
        <f t="shared" si="24"/>
        <v>1</v>
      </c>
      <c r="K58" s="6">
        <f t="shared" si="25"/>
        <v>0.035119492675666796</v>
      </c>
      <c r="L58" s="6">
        <f t="shared" si="26"/>
        <v>0.9648805073243332</v>
      </c>
      <c r="M58" s="8">
        <f t="shared" si="27"/>
        <v>1</v>
      </c>
    </row>
    <row r="59" spans="2:7" ht="15.75">
      <c r="B59" s="5"/>
      <c r="C59" s="15" t="s">
        <v>60</v>
      </c>
      <c r="G59" s="3"/>
    </row>
    <row r="60" spans="1:7" ht="15.75">
      <c r="A60" s="5"/>
      <c r="B60" s="5"/>
      <c r="C60" s="15"/>
      <c r="G60" s="3"/>
    </row>
    <row r="61" ht="15">
      <c r="A61" s="5"/>
    </row>
    <row r="62" spans="1:7" ht="15">
      <c r="A62" s="5">
        <v>4</v>
      </c>
      <c r="B62" s="5" t="s">
        <v>51</v>
      </c>
      <c r="G62" s="3"/>
    </row>
    <row r="63" spans="1:7" ht="15">
      <c r="A63" s="5"/>
      <c r="B63" s="5"/>
      <c r="C63" s="5">
        <v>2011</v>
      </c>
      <c r="G63" s="3"/>
    </row>
    <row r="64" spans="2:13" ht="15.75" customHeight="1">
      <c r="B64" s="5"/>
      <c r="C64" s="137" t="s">
        <v>21</v>
      </c>
      <c r="D64" s="137"/>
      <c r="E64" s="137"/>
      <c r="F64" s="137"/>
      <c r="G64" s="137"/>
      <c r="H64" s="137"/>
      <c r="I64" s="137"/>
      <c r="J64" s="137"/>
      <c r="K64" s="137"/>
      <c r="L64" s="137"/>
      <c r="M64" s="137"/>
    </row>
    <row r="65" spans="2:13" ht="15">
      <c r="B65" s="5"/>
      <c r="C65" s="152" t="s">
        <v>144</v>
      </c>
      <c r="D65" s="152"/>
      <c r="E65" s="153" t="s">
        <v>75</v>
      </c>
      <c r="F65" s="154"/>
      <c r="G65" s="155"/>
      <c r="H65" s="153" t="s">
        <v>18</v>
      </c>
      <c r="I65" s="154"/>
      <c r="J65" s="155"/>
      <c r="K65" s="153" t="s">
        <v>20</v>
      </c>
      <c r="L65" s="154"/>
      <c r="M65" s="155"/>
    </row>
    <row r="66" spans="2:13" ht="15.75" thickBot="1">
      <c r="B66" s="5"/>
      <c r="C66" s="154"/>
      <c r="D66" s="154"/>
      <c r="E66" s="12" t="s">
        <v>1</v>
      </c>
      <c r="F66" s="12" t="s">
        <v>2</v>
      </c>
      <c r="G66" s="13" t="s">
        <v>3</v>
      </c>
      <c r="H66" s="12" t="s">
        <v>1</v>
      </c>
      <c r="I66" s="12" t="s">
        <v>2</v>
      </c>
      <c r="J66" s="13" t="s">
        <v>3</v>
      </c>
      <c r="K66" s="12" t="s">
        <v>1</v>
      </c>
      <c r="L66" s="12" t="s">
        <v>2</v>
      </c>
      <c r="M66" s="13" t="s">
        <v>3</v>
      </c>
    </row>
    <row r="67" spans="2:13" ht="15">
      <c r="B67" s="5"/>
      <c r="C67" s="158" t="s">
        <v>34</v>
      </c>
      <c r="D67" s="16" t="s">
        <v>42</v>
      </c>
      <c r="E67" s="7">
        <v>58491.21</v>
      </c>
      <c r="F67" s="7">
        <v>706330.96</v>
      </c>
      <c r="G67" s="7">
        <f>+E67+F67</f>
        <v>764822.1699999999</v>
      </c>
      <c r="H67" s="7">
        <v>532063.49</v>
      </c>
      <c r="I67" s="7">
        <v>232758.68</v>
      </c>
      <c r="J67" s="7">
        <f>+H67+I67</f>
        <v>764822.1699999999</v>
      </c>
      <c r="K67" s="7">
        <v>68300.55</v>
      </c>
      <c r="L67" s="7">
        <v>696521.62</v>
      </c>
      <c r="M67" s="7">
        <f>+K67+L67</f>
        <v>764822.17</v>
      </c>
    </row>
    <row r="68" spans="2:13" ht="15">
      <c r="B68" s="5"/>
      <c r="C68" s="161"/>
      <c r="D68" s="16" t="s">
        <v>43</v>
      </c>
      <c r="E68" s="7">
        <v>62156.55</v>
      </c>
      <c r="F68" s="7">
        <v>694799.8</v>
      </c>
      <c r="G68" s="7">
        <f>+E68+F68</f>
        <v>756956.3500000001</v>
      </c>
      <c r="H68" s="7">
        <v>558061.02</v>
      </c>
      <c r="I68" s="7">
        <v>198895.33</v>
      </c>
      <c r="J68" s="7">
        <f>+H68+I68</f>
        <v>756956.35</v>
      </c>
      <c r="K68" s="7">
        <v>65964.28</v>
      </c>
      <c r="L68" s="7">
        <v>690992.07</v>
      </c>
      <c r="M68" s="7">
        <f>+K68+L68</f>
        <v>756956.35</v>
      </c>
    </row>
    <row r="69" spans="2:13" ht="15">
      <c r="B69" s="5"/>
      <c r="C69" s="161"/>
      <c r="D69" s="16" t="s">
        <v>44</v>
      </c>
      <c r="E69" s="7">
        <v>68921.17</v>
      </c>
      <c r="F69" s="7">
        <v>697510.99</v>
      </c>
      <c r="G69" s="7">
        <f>+E69+F69</f>
        <v>766432.16</v>
      </c>
      <c r="H69" s="7">
        <v>559889.04</v>
      </c>
      <c r="I69" s="7">
        <v>206543.12</v>
      </c>
      <c r="J69" s="7">
        <f>+H69+I69</f>
        <v>766432.16</v>
      </c>
      <c r="K69" s="7">
        <v>63752.68</v>
      </c>
      <c r="L69" s="7">
        <v>702679.48</v>
      </c>
      <c r="M69" s="7">
        <f>+K69+L69</f>
        <v>766432.16</v>
      </c>
    </row>
    <row r="70" spans="2:13" ht="15">
      <c r="B70" s="5"/>
      <c r="C70" s="161"/>
      <c r="D70" s="16" t="s">
        <v>45</v>
      </c>
      <c r="E70" s="7">
        <v>75087.31</v>
      </c>
      <c r="F70" s="7">
        <v>689613.31</v>
      </c>
      <c r="G70" s="7">
        <f>+E70+F70</f>
        <v>764700.6200000001</v>
      </c>
      <c r="H70" s="7">
        <v>559626.67</v>
      </c>
      <c r="I70" s="7">
        <v>205073.94</v>
      </c>
      <c r="J70" s="7">
        <f>+H70+I70</f>
        <v>764700.6100000001</v>
      </c>
      <c r="K70" s="7">
        <v>82377.8</v>
      </c>
      <c r="L70" s="7">
        <v>682322.81</v>
      </c>
      <c r="M70" s="7">
        <f>+K70+L70</f>
        <v>764700.6100000001</v>
      </c>
    </row>
    <row r="71" spans="2:13" ht="15">
      <c r="B71" s="5"/>
      <c r="C71" s="161"/>
      <c r="D71" s="16" t="s">
        <v>46</v>
      </c>
      <c r="E71" s="7">
        <v>72859.39</v>
      </c>
      <c r="F71" s="7">
        <v>691079.17</v>
      </c>
      <c r="G71" s="7">
        <f>+E71+F71</f>
        <v>763938.56</v>
      </c>
      <c r="H71" s="7">
        <v>546282.67</v>
      </c>
      <c r="I71" s="7">
        <v>217655.89</v>
      </c>
      <c r="J71" s="7">
        <f>+H71+I71</f>
        <v>763938.56</v>
      </c>
      <c r="K71" s="7">
        <v>91639.51</v>
      </c>
      <c r="L71" s="7">
        <v>672299.05</v>
      </c>
      <c r="M71" s="7">
        <f>+K71+L71</f>
        <v>763938.56</v>
      </c>
    </row>
    <row r="72" spans="2:13" ht="15">
      <c r="B72" s="5"/>
      <c r="C72" s="159"/>
      <c r="D72" s="16" t="s">
        <v>3</v>
      </c>
      <c r="E72" s="7">
        <f>SUM(E67:E71)</f>
        <v>337515.63</v>
      </c>
      <c r="F72" s="7">
        <f aca="true" t="shared" si="28" ref="F72:M72">SUM(F67:F71)</f>
        <v>3479334.23</v>
      </c>
      <c r="G72" s="7">
        <f t="shared" si="28"/>
        <v>3816849.8600000003</v>
      </c>
      <c r="H72" s="7">
        <f t="shared" si="28"/>
        <v>2755922.89</v>
      </c>
      <c r="I72" s="7">
        <f t="shared" si="28"/>
        <v>1060926.96</v>
      </c>
      <c r="J72" s="7">
        <f t="shared" si="28"/>
        <v>3816849.85</v>
      </c>
      <c r="K72" s="7">
        <f t="shared" si="28"/>
        <v>372034.82</v>
      </c>
      <c r="L72" s="7">
        <f t="shared" si="28"/>
        <v>3444815.0300000003</v>
      </c>
      <c r="M72" s="7">
        <f t="shared" si="28"/>
        <v>3816849.85</v>
      </c>
    </row>
    <row r="73" spans="2:13" ht="15">
      <c r="B73" s="5"/>
      <c r="C73" s="137" t="s">
        <v>0</v>
      </c>
      <c r="D73" s="16" t="s">
        <v>42</v>
      </c>
      <c r="E73" s="6">
        <f aca="true" t="shared" si="29" ref="E73:E78">E67/G67</f>
        <v>0.07647687566378993</v>
      </c>
      <c r="F73" s="6">
        <f aca="true" t="shared" si="30" ref="F73:F78">F67/G67</f>
        <v>0.9235231243362101</v>
      </c>
      <c r="G73" s="8">
        <f aca="true" t="shared" si="31" ref="G73:G78">+E73+F73</f>
        <v>1</v>
      </c>
      <c r="H73" s="6">
        <f aca="true" t="shared" si="32" ref="H73:H78">H67/J67</f>
        <v>0.6956695436796766</v>
      </c>
      <c r="I73" s="6">
        <f aca="true" t="shared" si="33" ref="I73:I78">I67/J67</f>
        <v>0.30433045632032346</v>
      </c>
      <c r="J73" s="8">
        <f aca="true" t="shared" si="34" ref="J73:J78">+H73+I73</f>
        <v>1</v>
      </c>
      <c r="K73" s="6">
        <f aca="true" t="shared" si="35" ref="K73:K78">K67/M67</f>
        <v>0.08930252374875587</v>
      </c>
      <c r="L73" s="6">
        <f aca="true" t="shared" si="36" ref="L73:L78">L67/M67</f>
        <v>0.9106974762512441</v>
      </c>
      <c r="M73" s="8">
        <f aca="true" t="shared" si="37" ref="M73:M78">+K73+L73</f>
        <v>1</v>
      </c>
    </row>
    <row r="74" spans="2:13" ht="15">
      <c r="B74" s="5"/>
      <c r="C74" s="137"/>
      <c r="D74" s="16" t="s">
        <v>43</v>
      </c>
      <c r="E74" s="6">
        <f t="shared" si="29"/>
        <v>0.08211378370760744</v>
      </c>
      <c r="F74" s="6">
        <f t="shared" si="30"/>
        <v>0.9178862162923925</v>
      </c>
      <c r="G74" s="8">
        <f t="shared" si="31"/>
        <v>1</v>
      </c>
      <c r="H74" s="6">
        <f t="shared" si="32"/>
        <v>0.7372433298168383</v>
      </c>
      <c r="I74" s="6">
        <f t="shared" si="33"/>
        <v>0.2627566701831618</v>
      </c>
      <c r="J74" s="8">
        <f t="shared" si="34"/>
        <v>1</v>
      </c>
      <c r="K74" s="6">
        <f t="shared" si="35"/>
        <v>0.08714410018490498</v>
      </c>
      <c r="L74" s="6">
        <f t="shared" si="36"/>
        <v>0.912855899815095</v>
      </c>
      <c r="M74" s="8">
        <f t="shared" si="37"/>
        <v>1</v>
      </c>
    </row>
    <row r="75" spans="2:13" ht="15">
      <c r="B75" s="5"/>
      <c r="C75" s="137"/>
      <c r="D75" s="16" t="s">
        <v>44</v>
      </c>
      <c r="E75" s="6">
        <f t="shared" si="29"/>
        <v>0.08992468426690237</v>
      </c>
      <c r="F75" s="6">
        <f t="shared" si="30"/>
        <v>0.9100753157330976</v>
      </c>
      <c r="G75" s="8">
        <f t="shared" si="31"/>
        <v>1</v>
      </c>
      <c r="H75" s="6">
        <f t="shared" si="32"/>
        <v>0.7305135003729489</v>
      </c>
      <c r="I75" s="6">
        <f t="shared" si="33"/>
        <v>0.2694864996270511</v>
      </c>
      <c r="J75" s="8">
        <f t="shared" si="34"/>
        <v>1</v>
      </c>
      <c r="K75" s="6">
        <f t="shared" si="35"/>
        <v>0.083181112859356</v>
      </c>
      <c r="L75" s="6">
        <f t="shared" si="36"/>
        <v>0.916818887140644</v>
      </c>
      <c r="M75" s="8">
        <f t="shared" si="37"/>
        <v>1</v>
      </c>
    </row>
    <row r="76" spans="2:13" ht="15">
      <c r="B76" s="5"/>
      <c r="C76" s="137"/>
      <c r="D76" s="16" t="s">
        <v>45</v>
      </c>
      <c r="E76" s="6">
        <f t="shared" si="29"/>
        <v>0.09819177340277295</v>
      </c>
      <c r="F76" s="6">
        <f t="shared" si="30"/>
        <v>0.9018082265972269</v>
      </c>
      <c r="G76" s="8">
        <f t="shared" si="31"/>
        <v>0.9999999999999999</v>
      </c>
      <c r="H76" s="6">
        <f t="shared" si="32"/>
        <v>0.7318245371871744</v>
      </c>
      <c r="I76" s="6">
        <f t="shared" si="33"/>
        <v>0.2681754628128255</v>
      </c>
      <c r="J76" s="8">
        <f t="shared" si="34"/>
        <v>1</v>
      </c>
      <c r="K76" s="6">
        <f t="shared" si="35"/>
        <v>0.10772555811090564</v>
      </c>
      <c r="L76" s="6">
        <f t="shared" si="36"/>
        <v>0.8922744418890943</v>
      </c>
      <c r="M76" s="8">
        <f t="shared" si="37"/>
        <v>1</v>
      </c>
    </row>
    <row r="77" spans="2:13" ht="15">
      <c r="B77" s="5"/>
      <c r="C77" s="137"/>
      <c r="D77" s="16" t="s">
        <v>46</v>
      </c>
      <c r="E77" s="6">
        <f t="shared" si="29"/>
        <v>0.0953733635333187</v>
      </c>
      <c r="F77" s="6">
        <f t="shared" si="30"/>
        <v>0.9046266364666813</v>
      </c>
      <c r="G77" s="8">
        <f t="shared" si="31"/>
        <v>1</v>
      </c>
      <c r="H77" s="6">
        <f t="shared" si="32"/>
        <v>0.7150871792621647</v>
      </c>
      <c r="I77" s="6">
        <f t="shared" si="33"/>
        <v>0.28491282073783525</v>
      </c>
      <c r="J77" s="8">
        <f t="shared" si="34"/>
        <v>1</v>
      </c>
      <c r="K77" s="6">
        <f t="shared" si="35"/>
        <v>0.11995664939337529</v>
      </c>
      <c r="L77" s="6">
        <f t="shared" si="36"/>
        <v>0.8800433506066246</v>
      </c>
      <c r="M77" s="8">
        <f t="shared" si="37"/>
        <v>0.9999999999999999</v>
      </c>
    </row>
    <row r="78" spans="2:13" ht="15">
      <c r="B78" s="5"/>
      <c r="C78" s="137"/>
      <c r="D78" s="16" t="s">
        <v>3</v>
      </c>
      <c r="E78" s="6">
        <f t="shared" si="29"/>
        <v>0.08842779841489494</v>
      </c>
      <c r="F78" s="6">
        <f t="shared" si="30"/>
        <v>0.911572201585105</v>
      </c>
      <c r="G78" s="8">
        <f t="shared" si="31"/>
        <v>0.9999999999999999</v>
      </c>
      <c r="H78" s="6">
        <f t="shared" si="32"/>
        <v>0.7220412115504098</v>
      </c>
      <c r="I78" s="6">
        <f t="shared" si="33"/>
        <v>0.27795878844959016</v>
      </c>
      <c r="J78" s="8">
        <f t="shared" si="34"/>
        <v>1</v>
      </c>
      <c r="K78" s="6">
        <f t="shared" si="35"/>
        <v>0.09747169383673816</v>
      </c>
      <c r="L78" s="6">
        <f t="shared" si="36"/>
        <v>0.9025283061632619</v>
      </c>
      <c r="M78" s="8">
        <f t="shared" si="37"/>
        <v>1</v>
      </c>
    </row>
    <row r="79" spans="2:7" ht="15.75">
      <c r="B79" s="5"/>
      <c r="C79" s="15" t="s">
        <v>60</v>
      </c>
      <c r="G79" s="3"/>
    </row>
    <row r="80" spans="1:7" ht="15.75">
      <c r="A80" s="5"/>
      <c r="B80" s="5"/>
      <c r="C80" s="15"/>
      <c r="G80" s="3"/>
    </row>
    <row r="81" spans="1:2" ht="15">
      <c r="A81" s="5">
        <v>5</v>
      </c>
      <c r="B81" s="5" t="s">
        <v>53</v>
      </c>
    </row>
    <row r="82" spans="1:3" ht="15">
      <c r="A82" s="5"/>
      <c r="B82" s="5"/>
      <c r="C82" s="5">
        <v>2011</v>
      </c>
    </row>
    <row r="83" spans="1:19" ht="15" customHeight="1">
      <c r="A83" s="5"/>
      <c r="B83" s="5"/>
      <c r="C83" s="152" t="s">
        <v>144</v>
      </c>
      <c r="D83" s="152"/>
      <c r="E83" s="137" t="s">
        <v>55</v>
      </c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</row>
    <row r="84" spans="1:19" ht="15" customHeight="1">
      <c r="A84" s="5"/>
      <c r="B84" s="5"/>
      <c r="C84" s="152"/>
      <c r="D84" s="152"/>
      <c r="E84" s="137" t="s">
        <v>74</v>
      </c>
      <c r="F84" s="137"/>
      <c r="G84" s="137"/>
      <c r="H84" s="137" t="s">
        <v>56</v>
      </c>
      <c r="I84" s="137"/>
      <c r="J84" s="137"/>
      <c r="K84" s="137" t="s">
        <v>57</v>
      </c>
      <c r="L84" s="137"/>
      <c r="M84" s="137"/>
      <c r="N84" s="137" t="s">
        <v>58</v>
      </c>
      <c r="O84" s="137"/>
      <c r="P84" s="137"/>
      <c r="Q84" s="137" t="s">
        <v>59</v>
      </c>
      <c r="R84" s="137"/>
      <c r="S84" s="137"/>
    </row>
    <row r="85" spans="1:19" ht="15">
      <c r="A85" s="5"/>
      <c r="B85" s="5"/>
      <c r="C85" s="154"/>
      <c r="D85" s="154"/>
      <c r="E85" s="83" t="s">
        <v>1</v>
      </c>
      <c r="F85" s="83" t="s">
        <v>2</v>
      </c>
      <c r="G85" s="83" t="s">
        <v>3</v>
      </c>
      <c r="H85" s="83" t="s">
        <v>1</v>
      </c>
      <c r="I85" s="83" t="s">
        <v>2</v>
      </c>
      <c r="J85" s="83" t="s">
        <v>3</v>
      </c>
      <c r="K85" s="83" t="s">
        <v>1</v>
      </c>
      <c r="L85" s="83" t="s">
        <v>2</v>
      </c>
      <c r="M85" s="83" t="s">
        <v>3</v>
      </c>
      <c r="N85" s="83" t="s">
        <v>1</v>
      </c>
      <c r="O85" s="83" t="s">
        <v>2</v>
      </c>
      <c r="P85" s="83" t="s">
        <v>3</v>
      </c>
      <c r="Q85" s="83" t="s">
        <v>1</v>
      </c>
      <c r="R85" s="83" t="s">
        <v>2</v>
      </c>
      <c r="S85" s="83" t="s">
        <v>3</v>
      </c>
    </row>
    <row r="86" spans="1:19" ht="15">
      <c r="A86" s="5"/>
      <c r="B86" s="5"/>
      <c r="C86" s="158" t="s">
        <v>34</v>
      </c>
      <c r="D86" s="16" t="s">
        <v>42</v>
      </c>
      <c r="E86" s="7">
        <v>167772.94</v>
      </c>
      <c r="F86" s="7">
        <v>597049.23</v>
      </c>
      <c r="G86" s="7">
        <f>+F86+E86</f>
        <v>764822.1699999999</v>
      </c>
      <c r="H86" s="7">
        <v>75045.03</v>
      </c>
      <c r="I86" s="7">
        <v>689777.13</v>
      </c>
      <c r="J86" s="7">
        <f>+I86+H86</f>
        <v>764822.16</v>
      </c>
      <c r="K86" s="7">
        <v>49320.04</v>
      </c>
      <c r="L86" s="7">
        <v>715502.13</v>
      </c>
      <c r="M86" s="7">
        <f>+L86+K86</f>
        <v>764822.17</v>
      </c>
      <c r="N86" s="7">
        <v>376507.67</v>
      </c>
      <c r="O86" s="7">
        <v>388314.5</v>
      </c>
      <c r="P86" s="7">
        <f>+O86+N86</f>
        <v>764822.1699999999</v>
      </c>
      <c r="Q86" s="7">
        <v>138409.83</v>
      </c>
      <c r="R86" s="7">
        <v>626412.34</v>
      </c>
      <c r="S86" s="7">
        <f>+R86+Q86</f>
        <v>764822.1699999999</v>
      </c>
    </row>
    <row r="87" spans="1:19" ht="15">
      <c r="A87" s="5"/>
      <c r="B87" s="5"/>
      <c r="C87" s="161"/>
      <c r="D87" s="16" t="s">
        <v>43</v>
      </c>
      <c r="E87" s="7">
        <v>231847.8</v>
      </c>
      <c r="F87" s="7">
        <v>525108.56</v>
      </c>
      <c r="G87" s="7">
        <f>+F87+E87</f>
        <v>756956.3600000001</v>
      </c>
      <c r="H87" s="7">
        <v>83661.81</v>
      </c>
      <c r="I87" s="7">
        <v>673294.54</v>
      </c>
      <c r="J87" s="7">
        <f>+I87+H87</f>
        <v>756956.3500000001</v>
      </c>
      <c r="K87" s="7">
        <v>44393.98</v>
      </c>
      <c r="L87" s="7">
        <v>712562.37</v>
      </c>
      <c r="M87" s="7">
        <f>+L87+K87</f>
        <v>756956.35</v>
      </c>
      <c r="N87" s="7">
        <v>386351.79</v>
      </c>
      <c r="O87" s="7">
        <v>370604.56</v>
      </c>
      <c r="P87" s="7">
        <f>+O87+N87</f>
        <v>756956.35</v>
      </c>
      <c r="Q87" s="7">
        <v>90120.26</v>
      </c>
      <c r="R87" s="7">
        <v>666836.1</v>
      </c>
      <c r="S87" s="7">
        <f>+R87+Q87</f>
        <v>756956.36</v>
      </c>
    </row>
    <row r="88" spans="1:19" ht="15">
      <c r="A88" s="5"/>
      <c r="B88" s="5"/>
      <c r="C88" s="161"/>
      <c r="D88" s="16" t="s">
        <v>44</v>
      </c>
      <c r="E88" s="7">
        <v>245097.07</v>
      </c>
      <c r="F88" s="7">
        <v>521335.09</v>
      </c>
      <c r="G88" s="7">
        <f>+F88+E88</f>
        <v>766432.16</v>
      </c>
      <c r="H88" s="7">
        <v>73355.67</v>
      </c>
      <c r="I88" s="7">
        <v>693076.49</v>
      </c>
      <c r="J88" s="7">
        <f>+I88+H88</f>
        <v>766432.16</v>
      </c>
      <c r="K88" s="7">
        <v>45842.74</v>
      </c>
      <c r="L88" s="7">
        <v>720589.42</v>
      </c>
      <c r="M88" s="7">
        <f>+L88+K88</f>
        <v>766432.16</v>
      </c>
      <c r="N88" s="7">
        <v>394272.93</v>
      </c>
      <c r="O88" s="7">
        <v>372159.23</v>
      </c>
      <c r="P88" s="7">
        <f>+O88+N88</f>
        <v>766432.1599999999</v>
      </c>
      <c r="Q88" s="7">
        <v>82063.77</v>
      </c>
      <c r="R88" s="7">
        <v>684368.39</v>
      </c>
      <c r="S88" s="7">
        <f>+R88+Q88</f>
        <v>766432.16</v>
      </c>
    </row>
    <row r="89" spans="1:19" ht="15">
      <c r="A89" s="5"/>
      <c r="B89" s="5"/>
      <c r="C89" s="161"/>
      <c r="D89" s="16" t="s">
        <v>45</v>
      </c>
      <c r="E89" s="7">
        <v>277574.09</v>
      </c>
      <c r="F89" s="7">
        <v>487126.53</v>
      </c>
      <c r="G89" s="7">
        <f>+F89+E89</f>
        <v>764700.6200000001</v>
      </c>
      <c r="H89" s="7">
        <v>92134.71</v>
      </c>
      <c r="I89" s="7">
        <v>672565.9</v>
      </c>
      <c r="J89" s="7">
        <f>+I89+H89</f>
        <v>764700.61</v>
      </c>
      <c r="K89" s="7">
        <v>51787.2</v>
      </c>
      <c r="L89" s="7">
        <v>712913.41</v>
      </c>
      <c r="M89" s="7">
        <f>+L89+K89</f>
        <v>764700.61</v>
      </c>
      <c r="N89" s="7">
        <v>373377.01</v>
      </c>
      <c r="O89" s="7">
        <v>391323.61</v>
      </c>
      <c r="P89" s="7">
        <f>+O89+N89</f>
        <v>764700.62</v>
      </c>
      <c r="Q89" s="7">
        <v>53648.6</v>
      </c>
      <c r="R89" s="7">
        <v>711052.01</v>
      </c>
      <c r="S89" s="7">
        <f>+R89+Q89</f>
        <v>764700.61</v>
      </c>
    </row>
    <row r="90" spans="1:19" ht="15">
      <c r="A90" s="5"/>
      <c r="B90" s="5"/>
      <c r="C90" s="161"/>
      <c r="D90" s="16" t="s">
        <v>46</v>
      </c>
      <c r="E90" s="7">
        <v>273355.31</v>
      </c>
      <c r="F90" s="7">
        <v>490583.24</v>
      </c>
      <c r="G90" s="7">
        <f>+F90+E90</f>
        <v>763938.55</v>
      </c>
      <c r="H90" s="7">
        <v>137861.29</v>
      </c>
      <c r="I90" s="7">
        <v>626077.27</v>
      </c>
      <c r="J90" s="7">
        <f>+I90+H90</f>
        <v>763938.56</v>
      </c>
      <c r="K90" s="7">
        <v>35049.36</v>
      </c>
      <c r="L90" s="7">
        <v>728889.19</v>
      </c>
      <c r="M90" s="7">
        <f>+L90+K90</f>
        <v>763938.5499999999</v>
      </c>
      <c r="N90" s="7">
        <v>378105.37</v>
      </c>
      <c r="O90" s="7">
        <v>385833.19</v>
      </c>
      <c r="P90" s="7">
        <f>+O90+N90</f>
        <v>763938.56</v>
      </c>
      <c r="Q90" s="7">
        <v>38261.84</v>
      </c>
      <c r="R90" s="7">
        <v>725676.72</v>
      </c>
      <c r="S90" s="7">
        <f>+R90+Q90</f>
        <v>763938.5599999999</v>
      </c>
    </row>
    <row r="91" spans="1:19" ht="15">
      <c r="A91" s="5"/>
      <c r="B91" s="5"/>
      <c r="C91" s="159"/>
      <c r="D91" s="16" t="s">
        <v>3</v>
      </c>
      <c r="E91" s="7">
        <f>SUM(E86:E90)</f>
        <v>1195647.2100000002</v>
      </c>
      <c r="F91" s="7">
        <f aca="true" t="shared" si="38" ref="F91:S91">SUM(F86:F90)</f>
        <v>2621202.6500000004</v>
      </c>
      <c r="G91" s="7">
        <f t="shared" si="38"/>
        <v>3816849.8600000003</v>
      </c>
      <c r="H91" s="7">
        <f t="shared" si="38"/>
        <v>462058.51</v>
      </c>
      <c r="I91" s="7">
        <f t="shared" si="38"/>
        <v>3354791.33</v>
      </c>
      <c r="J91" s="7">
        <f t="shared" si="38"/>
        <v>3816849.8400000003</v>
      </c>
      <c r="K91" s="7">
        <f t="shared" si="38"/>
        <v>226393.32</v>
      </c>
      <c r="L91" s="7">
        <f t="shared" si="38"/>
        <v>3590456.52</v>
      </c>
      <c r="M91" s="7">
        <f t="shared" si="38"/>
        <v>3816849.84</v>
      </c>
      <c r="N91" s="7">
        <f t="shared" si="38"/>
        <v>1908614.77</v>
      </c>
      <c r="O91" s="7">
        <f t="shared" si="38"/>
        <v>1908235.0899999999</v>
      </c>
      <c r="P91" s="7">
        <f t="shared" si="38"/>
        <v>3816849.86</v>
      </c>
      <c r="Q91" s="7">
        <f t="shared" si="38"/>
        <v>402504.29999999993</v>
      </c>
      <c r="R91" s="7">
        <f t="shared" si="38"/>
        <v>3414345.5599999996</v>
      </c>
      <c r="S91" s="7">
        <f t="shared" si="38"/>
        <v>3816849.86</v>
      </c>
    </row>
    <row r="92" spans="1:19" ht="15">
      <c r="A92" s="5"/>
      <c r="B92" s="5"/>
      <c r="C92" s="137" t="s">
        <v>0</v>
      </c>
      <c r="D92" s="16" t="s">
        <v>42</v>
      </c>
      <c r="E92" s="6">
        <f aca="true" t="shared" si="39" ref="E92:E97">E86/G86</f>
        <v>0.21936202503125662</v>
      </c>
      <c r="F92" s="6">
        <f aca="true" t="shared" si="40" ref="F92:F97">F86/G86</f>
        <v>0.7806379749687434</v>
      </c>
      <c r="G92" s="8">
        <f aca="true" t="shared" si="41" ref="G92:G97">+E92+F92</f>
        <v>1</v>
      </c>
      <c r="H92" s="6">
        <f aca="true" t="shared" si="42" ref="H92:H97">H86/J86</f>
        <v>0.09812088865207566</v>
      </c>
      <c r="I92" s="6">
        <f aca="true" t="shared" si="43" ref="I92:I97">I86/J86</f>
        <v>0.9018791113479243</v>
      </c>
      <c r="J92" s="8">
        <f aca="true" t="shared" si="44" ref="J92:J97">+H92+I92</f>
        <v>1</v>
      </c>
      <c r="K92" s="6">
        <f aca="true" t="shared" si="45" ref="K92:K97">K86/M86</f>
        <v>0.06448563069242619</v>
      </c>
      <c r="L92" s="6">
        <f aca="true" t="shared" si="46" ref="L92:L97">L86/M86</f>
        <v>0.9355143693075738</v>
      </c>
      <c r="M92" s="8">
        <f aca="true" t="shared" si="47" ref="M92:M97">+K92+L92</f>
        <v>1</v>
      </c>
      <c r="N92" s="6">
        <f aca="true" t="shared" si="48" ref="N92:N97">N86/P86</f>
        <v>0.49228132338266295</v>
      </c>
      <c r="O92" s="6">
        <f aca="true" t="shared" si="49" ref="O92:O97">O86/P86</f>
        <v>0.5077186766173372</v>
      </c>
      <c r="P92" s="8">
        <f aca="true" t="shared" si="50" ref="P92:P97">+N92+O92</f>
        <v>1</v>
      </c>
      <c r="Q92" s="6">
        <f aca="true" t="shared" si="51" ref="Q92:Q97">Q86/S86</f>
        <v>0.18096995017809173</v>
      </c>
      <c r="R92" s="6">
        <f aca="true" t="shared" si="52" ref="R92:R97">R86/S86</f>
        <v>0.8190300498219083</v>
      </c>
      <c r="S92" s="8">
        <f aca="true" t="shared" si="53" ref="S92:S97">+Q92+R92</f>
        <v>1</v>
      </c>
    </row>
    <row r="93" spans="1:19" ht="15">
      <c r="A93" s="5"/>
      <c r="B93" s="5"/>
      <c r="C93" s="137"/>
      <c r="D93" s="16" t="s">
        <v>43</v>
      </c>
      <c r="E93" s="6">
        <f t="shared" si="39"/>
        <v>0.30628951978156305</v>
      </c>
      <c r="F93" s="6">
        <f t="shared" si="40"/>
        <v>0.6937104802184368</v>
      </c>
      <c r="G93" s="8">
        <f t="shared" si="41"/>
        <v>0.9999999999999999</v>
      </c>
      <c r="H93" s="6">
        <f t="shared" si="42"/>
        <v>0.11052395557550972</v>
      </c>
      <c r="I93" s="6">
        <f t="shared" si="43"/>
        <v>0.8894760444244902</v>
      </c>
      <c r="J93" s="8">
        <f t="shared" si="44"/>
        <v>1</v>
      </c>
      <c r="K93" s="6">
        <f t="shared" si="45"/>
        <v>0.05864800526476858</v>
      </c>
      <c r="L93" s="6">
        <f t="shared" si="46"/>
        <v>0.9413519947352315</v>
      </c>
      <c r="M93" s="8">
        <f t="shared" si="47"/>
        <v>1</v>
      </c>
      <c r="N93" s="6">
        <f t="shared" si="48"/>
        <v>0.510401676397853</v>
      </c>
      <c r="O93" s="6">
        <f t="shared" si="49"/>
        <v>0.48959832360214695</v>
      </c>
      <c r="P93" s="8">
        <f t="shared" si="50"/>
        <v>1</v>
      </c>
      <c r="Q93" s="6">
        <f t="shared" si="51"/>
        <v>0.11905608402576867</v>
      </c>
      <c r="R93" s="6">
        <f t="shared" si="52"/>
        <v>0.8809439159742313</v>
      </c>
      <c r="S93" s="8">
        <f t="shared" si="53"/>
        <v>1</v>
      </c>
    </row>
    <row r="94" spans="1:19" ht="15">
      <c r="A94" s="5"/>
      <c r="B94" s="5"/>
      <c r="C94" s="137"/>
      <c r="D94" s="16" t="s">
        <v>44</v>
      </c>
      <c r="E94" s="6">
        <f t="shared" si="39"/>
        <v>0.31978964713589264</v>
      </c>
      <c r="F94" s="6">
        <f t="shared" si="40"/>
        <v>0.6802103528641074</v>
      </c>
      <c r="G94" s="8">
        <f t="shared" si="41"/>
        <v>1</v>
      </c>
      <c r="H94" s="6">
        <f t="shared" si="42"/>
        <v>0.09571058448278057</v>
      </c>
      <c r="I94" s="6">
        <f t="shared" si="43"/>
        <v>0.9042894155172194</v>
      </c>
      <c r="J94" s="8">
        <f t="shared" si="44"/>
        <v>1</v>
      </c>
      <c r="K94" s="6">
        <f t="shared" si="45"/>
        <v>0.05981317381045179</v>
      </c>
      <c r="L94" s="6">
        <f t="shared" si="46"/>
        <v>0.9401868261895482</v>
      </c>
      <c r="M94" s="8">
        <f t="shared" si="47"/>
        <v>1</v>
      </c>
      <c r="N94" s="6">
        <f t="shared" si="48"/>
        <v>0.5144263909802532</v>
      </c>
      <c r="O94" s="6">
        <f t="shared" si="49"/>
        <v>0.4855736090197468</v>
      </c>
      <c r="P94" s="8">
        <f t="shared" si="50"/>
        <v>1</v>
      </c>
      <c r="Q94" s="6">
        <f t="shared" si="51"/>
        <v>0.10707245113514026</v>
      </c>
      <c r="R94" s="6">
        <f t="shared" si="52"/>
        <v>0.8929275488648597</v>
      </c>
      <c r="S94" s="8">
        <f t="shared" si="53"/>
        <v>1</v>
      </c>
    </row>
    <row r="95" spans="1:19" ht="15">
      <c r="A95" s="5"/>
      <c r="B95" s="5"/>
      <c r="C95" s="137"/>
      <c r="D95" s="16" t="s">
        <v>45</v>
      </c>
      <c r="E95" s="6">
        <f t="shared" si="39"/>
        <v>0.36298400019605054</v>
      </c>
      <c r="F95" s="6">
        <f t="shared" si="40"/>
        <v>0.6370159998039494</v>
      </c>
      <c r="G95" s="8">
        <f t="shared" si="41"/>
        <v>1</v>
      </c>
      <c r="H95" s="6">
        <f t="shared" si="42"/>
        <v>0.1204846822340053</v>
      </c>
      <c r="I95" s="6">
        <f t="shared" si="43"/>
        <v>0.8795153177659948</v>
      </c>
      <c r="J95" s="8">
        <f t="shared" si="44"/>
        <v>1</v>
      </c>
      <c r="K95" s="6">
        <f t="shared" si="45"/>
        <v>0.0677221899953761</v>
      </c>
      <c r="L95" s="6">
        <f t="shared" si="46"/>
        <v>0.932277810004624</v>
      </c>
      <c r="M95" s="8">
        <f t="shared" si="47"/>
        <v>1</v>
      </c>
      <c r="N95" s="6">
        <f t="shared" si="48"/>
        <v>0.4882656038646863</v>
      </c>
      <c r="O95" s="6">
        <f t="shared" si="49"/>
        <v>0.5117343961353137</v>
      </c>
      <c r="P95" s="8">
        <f t="shared" si="50"/>
        <v>1</v>
      </c>
      <c r="Q95" s="6">
        <f t="shared" si="51"/>
        <v>0.07015634523947875</v>
      </c>
      <c r="R95" s="6">
        <f t="shared" si="52"/>
        <v>0.9298436547605212</v>
      </c>
      <c r="S95" s="8">
        <f t="shared" si="53"/>
        <v>1</v>
      </c>
    </row>
    <row r="96" spans="1:19" ht="15">
      <c r="A96" s="5"/>
      <c r="B96" s="5"/>
      <c r="C96" s="137"/>
      <c r="D96" s="16" t="s">
        <v>46</v>
      </c>
      <c r="E96" s="6">
        <f t="shared" si="39"/>
        <v>0.35782368882942217</v>
      </c>
      <c r="F96" s="6">
        <f t="shared" si="40"/>
        <v>0.6421763111705777</v>
      </c>
      <c r="G96" s="8">
        <f t="shared" si="41"/>
        <v>0.9999999999999999</v>
      </c>
      <c r="H96" s="6">
        <f t="shared" si="42"/>
        <v>0.18046122714371166</v>
      </c>
      <c r="I96" s="6">
        <f t="shared" si="43"/>
        <v>0.8195387728562883</v>
      </c>
      <c r="J96" s="8">
        <f t="shared" si="44"/>
        <v>1</v>
      </c>
      <c r="K96" s="6">
        <f t="shared" si="45"/>
        <v>0.04587981585691677</v>
      </c>
      <c r="L96" s="6">
        <f t="shared" si="46"/>
        <v>0.9541201841430833</v>
      </c>
      <c r="M96" s="8">
        <f t="shared" si="47"/>
        <v>1</v>
      </c>
      <c r="N96" s="6">
        <f t="shared" si="48"/>
        <v>0.49494211942908073</v>
      </c>
      <c r="O96" s="6">
        <f t="shared" si="49"/>
        <v>0.5050578805709192</v>
      </c>
      <c r="P96" s="8">
        <f t="shared" si="50"/>
        <v>0.9999999999999999</v>
      </c>
      <c r="Q96" s="6">
        <f t="shared" si="51"/>
        <v>0.05008497018398966</v>
      </c>
      <c r="R96" s="6">
        <f t="shared" si="52"/>
        <v>0.9499150298160104</v>
      </c>
      <c r="S96" s="8">
        <f t="shared" si="53"/>
        <v>1</v>
      </c>
    </row>
    <row r="97" spans="1:19" ht="15">
      <c r="A97" s="5"/>
      <c r="B97" s="5"/>
      <c r="C97" s="137"/>
      <c r="D97" s="16" t="s">
        <v>3</v>
      </c>
      <c r="E97" s="6">
        <f t="shared" si="39"/>
        <v>0.3132549756620503</v>
      </c>
      <c r="F97" s="6">
        <f t="shared" si="40"/>
        <v>0.6867450243379498</v>
      </c>
      <c r="G97" s="8">
        <f t="shared" si="41"/>
        <v>1</v>
      </c>
      <c r="H97" s="6">
        <f t="shared" si="42"/>
        <v>0.12105755514867202</v>
      </c>
      <c r="I97" s="6">
        <f t="shared" si="43"/>
        <v>0.8789424448513279</v>
      </c>
      <c r="J97" s="8">
        <f t="shared" si="44"/>
        <v>0.9999999999999999</v>
      </c>
      <c r="K97" s="6">
        <f t="shared" si="45"/>
        <v>0.05931418040799845</v>
      </c>
      <c r="L97" s="6">
        <f t="shared" si="46"/>
        <v>0.9406858195920016</v>
      </c>
      <c r="M97" s="8">
        <f t="shared" si="47"/>
        <v>1</v>
      </c>
      <c r="N97" s="6">
        <f t="shared" si="48"/>
        <v>0.5000497373506854</v>
      </c>
      <c r="O97" s="6">
        <f t="shared" si="49"/>
        <v>0.4999502626493147</v>
      </c>
      <c r="P97" s="8">
        <f t="shared" si="50"/>
        <v>1</v>
      </c>
      <c r="Q97" s="6">
        <f t="shared" si="51"/>
        <v>0.1054545802857438</v>
      </c>
      <c r="R97" s="6">
        <f t="shared" si="52"/>
        <v>0.8945454197142562</v>
      </c>
      <c r="S97" s="8">
        <f t="shared" si="53"/>
        <v>1</v>
      </c>
    </row>
    <row r="98" spans="1:7" ht="15.75">
      <c r="A98" s="5"/>
      <c r="B98" s="5"/>
      <c r="C98" s="15" t="s">
        <v>60</v>
      </c>
      <c r="G98" s="3"/>
    </row>
    <row r="99" spans="1:7" ht="15.75">
      <c r="A99" s="5"/>
      <c r="B99" s="5"/>
      <c r="C99" s="15"/>
      <c r="G99" s="3"/>
    </row>
    <row r="100" spans="1:2" ht="15">
      <c r="A100" s="5">
        <v>6</v>
      </c>
      <c r="B100" s="5" t="s">
        <v>73</v>
      </c>
    </row>
    <row r="101" spans="1:3" ht="15">
      <c r="A101" s="5"/>
      <c r="B101" s="5"/>
      <c r="C101" s="5">
        <v>2011</v>
      </c>
    </row>
    <row r="102" spans="1:13" ht="15" customHeight="1">
      <c r="A102" s="5"/>
      <c r="B102" s="5"/>
      <c r="C102" s="152" t="s">
        <v>144</v>
      </c>
      <c r="D102" s="152"/>
      <c r="E102" s="137" t="s">
        <v>73</v>
      </c>
      <c r="F102" s="137"/>
      <c r="G102" s="137"/>
      <c r="H102" s="137"/>
      <c r="I102" s="137"/>
      <c r="J102" s="137"/>
      <c r="K102" s="137"/>
      <c r="L102" s="137"/>
      <c r="M102" s="137"/>
    </row>
    <row r="103" spans="1:13" ht="15" customHeight="1">
      <c r="A103" s="5"/>
      <c r="B103" s="5"/>
      <c r="C103" s="152"/>
      <c r="D103" s="152"/>
      <c r="E103" s="137" t="s">
        <v>58</v>
      </c>
      <c r="F103" s="137"/>
      <c r="G103" s="137"/>
      <c r="H103" s="137" t="s">
        <v>76</v>
      </c>
      <c r="I103" s="137"/>
      <c r="J103" s="137"/>
      <c r="K103" s="137" t="s">
        <v>77</v>
      </c>
      <c r="L103" s="137"/>
      <c r="M103" s="137"/>
    </row>
    <row r="104" spans="1:13" ht="15">
      <c r="A104" s="5"/>
      <c r="B104" s="5"/>
      <c r="C104" s="154"/>
      <c r="D104" s="154"/>
      <c r="E104" s="83" t="s">
        <v>1</v>
      </c>
      <c r="F104" s="83" t="s">
        <v>2</v>
      </c>
      <c r="G104" s="83" t="s">
        <v>3</v>
      </c>
      <c r="H104" s="83" t="s">
        <v>1</v>
      </c>
      <c r="I104" s="83" t="s">
        <v>2</v>
      </c>
      <c r="J104" s="83" t="s">
        <v>3</v>
      </c>
      <c r="K104" s="83" t="s">
        <v>1</v>
      </c>
      <c r="L104" s="83" t="s">
        <v>2</v>
      </c>
      <c r="M104" s="83" t="s">
        <v>3</v>
      </c>
    </row>
    <row r="105" spans="1:13" ht="15">
      <c r="A105" s="5"/>
      <c r="B105" s="5"/>
      <c r="C105" s="158" t="s">
        <v>34</v>
      </c>
      <c r="D105" s="16" t="s">
        <v>42</v>
      </c>
      <c r="E105" s="7">
        <v>667438.85</v>
      </c>
      <c r="F105" s="7">
        <v>97383.31</v>
      </c>
      <c r="G105" s="7">
        <f>+F105+E105</f>
        <v>764822.1599999999</v>
      </c>
      <c r="H105" s="7">
        <v>23462.52</v>
      </c>
      <c r="I105" s="7">
        <v>741359.64</v>
      </c>
      <c r="J105" s="7">
        <f>+I105+H105</f>
        <v>764822.16</v>
      </c>
      <c r="K105" s="7">
        <v>34538.43</v>
      </c>
      <c r="L105" s="7">
        <v>730283.74</v>
      </c>
      <c r="M105" s="7">
        <f>+L105+K105</f>
        <v>764822.17</v>
      </c>
    </row>
    <row r="106" spans="1:13" ht="15">
      <c r="A106" s="5"/>
      <c r="B106" s="5"/>
      <c r="C106" s="161"/>
      <c r="D106" s="16" t="s">
        <v>43</v>
      </c>
      <c r="E106" s="7">
        <v>682545.44</v>
      </c>
      <c r="F106" s="7">
        <v>74410.91</v>
      </c>
      <c r="G106" s="7">
        <f>+F106+E106</f>
        <v>756956.35</v>
      </c>
      <c r="H106" s="7">
        <v>21551.44</v>
      </c>
      <c r="I106" s="7">
        <v>735404.91</v>
      </c>
      <c r="J106" s="7">
        <f>+I106+H106</f>
        <v>756956.35</v>
      </c>
      <c r="K106" s="7">
        <v>31617.8</v>
      </c>
      <c r="L106" s="7">
        <v>725338.56</v>
      </c>
      <c r="M106" s="7">
        <f>+L106+K106</f>
        <v>756956.3600000001</v>
      </c>
    </row>
    <row r="107" spans="1:13" ht="15">
      <c r="A107" s="5"/>
      <c r="B107" s="5"/>
      <c r="C107" s="161"/>
      <c r="D107" s="16" t="s">
        <v>44</v>
      </c>
      <c r="E107" s="7">
        <v>683647.61</v>
      </c>
      <c r="F107" s="7">
        <v>82784.55</v>
      </c>
      <c r="G107" s="7">
        <f>+F107+E107</f>
        <v>766432.16</v>
      </c>
      <c r="H107" s="7">
        <v>29345.87</v>
      </c>
      <c r="I107" s="7">
        <v>737086.29</v>
      </c>
      <c r="J107" s="7">
        <f>+I107+H107</f>
        <v>766432.16</v>
      </c>
      <c r="K107" s="7">
        <v>37267.8</v>
      </c>
      <c r="L107" s="7">
        <v>729164.36</v>
      </c>
      <c r="M107" s="7">
        <f>+L107+K107</f>
        <v>766432.16</v>
      </c>
    </row>
    <row r="108" spans="1:13" ht="15">
      <c r="A108" s="5"/>
      <c r="B108" s="5"/>
      <c r="C108" s="161"/>
      <c r="D108" s="16" t="s">
        <v>45</v>
      </c>
      <c r="E108" s="7">
        <v>681988.51</v>
      </c>
      <c r="F108" s="7">
        <v>82712.1</v>
      </c>
      <c r="G108" s="7">
        <f>+F108+E108</f>
        <v>764700.61</v>
      </c>
      <c r="H108" s="7">
        <v>34233.86</v>
      </c>
      <c r="I108" s="7">
        <v>730466.76</v>
      </c>
      <c r="J108" s="7">
        <f>+I108+H108</f>
        <v>764700.62</v>
      </c>
      <c r="K108" s="7">
        <v>35855.78</v>
      </c>
      <c r="L108" s="7">
        <v>728844.84</v>
      </c>
      <c r="M108" s="7">
        <f>+L108+K108</f>
        <v>764700.62</v>
      </c>
    </row>
    <row r="109" spans="1:13" ht="15">
      <c r="A109" s="5"/>
      <c r="B109" s="5"/>
      <c r="C109" s="161"/>
      <c r="D109" s="16" t="s">
        <v>46</v>
      </c>
      <c r="E109" s="7">
        <v>681308.74</v>
      </c>
      <c r="F109" s="7">
        <v>82629.82</v>
      </c>
      <c r="G109" s="7">
        <f>+F109+E109</f>
        <v>763938.56</v>
      </c>
      <c r="H109" s="7">
        <v>28117.91</v>
      </c>
      <c r="I109" s="7">
        <v>735820.65</v>
      </c>
      <c r="J109" s="7">
        <f>+I109+H109</f>
        <v>763938.56</v>
      </c>
      <c r="K109" s="7">
        <v>42095.45</v>
      </c>
      <c r="L109" s="7">
        <v>721843.11</v>
      </c>
      <c r="M109" s="7">
        <f>+L109+K109</f>
        <v>763938.5599999999</v>
      </c>
    </row>
    <row r="110" spans="1:13" ht="15">
      <c r="A110" s="5"/>
      <c r="B110" s="5"/>
      <c r="C110" s="159"/>
      <c r="D110" s="16" t="s">
        <v>3</v>
      </c>
      <c r="E110" s="7">
        <f>SUM(E105:E109)</f>
        <v>3396929.1500000004</v>
      </c>
      <c r="F110" s="7">
        <f aca="true" t="shared" si="54" ref="F110:M110">SUM(F105:F109)</f>
        <v>419920.69</v>
      </c>
      <c r="G110" s="7">
        <f t="shared" si="54"/>
        <v>3816849.84</v>
      </c>
      <c r="H110" s="7">
        <f t="shared" si="54"/>
        <v>136711.6</v>
      </c>
      <c r="I110" s="7">
        <f t="shared" si="54"/>
        <v>3680138.2499999995</v>
      </c>
      <c r="J110" s="7">
        <f t="shared" si="54"/>
        <v>3816849.85</v>
      </c>
      <c r="K110" s="7">
        <f t="shared" si="54"/>
        <v>181375.26</v>
      </c>
      <c r="L110" s="7">
        <f t="shared" si="54"/>
        <v>3635474.61</v>
      </c>
      <c r="M110" s="7">
        <f t="shared" si="54"/>
        <v>3816849.8700000006</v>
      </c>
    </row>
    <row r="111" spans="1:13" ht="15">
      <c r="A111" s="5"/>
      <c r="B111" s="5"/>
      <c r="C111" s="147" t="s">
        <v>0</v>
      </c>
      <c r="D111" s="16" t="s">
        <v>42</v>
      </c>
      <c r="E111" s="6">
        <f aca="true" t="shared" si="55" ref="E111:E116">E105/G105</f>
        <v>0.8726719555301589</v>
      </c>
      <c r="F111" s="6">
        <f aca="true" t="shared" si="56" ref="F111:F116">F105/G105</f>
        <v>0.12732804446984122</v>
      </c>
      <c r="G111" s="8">
        <f aca="true" t="shared" si="57" ref="G111:G116">+E111+F111</f>
        <v>1</v>
      </c>
      <c r="H111" s="6">
        <f aca="true" t="shared" si="58" ref="H111:H116">H105/J105</f>
        <v>0.03067709230600745</v>
      </c>
      <c r="I111" s="6">
        <f aca="true" t="shared" si="59" ref="I111:I116">I105/J105</f>
        <v>0.9693229076939925</v>
      </c>
      <c r="J111" s="8">
        <f aca="true" t="shared" si="60" ref="J111:J116">+H111+I111</f>
        <v>1</v>
      </c>
      <c r="K111" s="6">
        <f aca="true" t="shared" si="61" ref="K111:K116">K105/M105</f>
        <v>0.045158772005785344</v>
      </c>
      <c r="L111" s="6">
        <f aca="true" t="shared" si="62" ref="L111:L116">L105/M105</f>
        <v>0.9548412279942146</v>
      </c>
      <c r="M111" s="8">
        <f aca="true" t="shared" si="63" ref="M111:M116">+K111+L111</f>
        <v>0.9999999999999999</v>
      </c>
    </row>
    <row r="112" spans="1:13" ht="15">
      <c r="A112" s="5"/>
      <c r="B112" s="5"/>
      <c r="C112" s="148"/>
      <c r="D112" s="16" t="s">
        <v>43</v>
      </c>
      <c r="E112" s="6">
        <f t="shared" si="55"/>
        <v>0.9016972246814495</v>
      </c>
      <c r="F112" s="6">
        <f t="shared" si="56"/>
        <v>0.0983027753185504</v>
      </c>
      <c r="G112" s="8">
        <f t="shared" si="57"/>
        <v>0.9999999999999999</v>
      </c>
      <c r="H112" s="6">
        <f t="shared" si="58"/>
        <v>0.02847117934871674</v>
      </c>
      <c r="I112" s="6">
        <f t="shared" si="59"/>
        <v>0.9715288206512833</v>
      </c>
      <c r="J112" s="8">
        <f t="shared" si="60"/>
        <v>1</v>
      </c>
      <c r="K112" s="6">
        <f t="shared" si="61"/>
        <v>0.041769647063933775</v>
      </c>
      <c r="L112" s="6">
        <f t="shared" si="62"/>
        <v>0.9582303529360662</v>
      </c>
      <c r="M112" s="8">
        <f t="shared" si="63"/>
        <v>1</v>
      </c>
    </row>
    <row r="113" spans="1:13" ht="15">
      <c r="A113" s="5"/>
      <c r="B113" s="5"/>
      <c r="C113" s="148"/>
      <c r="D113" s="16" t="s">
        <v>44</v>
      </c>
      <c r="E113" s="6">
        <f t="shared" si="55"/>
        <v>0.8919871133800021</v>
      </c>
      <c r="F113" s="6">
        <f t="shared" si="56"/>
        <v>0.10801288661999778</v>
      </c>
      <c r="G113" s="8">
        <f t="shared" si="57"/>
        <v>0.9999999999999999</v>
      </c>
      <c r="H113" s="6">
        <f t="shared" si="58"/>
        <v>0.038288933491517366</v>
      </c>
      <c r="I113" s="6">
        <f t="shared" si="59"/>
        <v>0.9617110665084826</v>
      </c>
      <c r="J113" s="8">
        <f t="shared" si="60"/>
        <v>1</v>
      </c>
      <c r="K113" s="6">
        <f t="shared" si="61"/>
        <v>0.048625047257933436</v>
      </c>
      <c r="L113" s="6">
        <f t="shared" si="62"/>
        <v>0.9513749527420665</v>
      </c>
      <c r="M113" s="8">
        <f t="shared" si="63"/>
        <v>1</v>
      </c>
    </row>
    <row r="114" spans="1:13" ht="15">
      <c r="A114" s="5"/>
      <c r="B114" s="5"/>
      <c r="C114" s="148"/>
      <c r="D114" s="16" t="s">
        <v>45</v>
      </c>
      <c r="E114" s="6">
        <f t="shared" si="55"/>
        <v>0.8918372773365514</v>
      </c>
      <c r="F114" s="6">
        <f t="shared" si="56"/>
        <v>0.10816272266344865</v>
      </c>
      <c r="G114" s="8">
        <f t="shared" si="57"/>
        <v>1</v>
      </c>
      <c r="H114" s="6">
        <f t="shared" si="58"/>
        <v>0.04476766345501328</v>
      </c>
      <c r="I114" s="6">
        <f t="shared" si="59"/>
        <v>0.9552323365449867</v>
      </c>
      <c r="J114" s="8">
        <f t="shared" si="60"/>
        <v>1</v>
      </c>
      <c r="K114" s="6">
        <f t="shared" si="61"/>
        <v>0.04688865035835854</v>
      </c>
      <c r="L114" s="6">
        <f t="shared" si="62"/>
        <v>0.9531113496416415</v>
      </c>
      <c r="M114" s="8">
        <f t="shared" si="63"/>
        <v>1</v>
      </c>
    </row>
    <row r="115" spans="1:13" ht="15">
      <c r="A115" s="5"/>
      <c r="B115" s="5"/>
      <c r="C115" s="148"/>
      <c r="D115" s="16" t="s">
        <v>46</v>
      </c>
      <c r="E115" s="6">
        <f t="shared" si="55"/>
        <v>0.8918370870034364</v>
      </c>
      <c r="F115" s="6">
        <f t="shared" si="56"/>
        <v>0.1081629129965635</v>
      </c>
      <c r="G115" s="8">
        <f t="shared" si="57"/>
        <v>1</v>
      </c>
      <c r="H115" s="6">
        <f t="shared" si="58"/>
        <v>0.03680650705732146</v>
      </c>
      <c r="I115" s="6">
        <f t="shared" si="59"/>
        <v>0.9631934929426785</v>
      </c>
      <c r="J115" s="8">
        <f t="shared" si="60"/>
        <v>1</v>
      </c>
      <c r="K115" s="6">
        <f t="shared" si="61"/>
        <v>0.055103187879402236</v>
      </c>
      <c r="L115" s="6">
        <f t="shared" si="62"/>
        <v>0.9448968121205978</v>
      </c>
      <c r="M115" s="8">
        <f t="shared" si="63"/>
        <v>1</v>
      </c>
    </row>
    <row r="116" spans="1:13" ht="15">
      <c r="A116" s="5"/>
      <c r="B116" s="5"/>
      <c r="C116" s="149"/>
      <c r="D116" s="16" t="s">
        <v>3</v>
      </c>
      <c r="E116" s="6">
        <f t="shared" si="55"/>
        <v>0.8899823918669015</v>
      </c>
      <c r="F116" s="6">
        <f t="shared" si="56"/>
        <v>0.11001760813309858</v>
      </c>
      <c r="G116" s="8">
        <f t="shared" si="57"/>
        <v>1</v>
      </c>
      <c r="H116" s="6">
        <f t="shared" si="58"/>
        <v>0.035817914084306984</v>
      </c>
      <c r="I116" s="6">
        <f t="shared" si="59"/>
        <v>0.9641820859156929</v>
      </c>
      <c r="J116" s="8">
        <f t="shared" si="60"/>
        <v>0.9999999999999999</v>
      </c>
      <c r="K116" s="6">
        <f t="shared" si="61"/>
        <v>0.047519621200086654</v>
      </c>
      <c r="L116" s="6">
        <f t="shared" si="62"/>
        <v>0.9524803787999132</v>
      </c>
      <c r="M116" s="8">
        <f t="shared" si="63"/>
        <v>0.9999999999999999</v>
      </c>
    </row>
    <row r="117" spans="1:7" ht="15.75">
      <c r="A117" s="5"/>
      <c r="B117" s="5"/>
      <c r="C117" s="15" t="s">
        <v>60</v>
      </c>
      <c r="G117" s="3"/>
    </row>
    <row r="118" spans="1:2" ht="15">
      <c r="A118" s="5"/>
      <c r="B118" s="1"/>
    </row>
    <row r="119" spans="1:2" ht="15">
      <c r="A119" s="5">
        <v>7</v>
      </c>
      <c r="B119" s="5" t="s">
        <v>52</v>
      </c>
    </row>
    <row r="120" spans="1:3" ht="15">
      <c r="A120" s="5"/>
      <c r="B120" s="5"/>
      <c r="C120" s="5">
        <v>2011</v>
      </c>
    </row>
    <row r="121" spans="1:16" ht="15" customHeight="1">
      <c r="A121" s="5"/>
      <c r="B121" s="5"/>
      <c r="C121" s="152" t="s">
        <v>144</v>
      </c>
      <c r="D121" s="152"/>
      <c r="E121" s="138" t="s">
        <v>24</v>
      </c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40"/>
    </row>
    <row r="122" spans="1:16" ht="15" customHeight="1">
      <c r="A122" s="5"/>
      <c r="B122" s="5"/>
      <c r="C122" s="152"/>
      <c r="D122" s="152"/>
      <c r="E122" s="167" t="s">
        <v>23</v>
      </c>
      <c r="F122" s="139"/>
      <c r="G122" s="168"/>
      <c r="H122" s="167" t="s">
        <v>22</v>
      </c>
      <c r="I122" s="139"/>
      <c r="J122" s="168"/>
      <c r="K122" s="167" t="s">
        <v>78</v>
      </c>
      <c r="L122" s="139"/>
      <c r="M122" s="168"/>
      <c r="N122" s="167" t="s">
        <v>59</v>
      </c>
      <c r="O122" s="139"/>
      <c r="P122" s="168"/>
    </row>
    <row r="123" spans="1:16" ht="15.75" thickBot="1">
      <c r="A123" s="5"/>
      <c r="B123" s="5"/>
      <c r="C123" s="154"/>
      <c r="D123" s="154"/>
      <c r="E123" s="12" t="s">
        <v>1</v>
      </c>
      <c r="F123" s="12" t="s">
        <v>2</v>
      </c>
      <c r="G123" s="13" t="s">
        <v>3</v>
      </c>
      <c r="H123" s="12" t="s">
        <v>1</v>
      </c>
      <c r="I123" s="12" t="s">
        <v>2</v>
      </c>
      <c r="J123" s="13" t="s">
        <v>3</v>
      </c>
      <c r="K123" s="12" t="s">
        <v>1</v>
      </c>
      <c r="L123" s="12" t="s">
        <v>2</v>
      </c>
      <c r="M123" s="13" t="s">
        <v>3</v>
      </c>
      <c r="N123" s="12" t="s">
        <v>1</v>
      </c>
      <c r="O123" s="12" t="s">
        <v>2</v>
      </c>
      <c r="P123" s="13" t="s">
        <v>3</v>
      </c>
    </row>
    <row r="124" spans="1:16" ht="15">
      <c r="A124" s="5"/>
      <c r="B124" s="5"/>
      <c r="C124" s="158" t="s">
        <v>34</v>
      </c>
      <c r="D124" s="16" t="s">
        <v>42</v>
      </c>
      <c r="E124" s="7">
        <v>132297.55</v>
      </c>
      <c r="F124" s="7">
        <v>632524.62</v>
      </c>
      <c r="G124" s="7">
        <f>+E124+F124</f>
        <v>764822.1699999999</v>
      </c>
      <c r="H124" s="7">
        <v>625107.5</v>
      </c>
      <c r="I124" s="7">
        <v>139714.67</v>
      </c>
      <c r="J124" s="7">
        <f>+H124+I124</f>
        <v>764822.17</v>
      </c>
      <c r="K124" s="7">
        <v>56851.68</v>
      </c>
      <c r="L124" s="7">
        <v>707970.49</v>
      </c>
      <c r="M124" s="7">
        <f>+K124+L124</f>
        <v>764822.17</v>
      </c>
      <c r="N124" s="7">
        <v>19045.23</v>
      </c>
      <c r="O124" s="7">
        <v>745776.94</v>
      </c>
      <c r="P124" s="7">
        <f>+N124+O124</f>
        <v>764822.1699999999</v>
      </c>
    </row>
    <row r="125" spans="1:16" ht="15">
      <c r="A125" s="5"/>
      <c r="B125" s="5"/>
      <c r="C125" s="161"/>
      <c r="D125" s="16" t="s">
        <v>43</v>
      </c>
      <c r="E125" s="7">
        <v>120568.63</v>
      </c>
      <c r="F125" s="7">
        <v>636387.72</v>
      </c>
      <c r="G125" s="7">
        <f>+E125+F125</f>
        <v>756956.35</v>
      </c>
      <c r="H125" s="7">
        <v>665937.73</v>
      </c>
      <c r="I125" s="7">
        <v>91018.62</v>
      </c>
      <c r="J125" s="7">
        <f>+H125+I125</f>
        <v>756956.35</v>
      </c>
      <c r="K125" s="7">
        <v>65127.51</v>
      </c>
      <c r="L125" s="7">
        <v>691828.84</v>
      </c>
      <c r="M125" s="7">
        <f>+K125+L125</f>
        <v>756956.35</v>
      </c>
      <c r="N125" s="7">
        <v>8184.6</v>
      </c>
      <c r="O125" s="7">
        <v>748771.75</v>
      </c>
      <c r="P125" s="7">
        <f>+N125+O125</f>
        <v>756956.35</v>
      </c>
    </row>
    <row r="126" spans="1:16" ht="15">
      <c r="A126" s="5"/>
      <c r="B126" s="5"/>
      <c r="C126" s="161"/>
      <c r="D126" s="16" t="s">
        <v>44</v>
      </c>
      <c r="E126" s="7">
        <v>101681.69</v>
      </c>
      <c r="F126" s="7">
        <v>664750.47</v>
      </c>
      <c r="G126" s="7">
        <f>+E126+F126</f>
        <v>766432.1599999999</v>
      </c>
      <c r="H126" s="7">
        <v>673395.47</v>
      </c>
      <c r="I126" s="7">
        <v>93036.69</v>
      </c>
      <c r="J126" s="7">
        <f>+H126+I126</f>
        <v>766432.1599999999</v>
      </c>
      <c r="K126" s="7">
        <v>80226.51</v>
      </c>
      <c r="L126" s="7">
        <v>686205.65</v>
      </c>
      <c r="M126" s="7">
        <f>+K126+L126</f>
        <v>766432.16</v>
      </c>
      <c r="N126" s="7">
        <v>12157.8</v>
      </c>
      <c r="O126" s="7">
        <v>754274.36</v>
      </c>
      <c r="P126" s="7">
        <f>+N126+O126</f>
        <v>766432.16</v>
      </c>
    </row>
    <row r="127" spans="1:16" ht="15">
      <c r="A127" s="5"/>
      <c r="B127" s="5"/>
      <c r="C127" s="161"/>
      <c r="D127" s="16" t="s">
        <v>45</v>
      </c>
      <c r="E127" s="7">
        <v>84838.42</v>
      </c>
      <c r="F127" s="7">
        <v>679862.2</v>
      </c>
      <c r="G127" s="7">
        <f>+E127+F127</f>
        <v>764700.62</v>
      </c>
      <c r="H127" s="7">
        <v>696235.83</v>
      </c>
      <c r="I127" s="7">
        <v>68464.79</v>
      </c>
      <c r="J127" s="7">
        <f>+H127+I127</f>
        <v>764700.62</v>
      </c>
      <c r="K127" s="7">
        <v>103404.14</v>
      </c>
      <c r="L127" s="7">
        <v>661296.47</v>
      </c>
      <c r="M127" s="7">
        <f>+K127+L127</f>
        <v>764700.61</v>
      </c>
      <c r="N127" s="7">
        <v>11331.51</v>
      </c>
      <c r="O127" s="7">
        <v>753369.1</v>
      </c>
      <c r="P127" s="7">
        <f>+N127+O127</f>
        <v>764700.61</v>
      </c>
    </row>
    <row r="128" spans="1:16" ht="15">
      <c r="A128" s="5"/>
      <c r="B128" s="5"/>
      <c r="C128" s="161"/>
      <c r="D128" s="16" t="s">
        <v>46</v>
      </c>
      <c r="E128" s="7">
        <v>66569.29</v>
      </c>
      <c r="F128" s="7">
        <v>697369.26</v>
      </c>
      <c r="G128" s="7">
        <f>+E128+F128</f>
        <v>763938.55</v>
      </c>
      <c r="H128" s="7">
        <v>707499.66</v>
      </c>
      <c r="I128" s="7">
        <v>56438.9</v>
      </c>
      <c r="J128" s="7">
        <f>+H128+I128</f>
        <v>763938.56</v>
      </c>
      <c r="K128" s="7">
        <v>174355.25</v>
      </c>
      <c r="L128" s="7">
        <v>589583.31</v>
      </c>
      <c r="M128" s="7">
        <f>+K128+L128</f>
        <v>763938.56</v>
      </c>
      <c r="N128" s="7">
        <v>6992.6</v>
      </c>
      <c r="O128" s="7">
        <v>756945.96</v>
      </c>
      <c r="P128" s="7">
        <f>+N128+O128</f>
        <v>763938.5599999999</v>
      </c>
    </row>
    <row r="129" spans="1:16" ht="15">
      <c r="A129" s="5"/>
      <c r="B129" s="5"/>
      <c r="C129" s="159"/>
      <c r="D129" s="16" t="s">
        <v>3</v>
      </c>
      <c r="E129" s="7">
        <f>SUM(E124:E128)</f>
        <v>505955.57999999996</v>
      </c>
      <c r="F129" s="7">
        <f aca="true" t="shared" si="64" ref="F129:P129">SUM(F124:F128)</f>
        <v>3310894.2699999996</v>
      </c>
      <c r="G129" s="7">
        <f t="shared" si="64"/>
        <v>3816849.8499999996</v>
      </c>
      <c r="H129" s="7">
        <f t="shared" si="64"/>
        <v>3368176.19</v>
      </c>
      <c r="I129" s="7">
        <f t="shared" si="64"/>
        <v>448673.67</v>
      </c>
      <c r="J129" s="7">
        <f t="shared" si="64"/>
        <v>3816849.86</v>
      </c>
      <c r="K129" s="7">
        <f t="shared" si="64"/>
        <v>479965.09</v>
      </c>
      <c r="L129" s="7">
        <f t="shared" si="64"/>
        <v>3336884.7600000002</v>
      </c>
      <c r="M129" s="7">
        <f t="shared" si="64"/>
        <v>3816849.85</v>
      </c>
      <c r="N129" s="7">
        <f t="shared" si="64"/>
        <v>57711.740000000005</v>
      </c>
      <c r="O129" s="7">
        <f t="shared" si="64"/>
        <v>3759138.11</v>
      </c>
      <c r="P129" s="7">
        <f t="shared" si="64"/>
        <v>3816849.85</v>
      </c>
    </row>
    <row r="130" spans="1:16" ht="15">
      <c r="A130" s="5"/>
      <c r="B130" s="5"/>
      <c r="C130" s="147" t="s">
        <v>0</v>
      </c>
      <c r="D130" s="16" t="s">
        <v>42</v>
      </c>
      <c r="E130" s="6">
        <f aca="true" t="shared" si="65" ref="E130:E135">E124/G124</f>
        <v>0.1729781839352277</v>
      </c>
      <c r="F130" s="6">
        <f aca="true" t="shared" si="66" ref="F130:F135">F124/G124</f>
        <v>0.8270218160647723</v>
      </c>
      <c r="G130" s="8">
        <f aca="true" t="shared" si="67" ref="G130:G135">+E130+F130</f>
        <v>1</v>
      </c>
      <c r="H130" s="6">
        <f aca="true" t="shared" si="68" ref="H130:H135">H124/J124</f>
        <v>0.8173239800305474</v>
      </c>
      <c r="I130" s="6">
        <f aca="true" t="shared" si="69" ref="I130:I135">I124/J124</f>
        <v>0.1826760199694525</v>
      </c>
      <c r="J130" s="8">
        <f aca="true" t="shared" si="70" ref="J130:J135">+H130+I130</f>
        <v>0.9999999999999999</v>
      </c>
      <c r="K130" s="6">
        <f aca="true" t="shared" si="71" ref="K130:K135">K124/M124</f>
        <v>0.07433320087988558</v>
      </c>
      <c r="L130" s="6">
        <f aca="true" t="shared" si="72" ref="L130:L135">L124/M124</f>
        <v>0.9256667991201144</v>
      </c>
      <c r="M130" s="8">
        <f aca="true" t="shared" si="73" ref="M130:M135">+K130+L130</f>
        <v>1</v>
      </c>
      <c r="N130" s="6">
        <f aca="true" t="shared" si="74" ref="N130:N135">N124/P124</f>
        <v>0.024901514034301596</v>
      </c>
      <c r="O130" s="6">
        <f aca="true" t="shared" si="75" ref="O130:O135">O124/P124</f>
        <v>0.9750984859656985</v>
      </c>
      <c r="P130" s="8">
        <f aca="true" t="shared" si="76" ref="P130:P135">+N130+O130</f>
        <v>1</v>
      </c>
    </row>
    <row r="131" spans="1:16" ht="15">
      <c r="A131" s="5"/>
      <c r="B131" s="5"/>
      <c r="C131" s="148"/>
      <c r="D131" s="16" t="s">
        <v>43</v>
      </c>
      <c r="E131" s="6">
        <f t="shared" si="65"/>
        <v>0.15928082246750425</v>
      </c>
      <c r="F131" s="6">
        <f t="shared" si="66"/>
        <v>0.8407191775324957</v>
      </c>
      <c r="G131" s="8">
        <f t="shared" si="67"/>
        <v>1</v>
      </c>
      <c r="H131" s="6">
        <f t="shared" si="68"/>
        <v>0.879757108847822</v>
      </c>
      <c r="I131" s="6">
        <f t="shared" si="69"/>
        <v>0.12024289115217805</v>
      </c>
      <c r="J131" s="8">
        <f t="shared" si="70"/>
        <v>1</v>
      </c>
      <c r="K131" s="6">
        <f t="shared" si="71"/>
        <v>0.0860386599570768</v>
      </c>
      <c r="L131" s="6">
        <f t="shared" si="72"/>
        <v>0.9139613400429232</v>
      </c>
      <c r="M131" s="8">
        <f t="shared" si="73"/>
        <v>1</v>
      </c>
      <c r="N131" s="6">
        <f t="shared" si="74"/>
        <v>0.01081251250484919</v>
      </c>
      <c r="O131" s="6">
        <f t="shared" si="75"/>
        <v>0.9891874874951508</v>
      </c>
      <c r="P131" s="8">
        <f t="shared" si="76"/>
        <v>1</v>
      </c>
    </row>
    <row r="132" spans="1:16" ht="15">
      <c r="A132" s="5"/>
      <c r="B132" s="5"/>
      <c r="C132" s="148"/>
      <c r="D132" s="16" t="s">
        <v>44</v>
      </c>
      <c r="E132" s="6">
        <f t="shared" si="65"/>
        <v>0.13266887182813417</v>
      </c>
      <c r="F132" s="6">
        <f t="shared" si="66"/>
        <v>0.8673311281718659</v>
      </c>
      <c r="G132" s="8">
        <f t="shared" si="67"/>
        <v>1</v>
      </c>
      <c r="H132" s="6">
        <f t="shared" si="68"/>
        <v>0.8786106652935859</v>
      </c>
      <c r="I132" s="6">
        <f t="shared" si="69"/>
        <v>0.12138933470641422</v>
      </c>
      <c r="J132" s="8">
        <f t="shared" si="70"/>
        <v>1</v>
      </c>
      <c r="K132" s="6">
        <f t="shared" si="71"/>
        <v>0.1046752918092581</v>
      </c>
      <c r="L132" s="6">
        <f t="shared" si="72"/>
        <v>0.8953247081907418</v>
      </c>
      <c r="M132" s="8">
        <f t="shared" si="73"/>
        <v>0.9999999999999999</v>
      </c>
      <c r="N132" s="6">
        <f t="shared" si="74"/>
        <v>0.01586285210161327</v>
      </c>
      <c r="O132" s="6">
        <f t="shared" si="75"/>
        <v>0.9841371478983867</v>
      </c>
      <c r="P132" s="8">
        <f t="shared" si="76"/>
        <v>1</v>
      </c>
    </row>
    <row r="133" spans="1:16" ht="15">
      <c r="A133" s="5"/>
      <c r="B133" s="5"/>
      <c r="C133" s="148"/>
      <c r="D133" s="16" t="s">
        <v>45</v>
      </c>
      <c r="E133" s="6">
        <f t="shared" si="65"/>
        <v>0.11094331269144257</v>
      </c>
      <c r="F133" s="6">
        <f t="shared" si="66"/>
        <v>0.8890566873085574</v>
      </c>
      <c r="G133" s="8">
        <f t="shared" si="67"/>
        <v>0.9999999999999999</v>
      </c>
      <c r="H133" s="6">
        <f t="shared" si="68"/>
        <v>0.910468504654802</v>
      </c>
      <c r="I133" s="6">
        <f t="shared" si="69"/>
        <v>0.08953149534519796</v>
      </c>
      <c r="J133" s="8">
        <f t="shared" si="70"/>
        <v>1</v>
      </c>
      <c r="K133" s="6">
        <f t="shared" si="71"/>
        <v>0.13522173076336372</v>
      </c>
      <c r="L133" s="6">
        <f t="shared" si="72"/>
        <v>0.8647782692366363</v>
      </c>
      <c r="M133" s="8">
        <f t="shared" si="73"/>
        <v>1</v>
      </c>
      <c r="N133" s="6">
        <f t="shared" si="74"/>
        <v>0.014818230627539319</v>
      </c>
      <c r="O133" s="6">
        <f t="shared" si="75"/>
        <v>0.9851817693724607</v>
      </c>
      <c r="P133" s="8">
        <f t="shared" si="76"/>
        <v>1</v>
      </c>
    </row>
    <row r="134" spans="1:16" ht="15">
      <c r="A134" s="5"/>
      <c r="B134" s="5"/>
      <c r="C134" s="148"/>
      <c r="D134" s="16" t="s">
        <v>46</v>
      </c>
      <c r="E134" s="6">
        <f t="shared" si="65"/>
        <v>0.08713958733984559</v>
      </c>
      <c r="F134" s="6">
        <f t="shared" si="66"/>
        <v>0.9128604126601544</v>
      </c>
      <c r="G134" s="8">
        <f t="shared" si="67"/>
        <v>1</v>
      </c>
      <c r="H134" s="6">
        <f t="shared" si="68"/>
        <v>0.9261211529890571</v>
      </c>
      <c r="I134" s="6">
        <f t="shared" si="69"/>
        <v>0.07387884701094287</v>
      </c>
      <c r="J134" s="8">
        <f t="shared" si="70"/>
        <v>0.9999999999999999</v>
      </c>
      <c r="K134" s="6">
        <f t="shared" si="71"/>
        <v>0.22823203216761304</v>
      </c>
      <c r="L134" s="6">
        <f t="shared" si="72"/>
        <v>0.771767967832387</v>
      </c>
      <c r="M134" s="8">
        <f t="shared" si="73"/>
        <v>1</v>
      </c>
      <c r="N134" s="6">
        <f t="shared" si="74"/>
        <v>0.009153353903224888</v>
      </c>
      <c r="O134" s="6">
        <f t="shared" si="75"/>
        <v>0.9908466460967752</v>
      </c>
      <c r="P134" s="8">
        <f t="shared" si="76"/>
        <v>1</v>
      </c>
    </row>
    <row r="135" spans="1:16" ht="15">
      <c r="A135" s="5"/>
      <c r="B135" s="5"/>
      <c r="C135" s="149"/>
      <c r="D135" s="16" t="s">
        <v>3</v>
      </c>
      <c r="E135" s="6">
        <f t="shared" si="65"/>
        <v>0.132558418560793</v>
      </c>
      <c r="F135" s="6">
        <f t="shared" si="66"/>
        <v>0.8674415814392069</v>
      </c>
      <c r="G135" s="8">
        <f t="shared" si="67"/>
        <v>0.9999999999999999</v>
      </c>
      <c r="H135" s="6">
        <f t="shared" si="68"/>
        <v>0.8824492221446719</v>
      </c>
      <c r="I135" s="6">
        <f t="shared" si="69"/>
        <v>0.11755077785532805</v>
      </c>
      <c r="J135" s="8">
        <f t="shared" si="70"/>
        <v>1</v>
      </c>
      <c r="K135" s="6">
        <f t="shared" si="71"/>
        <v>0.12574901001148892</v>
      </c>
      <c r="L135" s="6">
        <f t="shared" si="72"/>
        <v>0.8742509899885111</v>
      </c>
      <c r="M135" s="8">
        <f t="shared" si="73"/>
        <v>1</v>
      </c>
      <c r="N135" s="6">
        <f t="shared" si="74"/>
        <v>0.015120254206489155</v>
      </c>
      <c r="O135" s="6">
        <f t="shared" si="75"/>
        <v>0.9848797457935108</v>
      </c>
      <c r="P135" s="8">
        <f t="shared" si="76"/>
        <v>0.9999999999999999</v>
      </c>
    </row>
    <row r="136" spans="1:7" ht="15.75">
      <c r="A136" s="5"/>
      <c r="B136" s="5"/>
      <c r="C136" s="15" t="s">
        <v>60</v>
      </c>
      <c r="G136" s="3"/>
    </row>
    <row r="137" spans="1:7" ht="15.75">
      <c r="A137" s="5"/>
      <c r="B137" s="5"/>
      <c r="C137" s="15"/>
      <c r="G137" s="3"/>
    </row>
    <row r="138" spans="1:8" ht="15">
      <c r="A138" s="5">
        <v>8</v>
      </c>
      <c r="B138" s="5" t="s">
        <v>12</v>
      </c>
      <c r="H138" s="3"/>
    </row>
    <row r="139" spans="1:8" ht="15">
      <c r="A139" s="5"/>
      <c r="B139" s="5"/>
      <c r="C139" s="5">
        <v>2011</v>
      </c>
      <c r="H139" s="3"/>
    </row>
    <row r="140" spans="2:13" ht="15" customHeight="1">
      <c r="B140" s="5"/>
      <c r="C140" s="137" t="s">
        <v>144</v>
      </c>
      <c r="D140" s="137"/>
      <c r="E140" s="139" t="s">
        <v>145</v>
      </c>
      <c r="F140" s="139"/>
      <c r="G140" s="139"/>
      <c r="H140" s="139"/>
      <c r="I140" s="139"/>
      <c r="J140" s="139"/>
      <c r="K140" s="139"/>
      <c r="L140" s="139"/>
      <c r="M140" s="140"/>
    </row>
    <row r="141" spans="2:13" ht="15">
      <c r="B141" s="5"/>
      <c r="C141" s="137"/>
      <c r="D141" s="137"/>
      <c r="E141" s="154" t="s">
        <v>9</v>
      </c>
      <c r="F141" s="154"/>
      <c r="G141" s="155"/>
      <c r="H141" s="153" t="s">
        <v>10</v>
      </c>
      <c r="I141" s="154"/>
      <c r="J141" s="155"/>
      <c r="K141" s="153" t="s">
        <v>11</v>
      </c>
      <c r="L141" s="154"/>
      <c r="M141" s="149"/>
    </row>
    <row r="142" spans="2:13" ht="15">
      <c r="B142" s="5"/>
      <c r="C142" s="137"/>
      <c r="D142" s="137"/>
      <c r="E142" s="84" t="s">
        <v>1</v>
      </c>
      <c r="F142" s="83" t="s">
        <v>2</v>
      </c>
      <c r="G142" s="17" t="s">
        <v>3</v>
      </c>
      <c r="H142" s="83" t="s">
        <v>1</v>
      </c>
      <c r="I142" s="83" t="s">
        <v>2</v>
      </c>
      <c r="J142" s="17" t="s">
        <v>3</v>
      </c>
      <c r="K142" s="83" t="s">
        <v>1</v>
      </c>
      <c r="L142" s="83" t="s">
        <v>2</v>
      </c>
      <c r="M142" s="83" t="s">
        <v>3</v>
      </c>
    </row>
    <row r="143" spans="2:13" ht="15">
      <c r="B143" s="5"/>
      <c r="C143" s="158" t="s">
        <v>34</v>
      </c>
      <c r="D143" s="16" t="s">
        <v>42</v>
      </c>
      <c r="E143" s="33">
        <v>127838.41</v>
      </c>
      <c r="F143" s="33">
        <v>636983.76</v>
      </c>
      <c r="G143" s="33">
        <f>+E143+F143</f>
        <v>764822.17</v>
      </c>
      <c r="H143" s="33">
        <v>132051.52</v>
      </c>
      <c r="I143" s="33">
        <v>632770.64</v>
      </c>
      <c r="J143" s="33">
        <f>+H143+I143</f>
        <v>764822.16</v>
      </c>
      <c r="K143" s="33">
        <v>103392.13</v>
      </c>
      <c r="L143" s="33">
        <v>661430.04</v>
      </c>
      <c r="M143" s="33">
        <f>+K143+L143</f>
        <v>764822.17</v>
      </c>
    </row>
    <row r="144" spans="2:13" ht="15">
      <c r="B144" s="5"/>
      <c r="C144" s="161"/>
      <c r="D144" s="16" t="s">
        <v>43</v>
      </c>
      <c r="E144" s="33">
        <v>138578.56</v>
      </c>
      <c r="F144" s="33">
        <v>618377.79</v>
      </c>
      <c r="G144" s="33">
        <f>+E144+F144</f>
        <v>756956.3500000001</v>
      </c>
      <c r="H144" s="33">
        <v>138931.79</v>
      </c>
      <c r="I144" s="33">
        <v>618024.56</v>
      </c>
      <c r="J144" s="33">
        <f>+H144+I144</f>
        <v>756956.3500000001</v>
      </c>
      <c r="K144" s="33">
        <v>98859.43</v>
      </c>
      <c r="L144" s="33">
        <v>658096.92</v>
      </c>
      <c r="M144" s="33">
        <f>+K144+L144</f>
        <v>756956.3500000001</v>
      </c>
    </row>
    <row r="145" spans="2:13" ht="15">
      <c r="B145" s="5"/>
      <c r="C145" s="161"/>
      <c r="D145" s="16" t="s">
        <v>44</v>
      </c>
      <c r="E145" s="33">
        <v>169805.54</v>
      </c>
      <c r="F145" s="33">
        <v>596626.62</v>
      </c>
      <c r="G145" s="33">
        <f>+E145+F145</f>
        <v>766432.16</v>
      </c>
      <c r="H145" s="33">
        <v>173425.19</v>
      </c>
      <c r="I145" s="33">
        <v>593006.97</v>
      </c>
      <c r="J145" s="33">
        <f>+H145+I145</f>
        <v>766432.1599999999</v>
      </c>
      <c r="K145" s="33">
        <v>106123.32</v>
      </c>
      <c r="L145" s="33">
        <v>660308.84</v>
      </c>
      <c r="M145" s="33">
        <f>+K145+L145</f>
        <v>766432.1599999999</v>
      </c>
    </row>
    <row r="146" spans="2:13" ht="15">
      <c r="B146" s="5"/>
      <c r="C146" s="161"/>
      <c r="D146" s="16" t="s">
        <v>45</v>
      </c>
      <c r="E146" s="33">
        <v>194956.73</v>
      </c>
      <c r="F146" s="33">
        <v>569743.89</v>
      </c>
      <c r="G146" s="33">
        <f>+E146+F146</f>
        <v>764700.62</v>
      </c>
      <c r="H146" s="33">
        <v>203911.76</v>
      </c>
      <c r="I146" s="33">
        <v>560788.86</v>
      </c>
      <c r="J146" s="33">
        <f>+H146+I146</f>
        <v>764700.62</v>
      </c>
      <c r="K146" s="33">
        <v>109378.6</v>
      </c>
      <c r="L146" s="33">
        <v>655322.01</v>
      </c>
      <c r="M146" s="33">
        <f>+K146+L146</f>
        <v>764700.61</v>
      </c>
    </row>
    <row r="147" spans="2:13" ht="15">
      <c r="B147" s="5"/>
      <c r="C147" s="161"/>
      <c r="D147" s="16" t="s">
        <v>46</v>
      </c>
      <c r="E147" s="33">
        <v>218515.2</v>
      </c>
      <c r="F147" s="33">
        <v>545423.35</v>
      </c>
      <c r="G147" s="33">
        <f>+E147+F147</f>
        <v>763938.55</v>
      </c>
      <c r="H147" s="33">
        <v>236281.11</v>
      </c>
      <c r="I147" s="33">
        <v>527657.44</v>
      </c>
      <c r="J147" s="33">
        <f>+H147+I147</f>
        <v>763938.5499999999</v>
      </c>
      <c r="K147" s="33">
        <v>123925.26</v>
      </c>
      <c r="L147" s="33">
        <v>640013.3</v>
      </c>
      <c r="M147" s="33">
        <f>+K147+L147</f>
        <v>763938.56</v>
      </c>
    </row>
    <row r="148" spans="2:13" ht="15">
      <c r="B148" s="5"/>
      <c r="C148" s="159"/>
      <c r="D148" s="16" t="s">
        <v>3</v>
      </c>
      <c r="E148" s="33">
        <f>SUM(E143:E147)</f>
        <v>849694.44</v>
      </c>
      <c r="F148" s="33">
        <f aca="true" t="shared" si="77" ref="F148:M148">SUM(F143:F147)</f>
        <v>2967155.41</v>
      </c>
      <c r="G148" s="33">
        <f t="shared" si="77"/>
        <v>3816849.8500000006</v>
      </c>
      <c r="H148" s="33">
        <f t="shared" si="77"/>
        <v>884601.37</v>
      </c>
      <c r="I148" s="33">
        <f t="shared" si="77"/>
        <v>2932248.47</v>
      </c>
      <c r="J148" s="33">
        <f t="shared" si="77"/>
        <v>3816849.84</v>
      </c>
      <c r="K148" s="33">
        <f t="shared" si="77"/>
        <v>541678.74</v>
      </c>
      <c r="L148" s="33">
        <f t="shared" si="77"/>
        <v>3275171.1099999994</v>
      </c>
      <c r="M148" s="33">
        <f t="shared" si="77"/>
        <v>3816849.8499999996</v>
      </c>
    </row>
    <row r="149" spans="2:13" ht="15">
      <c r="B149" s="5"/>
      <c r="C149" s="147" t="s">
        <v>0</v>
      </c>
      <c r="D149" s="16" t="s">
        <v>42</v>
      </c>
      <c r="E149" s="6">
        <f aca="true" t="shared" si="78" ref="E149:E154">E143/G143</f>
        <v>0.16714788746251955</v>
      </c>
      <c r="F149" s="6">
        <f aca="true" t="shared" si="79" ref="F149:F154">F143/G143</f>
        <v>0.8328521125374804</v>
      </c>
      <c r="G149" s="8">
        <f aca="true" t="shared" si="80" ref="G149:G154">+E149+F149</f>
        <v>0.9999999999999999</v>
      </c>
      <c r="H149" s="6">
        <f aca="true" t="shared" si="81" ref="H149:H154">H143/J143</f>
        <v>0.17265650357201992</v>
      </c>
      <c r="I149" s="6">
        <f aca="true" t="shared" si="82" ref="I149:I154">I143/J143</f>
        <v>0.82734349642798</v>
      </c>
      <c r="J149" s="8">
        <f aca="true" t="shared" si="83" ref="J149:J154">+H149+I149</f>
        <v>0.9999999999999999</v>
      </c>
      <c r="K149" s="6">
        <f aca="true" t="shared" si="84" ref="K149:K154">K143/M143</f>
        <v>0.13518453577254436</v>
      </c>
      <c r="L149" s="6">
        <f aca="true" t="shared" si="85" ref="L149:L154">L143/M143</f>
        <v>0.8648154642274557</v>
      </c>
      <c r="M149" s="8">
        <f aca="true" t="shared" si="86" ref="M149:M154">+K149+L149</f>
        <v>1</v>
      </c>
    </row>
    <row r="150" spans="2:13" ht="15">
      <c r="B150" s="5"/>
      <c r="C150" s="148"/>
      <c r="D150" s="16" t="s">
        <v>43</v>
      </c>
      <c r="E150" s="6">
        <f t="shared" si="78"/>
        <v>0.18307338329350165</v>
      </c>
      <c r="F150" s="6">
        <f t="shared" si="79"/>
        <v>0.8169266167064982</v>
      </c>
      <c r="G150" s="8">
        <f t="shared" si="80"/>
        <v>0.9999999999999999</v>
      </c>
      <c r="H150" s="6">
        <f t="shared" si="81"/>
        <v>0.18354002843096565</v>
      </c>
      <c r="I150" s="6">
        <f t="shared" si="82"/>
        <v>0.8164599715690343</v>
      </c>
      <c r="J150" s="8">
        <f t="shared" si="83"/>
        <v>0.9999999999999999</v>
      </c>
      <c r="K150" s="6">
        <f t="shared" si="84"/>
        <v>0.13060122951607445</v>
      </c>
      <c r="L150" s="6">
        <f t="shared" si="85"/>
        <v>0.8693987704839254</v>
      </c>
      <c r="M150" s="8">
        <f t="shared" si="86"/>
        <v>0.9999999999999999</v>
      </c>
    </row>
    <row r="151" spans="2:13" ht="15">
      <c r="B151" s="5"/>
      <c r="C151" s="148"/>
      <c r="D151" s="16" t="s">
        <v>44</v>
      </c>
      <c r="E151" s="6">
        <f t="shared" si="78"/>
        <v>0.22155325528093706</v>
      </c>
      <c r="F151" s="6">
        <f t="shared" si="79"/>
        <v>0.7784467447190629</v>
      </c>
      <c r="G151" s="8">
        <f t="shared" si="80"/>
        <v>1</v>
      </c>
      <c r="H151" s="6">
        <f t="shared" si="81"/>
        <v>0.22627598246921166</v>
      </c>
      <c r="I151" s="6">
        <f t="shared" si="82"/>
        <v>0.7737240175307885</v>
      </c>
      <c r="J151" s="8">
        <f t="shared" si="83"/>
        <v>1</v>
      </c>
      <c r="K151" s="6">
        <f t="shared" si="84"/>
        <v>0.1384640748895506</v>
      </c>
      <c r="L151" s="6">
        <f t="shared" si="85"/>
        <v>0.8615359251104495</v>
      </c>
      <c r="M151" s="8">
        <f t="shared" si="86"/>
        <v>1</v>
      </c>
    </row>
    <row r="152" spans="2:13" ht="15">
      <c r="B152" s="5"/>
      <c r="C152" s="148"/>
      <c r="D152" s="16" t="s">
        <v>45</v>
      </c>
      <c r="E152" s="6">
        <f t="shared" si="78"/>
        <v>0.254945170568843</v>
      </c>
      <c r="F152" s="6">
        <f t="shared" si="79"/>
        <v>0.745054829431157</v>
      </c>
      <c r="G152" s="8">
        <f t="shared" si="80"/>
        <v>1</v>
      </c>
      <c r="H152" s="6">
        <f t="shared" si="81"/>
        <v>0.2666556750012835</v>
      </c>
      <c r="I152" s="6">
        <f t="shared" si="82"/>
        <v>0.7333443249987165</v>
      </c>
      <c r="J152" s="8">
        <f t="shared" si="83"/>
        <v>1</v>
      </c>
      <c r="K152" s="6">
        <f t="shared" si="84"/>
        <v>0.14303454001429397</v>
      </c>
      <c r="L152" s="6">
        <f t="shared" si="85"/>
        <v>0.8569654599857061</v>
      </c>
      <c r="M152" s="8">
        <f t="shared" si="86"/>
        <v>1</v>
      </c>
    </row>
    <row r="153" spans="2:13" ht="15">
      <c r="B153" s="5"/>
      <c r="C153" s="148"/>
      <c r="D153" s="16" t="s">
        <v>46</v>
      </c>
      <c r="E153" s="6">
        <f t="shared" si="78"/>
        <v>0.2860376662494647</v>
      </c>
      <c r="F153" s="6">
        <f t="shared" si="79"/>
        <v>0.7139623337505352</v>
      </c>
      <c r="G153" s="8">
        <f t="shared" si="80"/>
        <v>0.9999999999999999</v>
      </c>
      <c r="H153" s="6">
        <f t="shared" si="81"/>
        <v>0.3092933456493327</v>
      </c>
      <c r="I153" s="6">
        <f t="shared" si="82"/>
        <v>0.6907066543506674</v>
      </c>
      <c r="J153" s="8">
        <f t="shared" si="83"/>
        <v>1</v>
      </c>
      <c r="K153" s="6">
        <f t="shared" si="84"/>
        <v>0.16221888315206917</v>
      </c>
      <c r="L153" s="6">
        <f t="shared" si="85"/>
        <v>0.8377811168479308</v>
      </c>
      <c r="M153" s="8">
        <f t="shared" si="86"/>
        <v>1</v>
      </c>
    </row>
    <row r="154" spans="2:13" ht="15">
      <c r="B154" s="5"/>
      <c r="C154" s="149"/>
      <c r="D154" s="16" t="s">
        <v>3</v>
      </c>
      <c r="E154" s="6">
        <f t="shared" si="78"/>
        <v>0.22261667956364586</v>
      </c>
      <c r="F154" s="6">
        <f t="shared" si="79"/>
        <v>0.777383320436354</v>
      </c>
      <c r="G154" s="8">
        <f t="shared" si="80"/>
        <v>0.9999999999999999</v>
      </c>
      <c r="H154" s="6">
        <f t="shared" si="81"/>
        <v>0.2317621617516921</v>
      </c>
      <c r="I154" s="6">
        <f t="shared" si="82"/>
        <v>0.768237838248308</v>
      </c>
      <c r="J154" s="8">
        <f t="shared" si="83"/>
        <v>1.0000000000000002</v>
      </c>
      <c r="K154" s="6">
        <f t="shared" si="84"/>
        <v>0.14191774926645334</v>
      </c>
      <c r="L154" s="6">
        <f t="shared" si="85"/>
        <v>0.8580822507335466</v>
      </c>
      <c r="M154" s="8">
        <f t="shared" si="86"/>
        <v>1</v>
      </c>
    </row>
    <row r="155" spans="1:7" ht="15.75">
      <c r="A155" s="5"/>
      <c r="B155" s="5"/>
      <c r="C155" s="15" t="s">
        <v>60</v>
      </c>
      <c r="G155" s="3"/>
    </row>
    <row r="156" spans="1:7" ht="15.75">
      <c r="A156" s="5"/>
      <c r="B156" s="5"/>
      <c r="C156" s="15"/>
      <c r="G156" s="3"/>
    </row>
    <row r="157" spans="1:8" ht="15">
      <c r="A157" s="5">
        <v>9</v>
      </c>
      <c r="B157" s="5" t="s">
        <v>79</v>
      </c>
      <c r="H157" s="3"/>
    </row>
    <row r="158" spans="1:8" ht="15">
      <c r="A158" s="5"/>
      <c r="B158" s="5"/>
      <c r="C158" s="5">
        <v>2011</v>
      </c>
      <c r="H158" s="3"/>
    </row>
    <row r="159" spans="1:9" ht="20.25" customHeight="1">
      <c r="A159" s="5"/>
      <c r="B159" s="5"/>
      <c r="C159" s="152" t="s">
        <v>144</v>
      </c>
      <c r="D159" s="148"/>
      <c r="E159" s="138" t="s">
        <v>79</v>
      </c>
      <c r="F159" s="139"/>
      <c r="G159" s="139"/>
      <c r="H159" s="139"/>
      <c r="I159" s="140"/>
    </row>
    <row r="160" spans="1:9" ht="28.5">
      <c r="A160" s="5"/>
      <c r="B160" s="5"/>
      <c r="C160" s="32"/>
      <c r="D160" s="38"/>
      <c r="E160" s="22" t="s">
        <v>4</v>
      </c>
      <c r="F160" s="23" t="s">
        <v>5</v>
      </c>
      <c r="G160" s="23" t="s">
        <v>6</v>
      </c>
      <c r="H160" s="23" t="s">
        <v>7</v>
      </c>
      <c r="I160" s="41" t="s">
        <v>3</v>
      </c>
    </row>
    <row r="161" spans="1:9" ht="15">
      <c r="A161" s="5"/>
      <c r="B161" s="5"/>
      <c r="C161" s="158" t="s">
        <v>34</v>
      </c>
      <c r="D161" s="16" t="s">
        <v>42</v>
      </c>
      <c r="E161" s="25">
        <v>15643.32</v>
      </c>
      <c r="F161" s="25">
        <v>110630.02</v>
      </c>
      <c r="G161" s="25">
        <v>425907.67</v>
      </c>
      <c r="H161" s="25">
        <v>212641.15</v>
      </c>
      <c r="I161" s="25">
        <f>SUM(E161:H161)</f>
        <v>764822.16</v>
      </c>
    </row>
    <row r="162" spans="1:9" ht="15">
      <c r="A162" s="5"/>
      <c r="B162" s="5"/>
      <c r="C162" s="161"/>
      <c r="D162" s="16" t="s">
        <v>43</v>
      </c>
      <c r="E162" s="25">
        <v>23829.86</v>
      </c>
      <c r="F162" s="25">
        <v>160000.24</v>
      </c>
      <c r="G162" s="25">
        <v>429412.03</v>
      </c>
      <c r="H162" s="25">
        <v>143714.22</v>
      </c>
      <c r="I162" s="25">
        <f>SUM(E162:H162)</f>
        <v>756956.35</v>
      </c>
    </row>
    <row r="163" spans="1:9" ht="15">
      <c r="A163" s="5"/>
      <c r="B163" s="5"/>
      <c r="C163" s="161"/>
      <c r="D163" s="16" t="s">
        <v>44</v>
      </c>
      <c r="E163" s="25">
        <v>23597.16</v>
      </c>
      <c r="F163" s="25">
        <v>192069.82</v>
      </c>
      <c r="G163" s="25">
        <v>435972.72</v>
      </c>
      <c r="H163" s="25">
        <v>114792.46</v>
      </c>
      <c r="I163" s="25">
        <f>SUM(E163:H163)</f>
        <v>766432.1599999999</v>
      </c>
    </row>
    <row r="164" spans="1:9" ht="15">
      <c r="A164" s="5"/>
      <c r="B164" s="5"/>
      <c r="C164" s="161"/>
      <c r="D164" s="16" t="s">
        <v>45</v>
      </c>
      <c r="E164" s="25">
        <v>27369.96</v>
      </c>
      <c r="F164" s="25">
        <v>205765.05</v>
      </c>
      <c r="G164" s="25">
        <v>447265.8</v>
      </c>
      <c r="H164" s="25">
        <v>84299.81</v>
      </c>
      <c r="I164" s="25">
        <f>SUM(E164:H164)</f>
        <v>764700.6199999999</v>
      </c>
    </row>
    <row r="165" spans="1:9" ht="15">
      <c r="A165" s="5"/>
      <c r="B165" s="5"/>
      <c r="C165" s="161"/>
      <c r="D165" s="16" t="s">
        <v>46</v>
      </c>
      <c r="E165" s="25">
        <v>31489.62</v>
      </c>
      <c r="F165" s="25">
        <v>238643.54</v>
      </c>
      <c r="G165" s="25">
        <v>424858.72</v>
      </c>
      <c r="H165" s="25">
        <v>68946.67</v>
      </c>
      <c r="I165" s="25">
        <f>SUM(E165:H165)</f>
        <v>763938.55</v>
      </c>
    </row>
    <row r="166" spans="1:9" ht="15">
      <c r="A166" s="5"/>
      <c r="B166" s="5"/>
      <c r="C166" s="159"/>
      <c r="D166" s="16" t="s">
        <v>3</v>
      </c>
      <c r="E166" s="25">
        <f>SUM(E161:E165)</f>
        <v>121929.91999999998</v>
      </c>
      <c r="F166" s="25">
        <f>SUM(F161:F165)</f>
        <v>907108.67</v>
      </c>
      <c r="G166" s="25">
        <f>SUM(G161:G165)</f>
        <v>2163416.94</v>
      </c>
      <c r="H166" s="25">
        <f>SUM(H161:H165)</f>
        <v>624394.31</v>
      </c>
      <c r="I166" s="25">
        <f>SUM(I161:I165)</f>
        <v>3816849.84</v>
      </c>
    </row>
    <row r="167" spans="1:9" ht="15">
      <c r="A167" s="5"/>
      <c r="B167" s="5"/>
      <c r="C167" s="162" t="s">
        <v>0</v>
      </c>
      <c r="D167" s="16" t="s">
        <v>42</v>
      </c>
      <c r="E167" s="26">
        <f aca="true" t="shared" si="87" ref="E167:E172">E161/I161</f>
        <v>0.02045353916000551</v>
      </c>
      <c r="F167" s="27">
        <f aca="true" t="shared" si="88" ref="F167:F172">F161/I161</f>
        <v>0.14464803164176102</v>
      </c>
      <c r="G167" s="27">
        <f aca="true" t="shared" si="89" ref="G167:G172">G161/I161</f>
        <v>0.5568715085347422</v>
      </c>
      <c r="H167" s="27">
        <f aca="true" t="shared" si="90" ref="H167:H172">H161/I161</f>
        <v>0.2780269206634912</v>
      </c>
      <c r="I167" s="44">
        <f aca="true" t="shared" si="91" ref="I167:I172">SUM(E167:H167)</f>
        <v>0.9999999999999999</v>
      </c>
    </row>
    <row r="168" spans="1:9" ht="15">
      <c r="A168" s="5"/>
      <c r="B168" s="5"/>
      <c r="C168" s="166"/>
      <c r="D168" s="16" t="s">
        <v>43</v>
      </c>
      <c r="E168" s="26">
        <f t="shared" si="87"/>
        <v>0.031481154758791575</v>
      </c>
      <c r="F168" s="27">
        <f t="shared" si="88"/>
        <v>0.2113731392833946</v>
      </c>
      <c r="G168" s="27">
        <f t="shared" si="89"/>
        <v>0.5672877042381639</v>
      </c>
      <c r="H168" s="27">
        <f t="shared" si="90"/>
        <v>0.18985800171965003</v>
      </c>
      <c r="I168" s="44">
        <f t="shared" si="91"/>
        <v>1</v>
      </c>
    </row>
    <row r="169" spans="1:9" ht="15">
      <c r="A169" s="5"/>
      <c r="B169" s="5"/>
      <c r="C169" s="166"/>
      <c r="D169" s="16" t="s">
        <v>44</v>
      </c>
      <c r="E169" s="26">
        <f t="shared" si="87"/>
        <v>0.03078832182616137</v>
      </c>
      <c r="F169" s="27">
        <f t="shared" si="88"/>
        <v>0.2506025060326279</v>
      </c>
      <c r="G169" s="27">
        <f t="shared" si="89"/>
        <v>0.5688340635392962</v>
      </c>
      <c r="H169" s="27">
        <f t="shared" si="90"/>
        <v>0.14977510860191465</v>
      </c>
      <c r="I169" s="44">
        <f t="shared" si="91"/>
        <v>1</v>
      </c>
    </row>
    <row r="170" spans="1:9" ht="15">
      <c r="A170" s="5"/>
      <c r="B170" s="5"/>
      <c r="C170" s="166"/>
      <c r="D170" s="16" t="s">
        <v>45</v>
      </c>
      <c r="E170" s="26">
        <f t="shared" si="87"/>
        <v>0.03579173245602966</v>
      </c>
      <c r="F170" s="27">
        <f t="shared" si="88"/>
        <v>0.26907922475595747</v>
      </c>
      <c r="G170" s="27">
        <f t="shared" si="89"/>
        <v>0.5848900710973662</v>
      </c>
      <c r="H170" s="27">
        <f t="shared" si="90"/>
        <v>0.11023897169064674</v>
      </c>
      <c r="I170" s="44">
        <f t="shared" si="91"/>
        <v>1</v>
      </c>
    </row>
    <row r="171" spans="1:9" ht="15">
      <c r="A171" s="5"/>
      <c r="B171" s="5"/>
      <c r="C171" s="166"/>
      <c r="D171" s="16" t="s">
        <v>46</v>
      </c>
      <c r="E171" s="26">
        <f t="shared" si="87"/>
        <v>0.041220095516844905</v>
      </c>
      <c r="F171" s="27">
        <f t="shared" si="88"/>
        <v>0.312385780243712</v>
      </c>
      <c r="G171" s="27">
        <f t="shared" si="89"/>
        <v>0.556142532668367</v>
      </c>
      <c r="H171" s="27">
        <f t="shared" si="90"/>
        <v>0.09025159157107597</v>
      </c>
      <c r="I171" s="44">
        <f t="shared" si="91"/>
        <v>0.9999999999999999</v>
      </c>
    </row>
    <row r="172" spans="1:9" ht="15">
      <c r="A172" s="5"/>
      <c r="B172" s="5"/>
      <c r="C172" s="163"/>
      <c r="D172" s="16" t="s">
        <v>3</v>
      </c>
      <c r="E172" s="26">
        <f t="shared" si="87"/>
        <v>0.03194517078513102</v>
      </c>
      <c r="F172" s="27">
        <f t="shared" si="88"/>
        <v>0.23765898791554244</v>
      </c>
      <c r="G172" s="27">
        <f t="shared" si="89"/>
        <v>0.5668069299786759</v>
      </c>
      <c r="H172" s="27">
        <f t="shared" si="90"/>
        <v>0.16358891132065076</v>
      </c>
      <c r="I172" s="44">
        <f t="shared" si="91"/>
        <v>1</v>
      </c>
    </row>
    <row r="173" spans="1:7" ht="15.75">
      <c r="A173" s="5"/>
      <c r="B173" s="5"/>
      <c r="C173" s="15" t="s">
        <v>60</v>
      </c>
      <c r="G173" s="3"/>
    </row>
    <row r="174" spans="1:2" ht="15">
      <c r="A174" s="5"/>
      <c r="B174" s="5"/>
    </row>
    <row r="175" spans="1:8" ht="15">
      <c r="A175" s="5">
        <v>10</v>
      </c>
      <c r="B175" s="5" t="s">
        <v>80</v>
      </c>
      <c r="H175" s="3"/>
    </row>
    <row r="176" spans="1:7" ht="26.25" customHeight="1">
      <c r="A176" s="5"/>
      <c r="B176" s="5"/>
      <c r="C176" s="67">
        <v>2011</v>
      </c>
      <c r="G176" s="3"/>
    </row>
    <row r="177" spans="1:7" ht="35.25" customHeight="1">
      <c r="A177" s="5"/>
      <c r="B177" s="5"/>
      <c r="C177" s="152" t="s">
        <v>144</v>
      </c>
      <c r="D177" s="148"/>
      <c r="E177" s="138" t="s">
        <v>80</v>
      </c>
      <c r="F177" s="139"/>
      <c r="G177" s="140"/>
    </row>
    <row r="178" spans="1:7" ht="15.75" customHeight="1" thickBot="1">
      <c r="A178" s="5"/>
      <c r="B178" s="5"/>
      <c r="C178" s="32"/>
      <c r="D178" s="38"/>
      <c r="E178" s="12" t="s">
        <v>1</v>
      </c>
      <c r="F178" s="12" t="s">
        <v>2</v>
      </c>
      <c r="G178" s="13" t="s">
        <v>3</v>
      </c>
    </row>
    <row r="179" spans="1:7" ht="15">
      <c r="A179" s="5"/>
      <c r="B179" s="5"/>
      <c r="C179" s="158" t="s">
        <v>34</v>
      </c>
      <c r="D179" s="16" t="s">
        <v>42</v>
      </c>
      <c r="E179" s="7">
        <v>493173.88</v>
      </c>
      <c r="F179" s="7">
        <v>271648.29</v>
      </c>
      <c r="G179" s="7">
        <f>+E179+F179</f>
        <v>764822.1699999999</v>
      </c>
    </row>
    <row r="180" spans="1:7" ht="15">
      <c r="A180" s="5"/>
      <c r="B180" s="5"/>
      <c r="C180" s="161"/>
      <c r="D180" s="16" t="s">
        <v>43</v>
      </c>
      <c r="E180" s="7">
        <v>527794.39</v>
      </c>
      <c r="F180" s="7">
        <v>229161.96</v>
      </c>
      <c r="G180" s="7">
        <f>+E180+F180</f>
        <v>756956.35</v>
      </c>
    </row>
    <row r="181" spans="1:7" ht="15">
      <c r="A181" s="5"/>
      <c r="B181" s="5"/>
      <c r="C181" s="161"/>
      <c r="D181" s="16" t="s">
        <v>44</v>
      </c>
      <c r="E181" s="7">
        <v>510843.34</v>
      </c>
      <c r="F181" s="7">
        <v>255588.82</v>
      </c>
      <c r="G181" s="7">
        <f>+E181+F181</f>
        <v>766432.16</v>
      </c>
    </row>
    <row r="182" spans="1:7" ht="15">
      <c r="A182" s="5"/>
      <c r="B182" s="5"/>
      <c r="C182" s="161"/>
      <c r="D182" s="16" t="s">
        <v>45</v>
      </c>
      <c r="E182" s="7">
        <v>511985</v>
      </c>
      <c r="F182" s="7">
        <v>252715.62</v>
      </c>
      <c r="G182" s="7">
        <f>+E182+F182</f>
        <v>764700.62</v>
      </c>
    </row>
    <row r="183" spans="1:7" ht="15">
      <c r="A183" s="5"/>
      <c r="B183" s="5"/>
      <c r="C183" s="161"/>
      <c r="D183" s="16" t="s">
        <v>46</v>
      </c>
      <c r="E183" s="7">
        <v>515792</v>
      </c>
      <c r="F183" s="7">
        <v>248146.55</v>
      </c>
      <c r="G183" s="7">
        <f>+E183+F183</f>
        <v>763938.55</v>
      </c>
    </row>
    <row r="184" spans="1:12" ht="15">
      <c r="A184" s="5"/>
      <c r="B184" s="5"/>
      <c r="C184" s="159"/>
      <c r="D184" s="16" t="s">
        <v>3</v>
      </c>
      <c r="E184" s="7">
        <f>SUM(E179:E183)</f>
        <v>2559588.6100000003</v>
      </c>
      <c r="F184" s="7">
        <f>SUM(F179:F183)</f>
        <v>1257261.24</v>
      </c>
      <c r="G184" s="7">
        <f>SUM(G179:G183)</f>
        <v>3816849.8500000006</v>
      </c>
      <c r="L184" s="52"/>
    </row>
    <row r="185" spans="1:7" ht="15">
      <c r="A185" s="5"/>
      <c r="B185" s="5"/>
      <c r="C185" s="137" t="s">
        <v>0</v>
      </c>
      <c r="D185" s="16" t="s">
        <v>42</v>
      </c>
      <c r="E185" s="6">
        <f aca="true" t="shared" si="92" ref="E185:E190">E179/G179</f>
        <v>0.6448216321971943</v>
      </c>
      <c r="F185" s="6">
        <f aca="true" t="shared" si="93" ref="F185:F190">F179/G179</f>
        <v>0.3551783678028057</v>
      </c>
      <c r="G185" s="8">
        <f aca="true" t="shared" si="94" ref="G185:G190">+E185+F185</f>
        <v>1</v>
      </c>
    </row>
    <row r="186" spans="1:7" ht="15">
      <c r="A186" s="5"/>
      <c r="B186" s="5"/>
      <c r="C186" s="137"/>
      <c r="D186" s="16" t="s">
        <v>43</v>
      </c>
      <c r="E186" s="6">
        <f t="shared" si="92"/>
        <v>0.6972586860523728</v>
      </c>
      <c r="F186" s="6">
        <f t="shared" si="93"/>
        <v>0.3027413139476272</v>
      </c>
      <c r="G186" s="8">
        <f t="shared" si="94"/>
        <v>1</v>
      </c>
    </row>
    <row r="187" spans="1:7" ht="15">
      <c r="A187" s="5"/>
      <c r="B187" s="5"/>
      <c r="C187" s="137"/>
      <c r="D187" s="16" t="s">
        <v>44</v>
      </c>
      <c r="E187" s="6">
        <f t="shared" si="92"/>
        <v>0.6665212743682364</v>
      </c>
      <c r="F187" s="6">
        <f t="shared" si="93"/>
        <v>0.3334787256317637</v>
      </c>
      <c r="G187" s="8">
        <f t="shared" si="94"/>
        <v>1</v>
      </c>
    </row>
    <row r="188" spans="1:7" ht="15">
      <c r="A188" s="5"/>
      <c r="B188" s="5"/>
      <c r="C188" s="137"/>
      <c r="D188" s="16" t="s">
        <v>45</v>
      </c>
      <c r="E188" s="6">
        <f t="shared" si="92"/>
        <v>0.6695234535052423</v>
      </c>
      <c r="F188" s="6">
        <f t="shared" si="93"/>
        <v>0.33047654649475766</v>
      </c>
      <c r="G188" s="8">
        <f t="shared" si="94"/>
        <v>1</v>
      </c>
    </row>
    <row r="189" spans="1:7" ht="15">
      <c r="A189" s="5"/>
      <c r="B189" s="5"/>
      <c r="C189" s="137"/>
      <c r="D189" s="16" t="s">
        <v>46</v>
      </c>
      <c r="E189" s="6">
        <f t="shared" si="92"/>
        <v>0.6751747244591858</v>
      </c>
      <c r="F189" s="6">
        <f t="shared" si="93"/>
        <v>0.3248252755408141</v>
      </c>
      <c r="G189" s="8">
        <f t="shared" si="94"/>
        <v>0.9999999999999999</v>
      </c>
    </row>
    <row r="190" spans="1:7" ht="15">
      <c r="A190" s="5"/>
      <c r="B190" s="5"/>
      <c r="C190" s="137"/>
      <c r="D190" s="16" t="s">
        <v>3</v>
      </c>
      <c r="E190" s="6">
        <f t="shared" si="92"/>
        <v>0.6706023843196242</v>
      </c>
      <c r="F190" s="6">
        <f t="shared" si="93"/>
        <v>0.32939761568037573</v>
      </c>
      <c r="G190" s="8">
        <f t="shared" si="94"/>
        <v>0.9999999999999999</v>
      </c>
    </row>
    <row r="191" spans="1:7" ht="15.75">
      <c r="A191" s="5"/>
      <c r="B191" s="5"/>
      <c r="C191" s="15" t="s">
        <v>60</v>
      </c>
      <c r="G191" s="3"/>
    </row>
    <row r="192" spans="1:7" ht="26.25" customHeight="1">
      <c r="A192" s="5"/>
      <c r="B192" s="5"/>
      <c r="C192" s="67">
        <v>2011</v>
      </c>
      <c r="G192" s="3"/>
    </row>
    <row r="193" spans="1:8" ht="35.25" customHeight="1">
      <c r="A193" s="5"/>
      <c r="B193" s="5"/>
      <c r="C193" s="152" t="s">
        <v>144</v>
      </c>
      <c r="D193" s="148"/>
      <c r="E193" s="138" t="s">
        <v>81</v>
      </c>
      <c r="F193" s="139"/>
      <c r="G193" s="139"/>
      <c r="H193" s="140"/>
    </row>
    <row r="194" spans="1:8" ht="15.75" thickBot="1">
      <c r="A194" s="5"/>
      <c r="B194" s="5"/>
      <c r="C194" s="32"/>
      <c r="D194" s="38"/>
      <c r="E194" s="23" t="s">
        <v>82</v>
      </c>
      <c r="F194" s="41" t="s">
        <v>83</v>
      </c>
      <c r="G194" s="41" t="s">
        <v>84</v>
      </c>
      <c r="H194" s="13" t="s">
        <v>3</v>
      </c>
    </row>
    <row r="195" spans="1:8" ht="15">
      <c r="A195" s="5"/>
      <c r="B195" s="5"/>
      <c r="C195" s="158" t="s">
        <v>34</v>
      </c>
      <c r="D195" s="16" t="s">
        <v>42</v>
      </c>
      <c r="E195" s="7">
        <v>471533.75</v>
      </c>
      <c r="F195" s="7">
        <v>17773.35</v>
      </c>
      <c r="G195" s="7">
        <v>3866.78</v>
      </c>
      <c r="H195" s="7">
        <f>SUM(E195:G195)</f>
        <v>493173.88</v>
      </c>
    </row>
    <row r="196" spans="1:8" ht="15">
      <c r="A196" s="5"/>
      <c r="B196" s="5"/>
      <c r="C196" s="161"/>
      <c r="D196" s="16" t="s">
        <v>43</v>
      </c>
      <c r="E196" s="7">
        <v>501983.43</v>
      </c>
      <c r="F196" s="7">
        <v>22365.08</v>
      </c>
      <c r="G196" s="7">
        <v>3445.88</v>
      </c>
      <c r="H196" s="7">
        <f>SUM(E196:G196)</f>
        <v>527794.39</v>
      </c>
    </row>
    <row r="197" spans="1:8" ht="15">
      <c r="A197" s="5"/>
      <c r="B197" s="5"/>
      <c r="C197" s="161"/>
      <c r="D197" s="16" t="s">
        <v>44</v>
      </c>
      <c r="E197" s="7">
        <v>482810.27</v>
      </c>
      <c r="F197" s="7">
        <v>26590.6</v>
      </c>
      <c r="G197" s="7">
        <v>1442.47</v>
      </c>
      <c r="H197" s="7">
        <f>SUM(E197:G197)</f>
        <v>510843.33999999997</v>
      </c>
    </row>
    <row r="198" spans="1:8" ht="15">
      <c r="A198" s="5"/>
      <c r="B198" s="5"/>
      <c r="C198" s="161"/>
      <c r="D198" s="16" t="s">
        <v>45</v>
      </c>
      <c r="E198" s="7">
        <v>481715.67</v>
      </c>
      <c r="F198" s="7">
        <v>28591.19</v>
      </c>
      <c r="G198" s="7">
        <v>1678.14</v>
      </c>
      <c r="H198" s="7">
        <f>SUM(E198:G198)</f>
        <v>511985</v>
      </c>
    </row>
    <row r="199" spans="1:8" ht="15">
      <c r="A199" s="5"/>
      <c r="B199" s="5"/>
      <c r="C199" s="161"/>
      <c r="D199" s="16" t="s">
        <v>46</v>
      </c>
      <c r="E199" s="7">
        <v>478248.45</v>
      </c>
      <c r="F199" s="7">
        <v>36043.98</v>
      </c>
      <c r="G199" s="7">
        <v>1499.57</v>
      </c>
      <c r="H199" s="7">
        <f>SUM(E199:G199)</f>
        <v>515792</v>
      </c>
    </row>
    <row r="200" spans="1:12" ht="15">
      <c r="A200" s="5"/>
      <c r="B200" s="5"/>
      <c r="C200" s="159"/>
      <c r="D200" s="16" t="s">
        <v>3</v>
      </c>
      <c r="E200" s="7">
        <f>SUM(E195:E199)</f>
        <v>2416291.57</v>
      </c>
      <c r="F200" s="7">
        <f>SUM(F195:F199)</f>
        <v>131364.2</v>
      </c>
      <c r="G200" s="7">
        <f>SUM(G195:G199)</f>
        <v>11932.839999999998</v>
      </c>
      <c r="H200" s="7">
        <f>SUM(H195:H199)</f>
        <v>2559588.61</v>
      </c>
      <c r="L200" s="52"/>
    </row>
    <row r="201" spans="1:8" ht="15">
      <c r="A201" s="5"/>
      <c r="B201" s="5"/>
      <c r="C201" s="137" t="s">
        <v>0</v>
      </c>
      <c r="D201" s="16" t="s">
        <v>42</v>
      </c>
      <c r="E201" s="6">
        <f aca="true" t="shared" si="95" ref="E201:E206">E195/H195</f>
        <v>0.9561206891167877</v>
      </c>
      <c r="F201" s="6">
        <f aca="true" t="shared" si="96" ref="F201:F206">F195/H195</f>
        <v>0.036038709106005366</v>
      </c>
      <c r="G201" s="6">
        <f aca="true" t="shared" si="97" ref="G201:G206">G195/H195</f>
        <v>0.007840601777206855</v>
      </c>
      <c r="H201" s="44">
        <f aca="true" t="shared" si="98" ref="H201:H206">SUM(E201:G201)</f>
        <v>0.9999999999999999</v>
      </c>
    </row>
    <row r="202" spans="1:8" ht="15">
      <c r="A202" s="5"/>
      <c r="B202" s="5"/>
      <c r="C202" s="137"/>
      <c r="D202" s="16" t="s">
        <v>43</v>
      </c>
      <c r="E202" s="6">
        <f t="shared" si="95"/>
        <v>0.9510965624322001</v>
      </c>
      <c r="F202" s="6">
        <f t="shared" si="96"/>
        <v>0.042374607278413856</v>
      </c>
      <c r="G202" s="6">
        <f t="shared" si="97"/>
        <v>0.006528830289385986</v>
      </c>
      <c r="H202" s="44">
        <f t="shared" si="98"/>
        <v>1</v>
      </c>
    </row>
    <row r="203" spans="1:8" ht="15">
      <c r="A203" s="5"/>
      <c r="B203" s="5"/>
      <c r="C203" s="137"/>
      <c r="D203" s="16" t="s">
        <v>44</v>
      </c>
      <c r="E203" s="6">
        <f t="shared" si="95"/>
        <v>0.9451239395623716</v>
      </c>
      <c r="F203" s="6">
        <f t="shared" si="96"/>
        <v>0.05205235718645172</v>
      </c>
      <c r="G203" s="6">
        <f t="shared" si="97"/>
        <v>0.00282370325117677</v>
      </c>
      <c r="H203" s="44">
        <f t="shared" si="98"/>
        <v>1.0000000000000002</v>
      </c>
    </row>
    <row r="204" spans="1:8" ht="15">
      <c r="A204" s="5"/>
      <c r="B204" s="5"/>
      <c r="C204" s="137"/>
      <c r="D204" s="16" t="s">
        <v>45</v>
      </c>
      <c r="E204" s="6">
        <f t="shared" si="95"/>
        <v>0.9408784827680499</v>
      </c>
      <c r="F204" s="6">
        <f t="shared" si="96"/>
        <v>0.05584380401769583</v>
      </c>
      <c r="G204" s="6">
        <f t="shared" si="97"/>
        <v>0.003277713214254324</v>
      </c>
      <c r="H204" s="44">
        <f t="shared" si="98"/>
        <v>1</v>
      </c>
    </row>
    <row r="205" spans="1:8" ht="15">
      <c r="A205" s="5"/>
      <c r="B205" s="5"/>
      <c r="C205" s="137"/>
      <c r="D205" s="16" t="s">
        <v>46</v>
      </c>
      <c r="E205" s="6">
        <f t="shared" si="95"/>
        <v>0.9272118412073084</v>
      </c>
      <c r="F205" s="6">
        <f t="shared" si="96"/>
        <v>0.06988084344076682</v>
      </c>
      <c r="G205" s="6">
        <f t="shared" si="97"/>
        <v>0.0029073153519248067</v>
      </c>
      <c r="H205" s="44">
        <f t="shared" si="98"/>
        <v>1</v>
      </c>
    </row>
    <row r="206" spans="1:8" ht="15">
      <c r="A206" s="5"/>
      <c r="B206" s="5"/>
      <c r="C206" s="137"/>
      <c r="D206" s="16" t="s">
        <v>3</v>
      </c>
      <c r="E206" s="6">
        <f t="shared" si="95"/>
        <v>0.9440155971001918</v>
      </c>
      <c r="F206" s="6">
        <f t="shared" si="96"/>
        <v>0.05132238809267088</v>
      </c>
      <c r="G206" s="6">
        <f t="shared" si="97"/>
        <v>0.004662014807137307</v>
      </c>
      <c r="H206" s="44">
        <f t="shared" si="98"/>
        <v>1</v>
      </c>
    </row>
    <row r="207" spans="1:7" ht="15.75">
      <c r="A207" s="5"/>
      <c r="B207" s="5"/>
      <c r="C207" s="15" t="s">
        <v>60</v>
      </c>
      <c r="G207" s="3"/>
    </row>
    <row r="208" spans="1:7" ht="15.75">
      <c r="A208" s="5"/>
      <c r="B208" s="5"/>
      <c r="C208" s="15"/>
      <c r="G208" s="3"/>
    </row>
    <row r="209" spans="1:2" ht="15">
      <c r="A209" s="5">
        <v>11</v>
      </c>
      <c r="B209" s="5" t="s">
        <v>13</v>
      </c>
    </row>
    <row r="210" spans="1:3" ht="26.25" customHeight="1">
      <c r="A210" s="5"/>
      <c r="B210" s="5"/>
      <c r="C210" s="67">
        <v>2011</v>
      </c>
    </row>
    <row r="211" spans="2:7" ht="23.25" customHeight="1">
      <c r="B211" s="5"/>
      <c r="C211" s="137" t="s">
        <v>144</v>
      </c>
      <c r="D211" s="137"/>
      <c r="E211" s="138" t="s">
        <v>8</v>
      </c>
      <c r="F211" s="139"/>
      <c r="G211" s="140"/>
    </row>
    <row r="212" spans="2:7" ht="15">
      <c r="B212" s="5"/>
      <c r="C212" s="137"/>
      <c r="D212" s="137"/>
      <c r="E212" s="86" t="s">
        <v>1</v>
      </c>
      <c r="F212" s="86" t="s">
        <v>2</v>
      </c>
      <c r="G212" s="86" t="s">
        <v>3</v>
      </c>
    </row>
    <row r="213" spans="2:7" ht="15">
      <c r="B213" s="5"/>
      <c r="C213" s="158" t="s">
        <v>34</v>
      </c>
      <c r="D213" s="16" t="s">
        <v>42</v>
      </c>
      <c r="E213" s="7">
        <v>156287.42</v>
      </c>
      <c r="F213" s="7">
        <v>608534.75</v>
      </c>
      <c r="G213" s="7">
        <f>+E213+F213</f>
        <v>764822.17</v>
      </c>
    </row>
    <row r="214" spans="2:7" ht="15">
      <c r="B214" s="5"/>
      <c r="C214" s="161"/>
      <c r="D214" s="16" t="s">
        <v>43</v>
      </c>
      <c r="E214" s="7">
        <v>182284.28</v>
      </c>
      <c r="F214" s="7">
        <v>574672.07</v>
      </c>
      <c r="G214" s="7">
        <f>+E214+F214</f>
        <v>756956.35</v>
      </c>
    </row>
    <row r="215" spans="2:7" ht="15">
      <c r="B215" s="5"/>
      <c r="C215" s="161"/>
      <c r="D215" s="16" t="s">
        <v>44</v>
      </c>
      <c r="E215" s="7">
        <v>221657.99</v>
      </c>
      <c r="F215" s="7">
        <v>544774.17</v>
      </c>
      <c r="G215" s="7">
        <f>+E215+F215</f>
        <v>766432.16</v>
      </c>
    </row>
    <row r="216" spans="2:7" ht="15">
      <c r="B216" s="5"/>
      <c r="C216" s="161"/>
      <c r="D216" s="16" t="s">
        <v>45</v>
      </c>
      <c r="E216" s="7">
        <v>217326.4</v>
      </c>
      <c r="F216" s="7">
        <v>547374.21</v>
      </c>
      <c r="G216" s="7">
        <f>+E216+F216</f>
        <v>764700.61</v>
      </c>
    </row>
    <row r="217" spans="2:7" ht="15">
      <c r="B217" s="5"/>
      <c r="C217" s="161"/>
      <c r="D217" s="16" t="s">
        <v>46</v>
      </c>
      <c r="E217" s="7">
        <v>229322.03</v>
      </c>
      <c r="F217" s="7">
        <v>534616.52</v>
      </c>
      <c r="G217" s="7">
        <f>+E217+F217</f>
        <v>763938.55</v>
      </c>
    </row>
    <row r="218" spans="2:7" ht="15">
      <c r="B218" s="5"/>
      <c r="C218" s="159"/>
      <c r="D218" s="16" t="s">
        <v>3</v>
      </c>
      <c r="E218" s="7">
        <f>SUM(E213:E217)</f>
        <v>1006878.12</v>
      </c>
      <c r="F218" s="7">
        <f>SUM(F213:F217)</f>
        <v>2809971.7199999997</v>
      </c>
      <c r="G218" s="7">
        <f>SUM(G213:G217)</f>
        <v>3816849.84</v>
      </c>
    </row>
    <row r="219" spans="2:7" ht="15">
      <c r="B219" s="5"/>
      <c r="C219" s="147" t="s">
        <v>0</v>
      </c>
      <c r="D219" s="16" t="s">
        <v>42</v>
      </c>
      <c r="E219" s="6">
        <f aca="true" t="shared" si="99" ref="E219:E224">E213/G213</f>
        <v>0.20434478252637472</v>
      </c>
      <c r="F219" s="6">
        <f aca="true" t="shared" si="100" ref="F219:F224">F213/G213</f>
        <v>0.7956552174736252</v>
      </c>
      <c r="G219" s="11">
        <f aca="true" t="shared" si="101" ref="G219:G224">E219+F219</f>
        <v>1</v>
      </c>
    </row>
    <row r="220" spans="2:7" ht="15">
      <c r="B220" s="5"/>
      <c r="C220" s="148"/>
      <c r="D220" s="16" t="s">
        <v>43</v>
      </c>
      <c r="E220" s="6">
        <f t="shared" si="99"/>
        <v>0.24081214194187023</v>
      </c>
      <c r="F220" s="6">
        <f t="shared" si="100"/>
        <v>0.7591878580581297</v>
      </c>
      <c r="G220" s="11">
        <f t="shared" si="101"/>
        <v>1</v>
      </c>
    </row>
    <row r="221" spans="2:7" ht="15">
      <c r="B221" s="5"/>
      <c r="C221" s="148"/>
      <c r="D221" s="16" t="s">
        <v>44</v>
      </c>
      <c r="E221" s="6">
        <f t="shared" si="99"/>
        <v>0.28920757970281413</v>
      </c>
      <c r="F221" s="6">
        <f t="shared" si="100"/>
        <v>0.7107924202971859</v>
      </c>
      <c r="G221" s="11">
        <f t="shared" si="101"/>
        <v>1</v>
      </c>
    </row>
    <row r="222" spans="2:7" ht="15">
      <c r="B222" s="5"/>
      <c r="C222" s="148"/>
      <c r="D222" s="16" t="s">
        <v>45</v>
      </c>
      <c r="E222" s="6">
        <f t="shared" si="99"/>
        <v>0.28419802097450925</v>
      </c>
      <c r="F222" s="6">
        <f t="shared" si="100"/>
        <v>0.7158019790254907</v>
      </c>
      <c r="G222" s="11">
        <f t="shared" si="101"/>
        <v>1</v>
      </c>
    </row>
    <row r="223" spans="2:7" ht="15">
      <c r="B223" s="5"/>
      <c r="C223" s="148"/>
      <c r="D223" s="16" t="s">
        <v>46</v>
      </c>
      <c r="E223" s="6">
        <f t="shared" si="99"/>
        <v>0.300183869501022</v>
      </c>
      <c r="F223" s="6">
        <f t="shared" si="100"/>
        <v>0.699816130498978</v>
      </c>
      <c r="G223" s="11">
        <f t="shared" si="101"/>
        <v>1</v>
      </c>
    </row>
    <row r="224" spans="2:7" ht="15">
      <c r="B224" s="5"/>
      <c r="C224" s="149"/>
      <c r="D224" s="16" t="s">
        <v>3</v>
      </c>
      <c r="E224" s="6">
        <f t="shared" si="99"/>
        <v>0.2637982006648708</v>
      </c>
      <c r="F224" s="6">
        <f t="shared" si="100"/>
        <v>0.7362017993351292</v>
      </c>
      <c r="G224" s="11">
        <f t="shared" si="101"/>
        <v>1</v>
      </c>
    </row>
    <row r="225" spans="1:3" ht="15.75">
      <c r="A225" s="5"/>
      <c r="B225" s="5"/>
      <c r="C225" s="15" t="s">
        <v>60</v>
      </c>
    </row>
    <row r="226" spans="1:3" ht="15.75">
      <c r="A226" s="5"/>
      <c r="B226" s="5"/>
      <c r="C226" s="15"/>
    </row>
    <row r="227" spans="1:8" ht="15">
      <c r="A227" s="5">
        <v>12</v>
      </c>
      <c r="B227" s="5" t="s">
        <v>85</v>
      </c>
      <c r="H227" s="3"/>
    </row>
    <row r="228" spans="1:7" ht="32.25" customHeight="1">
      <c r="A228" s="5"/>
      <c r="B228" s="5"/>
      <c r="C228" s="67">
        <v>2011</v>
      </c>
      <c r="G228" s="3"/>
    </row>
    <row r="229" spans="1:7" ht="28.5" customHeight="1">
      <c r="A229" s="5"/>
      <c r="B229" s="5"/>
      <c r="C229" s="152" t="s">
        <v>144</v>
      </c>
      <c r="D229" s="148"/>
      <c r="E229" s="138" t="s">
        <v>86</v>
      </c>
      <c r="F229" s="139"/>
      <c r="G229" s="140"/>
    </row>
    <row r="230" spans="1:7" ht="15.75" thickBot="1">
      <c r="A230" s="5"/>
      <c r="B230" s="5"/>
      <c r="C230" s="154"/>
      <c r="D230" s="149"/>
      <c r="E230" s="12" t="s">
        <v>1</v>
      </c>
      <c r="F230" s="12" t="s">
        <v>2</v>
      </c>
      <c r="G230" s="13" t="s">
        <v>3</v>
      </c>
    </row>
    <row r="231" spans="1:7" ht="15">
      <c r="A231" s="5"/>
      <c r="B231" s="5"/>
      <c r="C231" s="158" t="s">
        <v>34</v>
      </c>
      <c r="D231" s="16" t="s">
        <v>42</v>
      </c>
      <c r="E231" s="7">
        <v>178804.4</v>
      </c>
      <c r="F231" s="7">
        <v>586017.77</v>
      </c>
      <c r="G231" s="7">
        <f>+E231+F231</f>
        <v>764822.17</v>
      </c>
    </row>
    <row r="232" spans="1:7" ht="15">
      <c r="A232" s="5"/>
      <c r="B232" s="5"/>
      <c r="C232" s="161"/>
      <c r="D232" s="16" t="s">
        <v>43</v>
      </c>
      <c r="E232" s="7">
        <v>118283.72</v>
      </c>
      <c r="F232" s="7">
        <v>638672.63</v>
      </c>
      <c r="G232" s="7">
        <f>+E232+F232</f>
        <v>756956.35</v>
      </c>
    </row>
    <row r="233" spans="1:7" ht="15">
      <c r="A233" s="5"/>
      <c r="B233" s="5"/>
      <c r="C233" s="161"/>
      <c r="D233" s="16" t="s">
        <v>44</v>
      </c>
      <c r="E233" s="7">
        <v>92411.12</v>
      </c>
      <c r="F233" s="7">
        <v>674021.04</v>
      </c>
      <c r="G233" s="7">
        <f>+E233+F233</f>
        <v>766432.16</v>
      </c>
    </row>
    <row r="234" spans="1:7" ht="15">
      <c r="A234" s="5"/>
      <c r="B234" s="5"/>
      <c r="C234" s="161"/>
      <c r="D234" s="16" t="s">
        <v>45</v>
      </c>
      <c r="E234" s="7">
        <v>66152.39</v>
      </c>
      <c r="F234" s="7">
        <v>698548.23</v>
      </c>
      <c r="G234" s="7">
        <f>+E234+F234</f>
        <v>764700.62</v>
      </c>
    </row>
    <row r="235" spans="1:7" ht="15">
      <c r="A235" s="5"/>
      <c r="B235" s="5"/>
      <c r="C235" s="161"/>
      <c r="D235" s="16" t="s">
        <v>46</v>
      </c>
      <c r="E235" s="7">
        <v>48832.58</v>
      </c>
      <c r="F235" s="7">
        <v>715105.97</v>
      </c>
      <c r="G235" s="7">
        <f>+E235+F235</f>
        <v>763938.5499999999</v>
      </c>
    </row>
    <row r="236" spans="1:7" ht="15">
      <c r="A236" s="5"/>
      <c r="B236" s="5"/>
      <c r="C236" s="159"/>
      <c r="D236" s="16" t="s">
        <v>3</v>
      </c>
      <c r="E236" s="7">
        <f>SUM(E231:E235)</f>
        <v>504484.21</v>
      </c>
      <c r="F236" s="7">
        <f>SUM(F231:F235)</f>
        <v>3312365.6399999997</v>
      </c>
      <c r="G236" s="7">
        <f>SUM(G231:G235)</f>
        <v>3816849.85</v>
      </c>
    </row>
    <row r="237" spans="1:7" ht="15">
      <c r="A237" s="5"/>
      <c r="B237" s="5"/>
      <c r="C237" s="147" t="s">
        <v>0</v>
      </c>
      <c r="D237" s="16" t="s">
        <v>42</v>
      </c>
      <c r="E237" s="6">
        <f aca="true" t="shared" si="102" ref="E237:E242">E231/G231</f>
        <v>0.23378558704698635</v>
      </c>
      <c r="F237" s="6">
        <f aca="true" t="shared" si="103" ref="F237:F242">F231/G231</f>
        <v>0.7662144129530136</v>
      </c>
      <c r="G237" s="11">
        <f aca="true" t="shared" si="104" ref="G237:G242">E237+F237</f>
        <v>1</v>
      </c>
    </row>
    <row r="238" spans="1:7" ht="15">
      <c r="A238" s="5"/>
      <c r="B238" s="5"/>
      <c r="C238" s="148"/>
      <c r="D238" s="16" t="s">
        <v>43</v>
      </c>
      <c r="E238" s="6">
        <f t="shared" si="102"/>
        <v>0.15626227324732794</v>
      </c>
      <c r="F238" s="6">
        <f t="shared" si="103"/>
        <v>0.8437377267526721</v>
      </c>
      <c r="G238" s="11">
        <f t="shared" si="104"/>
        <v>1</v>
      </c>
    </row>
    <row r="239" spans="1:7" ht="15">
      <c r="A239" s="5"/>
      <c r="B239" s="5"/>
      <c r="C239" s="148"/>
      <c r="D239" s="16" t="s">
        <v>44</v>
      </c>
      <c r="E239" s="6">
        <f t="shared" si="102"/>
        <v>0.12057312417579136</v>
      </c>
      <c r="F239" s="6">
        <f t="shared" si="103"/>
        <v>0.8794268758242086</v>
      </c>
      <c r="G239" s="11">
        <f t="shared" si="104"/>
        <v>1</v>
      </c>
    </row>
    <row r="240" spans="1:7" ht="15">
      <c r="A240" s="5"/>
      <c r="B240" s="5"/>
      <c r="C240" s="148"/>
      <c r="D240" s="16" t="s">
        <v>45</v>
      </c>
      <c r="E240" s="6">
        <f t="shared" si="102"/>
        <v>0.08650756684360998</v>
      </c>
      <c r="F240" s="6">
        <f t="shared" si="103"/>
        <v>0.91349243315639</v>
      </c>
      <c r="G240" s="11">
        <f t="shared" si="104"/>
        <v>0.9999999999999999</v>
      </c>
    </row>
    <row r="241" spans="1:7" ht="15">
      <c r="A241" s="5"/>
      <c r="B241" s="5"/>
      <c r="C241" s="148"/>
      <c r="D241" s="16" t="s">
        <v>46</v>
      </c>
      <c r="E241" s="6">
        <f t="shared" si="102"/>
        <v>0.06392213090961309</v>
      </c>
      <c r="F241" s="6">
        <f t="shared" si="103"/>
        <v>0.9360778690903869</v>
      </c>
      <c r="G241" s="11">
        <f t="shared" si="104"/>
        <v>1</v>
      </c>
    </row>
    <row r="242" spans="1:7" ht="15">
      <c r="A242" s="5"/>
      <c r="B242" s="5"/>
      <c r="C242" s="149"/>
      <c r="D242" s="16" t="s">
        <v>3</v>
      </c>
      <c r="E242" s="6">
        <f t="shared" si="102"/>
        <v>0.13217292527239446</v>
      </c>
      <c r="F242" s="6">
        <f t="shared" si="103"/>
        <v>0.8678270747276055</v>
      </c>
      <c r="G242" s="11">
        <f t="shared" si="104"/>
        <v>0.9999999999999999</v>
      </c>
    </row>
    <row r="243" spans="1:7" ht="15.75">
      <c r="A243" s="5"/>
      <c r="B243" s="5"/>
      <c r="C243" s="15" t="s">
        <v>60</v>
      </c>
      <c r="G243" s="3"/>
    </row>
    <row r="244" spans="1:7" ht="32.25" customHeight="1">
      <c r="A244" s="5"/>
      <c r="B244" s="5"/>
      <c r="C244" s="67">
        <v>2011</v>
      </c>
      <c r="G244" s="3"/>
    </row>
    <row r="245" spans="1:10" ht="28.5" customHeight="1">
      <c r="A245" s="5"/>
      <c r="B245" s="5"/>
      <c r="C245" s="152" t="s">
        <v>144</v>
      </c>
      <c r="D245" s="148"/>
      <c r="E245" s="138" t="s">
        <v>87</v>
      </c>
      <c r="F245" s="139"/>
      <c r="G245" s="140"/>
      <c r="H245" s="138" t="s">
        <v>88</v>
      </c>
      <c r="I245" s="139"/>
      <c r="J245" s="140"/>
    </row>
    <row r="246" spans="1:10" ht="15">
      <c r="A246" s="5"/>
      <c r="B246" s="5"/>
      <c r="C246" s="154"/>
      <c r="D246" s="149"/>
      <c r="E246" s="22" t="s">
        <v>1</v>
      </c>
      <c r="F246" s="23" t="s">
        <v>2</v>
      </c>
      <c r="G246" s="23" t="s">
        <v>3</v>
      </c>
      <c r="H246" s="22" t="s">
        <v>1</v>
      </c>
      <c r="I246" s="23" t="s">
        <v>2</v>
      </c>
      <c r="J246" s="23" t="s">
        <v>3</v>
      </c>
    </row>
    <row r="247" spans="1:10" ht="15">
      <c r="A247" s="5"/>
      <c r="B247" s="5"/>
      <c r="C247" s="158" t="s">
        <v>34</v>
      </c>
      <c r="D247" s="16" t="s">
        <v>42</v>
      </c>
      <c r="E247" s="7">
        <v>131926.23</v>
      </c>
      <c r="F247" s="7">
        <v>46878.17</v>
      </c>
      <c r="G247" s="7">
        <f>+E247+F247</f>
        <v>178804.40000000002</v>
      </c>
      <c r="H247" s="7">
        <v>100412.97</v>
      </c>
      <c r="I247" s="7">
        <v>78391.42</v>
      </c>
      <c r="J247" s="7">
        <f>+H247+I247</f>
        <v>178804.39</v>
      </c>
    </row>
    <row r="248" spans="1:10" ht="15">
      <c r="A248" s="5"/>
      <c r="B248" s="5"/>
      <c r="C248" s="161"/>
      <c r="D248" s="16" t="s">
        <v>43</v>
      </c>
      <c r="E248" s="7">
        <v>87845.93</v>
      </c>
      <c r="F248" s="7">
        <v>30437.79</v>
      </c>
      <c r="G248" s="7">
        <f>+E248+F248</f>
        <v>118283.72</v>
      </c>
      <c r="H248" s="7">
        <v>60638.62</v>
      </c>
      <c r="I248" s="7">
        <v>57645.1</v>
      </c>
      <c r="J248" s="7">
        <f>+H248+I248</f>
        <v>118283.72</v>
      </c>
    </row>
    <row r="249" spans="1:10" ht="15">
      <c r="A249" s="5"/>
      <c r="B249" s="5"/>
      <c r="C249" s="161"/>
      <c r="D249" s="16" t="s">
        <v>44</v>
      </c>
      <c r="E249" s="7">
        <v>62634.05</v>
      </c>
      <c r="F249" s="7">
        <v>29777.07</v>
      </c>
      <c r="G249" s="7">
        <f>+E249+F249</f>
        <v>92411.12</v>
      </c>
      <c r="H249" s="7">
        <v>50661.58</v>
      </c>
      <c r="I249" s="7">
        <v>41749.54</v>
      </c>
      <c r="J249" s="7">
        <f>+H249+I249</f>
        <v>92411.12</v>
      </c>
    </row>
    <row r="250" spans="1:10" ht="15">
      <c r="A250" s="5"/>
      <c r="B250" s="5"/>
      <c r="C250" s="161"/>
      <c r="D250" s="16" t="s">
        <v>45</v>
      </c>
      <c r="E250" s="7">
        <v>45692.52</v>
      </c>
      <c r="F250" s="7">
        <v>20459.87</v>
      </c>
      <c r="G250" s="7">
        <f>+E250+F250</f>
        <v>66152.39</v>
      </c>
      <c r="H250" s="7">
        <v>35956.87</v>
      </c>
      <c r="I250" s="7">
        <v>30195.52</v>
      </c>
      <c r="J250" s="7">
        <f>+H250+I250</f>
        <v>66152.39</v>
      </c>
    </row>
    <row r="251" spans="1:10" ht="15">
      <c r="A251" s="5"/>
      <c r="B251" s="5"/>
      <c r="C251" s="161"/>
      <c r="D251" s="16" t="s">
        <v>46</v>
      </c>
      <c r="E251" s="7">
        <v>34720.71</v>
      </c>
      <c r="F251" s="7">
        <v>14111.87</v>
      </c>
      <c r="G251" s="7">
        <f>+E251+F251</f>
        <v>48832.58</v>
      </c>
      <c r="H251" s="7">
        <v>24180.21</v>
      </c>
      <c r="I251" s="7">
        <v>24652.37</v>
      </c>
      <c r="J251" s="7">
        <f>+H251+I251</f>
        <v>48832.58</v>
      </c>
    </row>
    <row r="252" spans="1:10" ht="15">
      <c r="A252" s="5"/>
      <c r="B252" s="5"/>
      <c r="C252" s="159"/>
      <c r="D252" s="16" t="s">
        <v>3</v>
      </c>
      <c r="E252" s="7">
        <f aca="true" t="shared" si="105" ref="E252:J252">SUM(E247:E251)</f>
        <v>362819.44000000006</v>
      </c>
      <c r="F252" s="7">
        <f t="shared" si="105"/>
        <v>141664.77</v>
      </c>
      <c r="G252" s="7">
        <f t="shared" si="105"/>
        <v>504484.21</v>
      </c>
      <c r="H252" s="7">
        <f t="shared" si="105"/>
        <v>271850.25</v>
      </c>
      <c r="I252" s="7">
        <f t="shared" si="105"/>
        <v>232633.94999999998</v>
      </c>
      <c r="J252" s="7">
        <f t="shared" si="105"/>
        <v>504484.2</v>
      </c>
    </row>
    <row r="253" spans="1:10" ht="15">
      <c r="A253" s="5"/>
      <c r="B253" s="5"/>
      <c r="C253" s="147" t="s">
        <v>0</v>
      </c>
      <c r="D253" s="16" t="s">
        <v>42</v>
      </c>
      <c r="E253" s="6">
        <f aca="true" t="shared" si="106" ref="E253:E258">E247/G247</f>
        <v>0.737824292914492</v>
      </c>
      <c r="F253" s="6">
        <f aca="true" t="shared" si="107" ref="F253:F258">F247/G247</f>
        <v>0.2621757070855079</v>
      </c>
      <c r="G253" s="11">
        <f aca="true" t="shared" si="108" ref="G253:G258">E253+F253</f>
        <v>1</v>
      </c>
      <c r="H253" s="6">
        <f aca="true" t="shared" si="109" ref="H253:H258">H247/J247</f>
        <v>0.5615800037124368</v>
      </c>
      <c r="I253" s="6">
        <f aca="true" t="shared" si="110" ref="I253:I258">I247/J247</f>
        <v>0.4384199962875631</v>
      </c>
      <c r="J253" s="11">
        <f aca="true" t="shared" si="111" ref="J253:J258">H253+I253</f>
        <v>0.9999999999999999</v>
      </c>
    </row>
    <row r="254" spans="1:10" ht="15">
      <c r="A254" s="5"/>
      <c r="B254" s="5"/>
      <c r="C254" s="148"/>
      <c r="D254" s="16" t="s">
        <v>43</v>
      </c>
      <c r="E254" s="6">
        <f t="shared" si="106"/>
        <v>0.7426713498696185</v>
      </c>
      <c r="F254" s="6">
        <f t="shared" si="107"/>
        <v>0.2573286501303814</v>
      </c>
      <c r="G254" s="11">
        <f t="shared" si="108"/>
        <v>0.9999999999999999</v>
      </c>
      <c r="H254" s="6">
        <f t="shared" si="109"/>
        <v>0.5126539814608468</v>
      </c>
      <c r="I254" s="6">
        <f t="shared" si="110"/>
        <v>0.48734601853915316</v>
      </c>
      <c r="J254" s="11">
        <f t="shared" si="111"/>
        <v>1</v>
      </c>
    </row>
    <row r="255" spans="1:10" ht="15">
      <c r="A255" s="5"/>
      <c r="B255" s="5"/>
      <c r="C255" s="148"/>
      <c r="D255" s="16" t="s">
        <v>44</v>
      </c>
      <c r="E255" s="6">
        <f t="shared" si="106"/>
        <v>0.6777761161210902</v>
      </c>
      <c r="F255" s="6">
        <f t="shared" si="107"/>
        <v>0.3222238838789098</v>
      </c>
      <c r="G255" s="11">
        <f t="shared" si="108"/>
        <v>1</v>
      </c>
      <c r="H255" s="6">
        <f t="shared" si="109"/>
        <v>0.5482195216333273</v>
      </c>
      <c r="I255" s="6">
        <f t="shared" si="110"/>
        <v>0.4517804783666728</v>
      </c>
      <c r="J255" s="11">
        <f t="shared" si="111"/>
        <v>1</v>
      </c>
    </row>
    <row r="256" spans="1:10" ht="15">
      <c r="A256" s="5"/>
      <c r="B256" s="5"/>
      <c r="C256" s="148"/>
      <c r="D256" s="16" t="s">
        <v>45</v>
      </c>
      <c r="E256" s="6">
        <f t="shared" si="106"/>
        <v>0.6907160875064378</v>
      </c>
      <c r="F256" s="6">
        <f t="shared" si="107"/>
        <v>0.3092839124935622</v>
      </c>
      <c r="G256" s="11">
        <f t="shared" si="108"/>
        <v>1</v>
      </c>
      <c r="H256" s="6">
        <f t="shared" si="109"/>
        <v>0.5435460457286577</v>
      </c>
      <c r="I256" s="6">
        <f t="shared" si="110"/>
        <v>0.4564539542713423</v>
      </c>
      <c r="J256" s="11">
        <f t="shared" si="111"/>
        <v>1</v>
      </c>
    </row>
    <row r="257" spans="1:10" ht="15">
      <c r="A257" s="5"/>
      <c r="B257" s="5"/>
      <c r="C257" s="148"/>
      <c r="D257" s="16" t="s">
        <v>46</v>
      </c>
      <c r="E257" s="6">
        <f t="shared" si="106"/>
        <v>0.7110152689044895</v>
      </c>
      <c r="F257" s="6">
        <f t="shared" si="107"/>
        <v>0.2889847310955104</v>
      </c>
      <c r="G257" s="11">
        <f t="shared" si="108"/>
        <v>1</v>
      </c>
      <c r="H257" s="6">
        <f t="shared" si="109"/>
        <v>0.49516552268997455</v>
      </c>
      <c r="I257" s="6">
        <f t="shared" si="110"/>
        <v>0.5048344773100254</v>
      </c>
      <c r="J257" s="11">
        <f t="shared" si="111"/>
        <v>1</v>
      </c>
    </row>
    <row r="258" spans="1:10" ht="15">
      <c r="A258" s="5"/>
      <c r="B258" s="5"/>
      <c r="C258" s="149"/>
      <c r="D258" s="16" t="s">
        <v>3</v>
      </c>
      <c r="E258" s="6">
        <f t="shared" si="106"/>
        <v>0.7191888919575898</v>
      </c>
      <c r="F258" s="6">
        <f t="shared" si="107"/>
        <v>0.2808111080424103</v>
      </c>
      <c r="G258" s="11">
        <f t="shared" si="108"/>
        <v>1</v>
      </c>
      <c r="H258" s="6">
        <f t="shared" si="109"/>
        <v>0.5388677187511521</v>
      </c>
      <c r="I258" s="6">
        <f t="shared" si="110"/>
        <v>0.4611322812488478</v>
      </c>
      <c r="J258" s="11">
        <f t="shared" si="111"/>
        <v>1</v>
      </c>
    </row>
    <row r="259" spans="1:7" ht="15.75">
      <c r="A259" s="5"/>
      <c r="B259" s="5"/>
      <c r="C259" s="15" t="s">
        <v>60</v>
      </c>
      <c r="G259" s="3"/>
    </row>
    <row r="260" spans="1:7" ht="15.75">
      <c r="A260" s="5"/>
      <c r="B260" s="5"/>
      <c r="C260" s="15"/>
      <c r="G260" s="3"/>
    </row>
    <row r="261" spans="1:8" ht="15">
      <c r="A261" s="5">
        <v>13</v>
      </c>
      <c r="B261" s="5" t="s">
        <v>89</v>
      </c>
      <c r="H261" s="3"/>
    </row>
    <row r="262" spans="1:7" ht="26.25" customHeight="1">
      <c r="A262" s="5"/>
      <c r="B262" s="5"/>
      <c r="C262" s="67">
        <v>2011</v>
      </c>
      <c r="G262" s="3"/>
    </row>
    <row r="263" spans="1:13" ht="28.5" customHeight="1">
      <c r="A263" s="5"/>
      <c r="B263" s="5"/>
      <c r="C263" s="152" t="s">
        <v>144</v>
      </c>
      <c r="D263" s="148"/>
      <c r="E263" s="138" t="s">
        <v>90</v>
      </c>
      <c r="F263" s="139"/>
      <c r="G263" s="140"/>
      <c r="H263" s="138" t="s">
        <v>91</v>
      </c>
      <c r="I263" s="139"/>
      <c r="J263" s="140"/>
      <c r="K263" s="138" t="s">
        <v>92</v>
      </c>
      <c r="L263" s="139"/>
      <c r="M263" s="140"/>
    </row>
    <row r="264" spans="1:13" ht="15">
      <c r="A264" s="5"/>
      <c r="B264" s="5"/>
      <c r="C264" s="154"/>
      <c r="D264" s="149"/>
      <c r="E264" s="85" t="s">
        <v>1</v>
      </c>
      <c r="F264" s="85" t="s">
        <v>2</v>
      </c>
      <c r="G264" s="60" t="s">
        <v>3</v>
      </c>
      <c r="H264" s="61" t="s">
        <v>1</v>
      </c>
      <c r="I264" s="62" t="s">
        <v>2</v>
      </c>
      <c r="J264" s="62" t="s">
        <v>3</v>
      </c>
      <c r="K264" s="61" t="s">
        <v>1</v>
      </c>
      <c r="L264" s="62" t="s">
        <v>2</v>
      </c>
      <c r="M264" s="23" t="s">
        <v>3</v>
      </c>
    </row>
    <row r="265" spans="1:13" ht="15">
      <c r="A265" s="5"/>
      <c r="B265" s="5"/>
      <c r="C265" s="158" t="s">
        <v>34</v>
      </c>
      <c r="D265" s="16" t="s">
        <v>42</v>
      </c>
      <c r="E265" s="63">
        <v>167252.87604826837</v>
      </c>
      <c r="F265" s="63">
        <v>11551.521798383159</v>
      </c>
      <c r="G265" s="7">
        <f>+E265+F265</f>
        <v>178804.39784665153</v>
      </c>
      <c r="H265" s="63">
        <v>4885.317498569061</v>
      </c>
      <c r="I265" s="63">
        <v>173919.0803480826</v>
      </c>
      <c r="J265" s="7">
        <f>H265+I265</f>
        <v>178804.39784665167</v>
      </c>
      <c r="K265" s="63">
        <v>5667.699552521118</v>
      </c>
      <c r="L265" s="63">
        <v>173136.6982941306</v>
      </c>
      <c r="M265" s="7">
        <f>K265+L265</f>
        <v>178804.3978466517</v>
      </c>
    </row>
    <row r="266" spans="1:13" ht="15">
      <c r="A266" s="5"/>
      <c r="B266" s="5"/>
      <c r="C266" s="161"/>
      <c r="D266" s="16" t="s">
        <v>43</v>
      </c>
      <c r="E266" s="63">
        <v>112268.88617129566</v>
      </c>
      <c r="F266" s="63">
        <v>6014.833477578981</v>
      </c>
      <c r="G266" s="7">
        <f>+E266+F266</f>
        <v>118283.71964887464</v>
      </c>
      <c r="H266" s="63">
        <v>3451.2690494393255</v>
      </c>
      <c r="I266" s="63">
        <v>114832.45059943528</v>
      </c>
      <c r="J266" s="7">
        <f>H266+I266</f>
        <v>118283.71964887461</v>
      </c>
      <c r="K266" s="63">
        <v>5396.446129680878</v>
      </c>
      <c r="L266" s="63">
        <v>112887.27351919377</v>
      </c>
      <c r="M266" s="7">
        <f>K266+L266</f>
        <v>118283.71964887464</v>
      </c>
    </row>
    <row r="267" spans="1:13" ht="15">
      <c r="A267" s="5"/>
      <c r="B267" s="5"/>
      <c r="C267" s="161"/>
      <c r="D267" s="16" t="s">
        <v>44</v>
      </c>
      <c r="E267" s="63">
        <v>82788.23124389956</v>
      </c>
      <c r="F267" s="63">
        <v>9622.888246267788</v>
      </c>
      <c r="G267" s="7">
        <f>+E267+F267</f>
        <v>92411.11949016734</v>
      </c>
      <c r="H267" s="63">
        <v>5512.819654433761</v>
      </c>
      <c r="I267" s="63">
        <v>86898.29983573352</v>
      </c>
      <c r="J267" s="7">
        <f>H267+I267</f>
        <v>92411.11949016727</v>
      </c>
      <c r="K267" s="63">
        <v>5080.188318123862</v>
      </c>
      <c r="L267" s="63">
        <v>87330.93117204343</v>
      </c>
      <c r="M267" s="7">
        <f>K267+L267</f>
        <v>92411.1194901673</v>
      </c>
    </row>
    <row r="268" spans="1:13" ht="15">
      <c r="A268" s="5"/>
      <c r="B268" s="5"/>
      <c r="C268" s="161"/>
      <c r="D268" s="16" t="s">
        <v>45</v>
      </c>
      <c r="E268" s="63">
        <v>57588.65829931309</v>
      </c>
      <c r="F268" s="63">
        <v>8563.729707026027</v>
      </c>
      <c r="G268" s="7">
        <f>+E268+F268</f>
        <v>66152.38800633911</v>
      </c>
      <c r="H268" s="63">
        <v>4053.129225497841</v>
      </c>
      <c r="I268" s="63">
        <v>62099.25878084126</v>
      </c>
      <c r="J268" s="7">
        <f>H268+I268</f>
        <v>66152.3880063391</v>
      </c>
      <c r="K268" s="63">
        <v>5942.834688616986</v>
      </c>
      <c r="L268" s="63">
        <v>60209.553317722115</v>
      </c>
      <c r="M268" s="7">
        <f>K268+L268</f>
        <v>66152.3880063391</v>
      </c>
    </row>
    <row r="269" spans="1:13" ht="15">
      <c r="A269" s="5"/>
      <c r="B269" s="5"/>
      <c r="C269" s="161"/>
      <c r="D269" s="16" t="s">
        <v>46</v>
      </c>
      <c r="E269" s="63">
        <v>39822.05690655765</v>
      </c>
      <c r="F269" s="63">
        <v>9010.52696982583</v>
      </c>
      <c r="G269" s="7">
        <f>+E269+F269</f>
        <v>48832.583876383476</v>
      </c>
      <c r="H269" s="63">
        <v>2665.5139613049823</v>
      </c>
      <c r="I269" s="63">
        <v>46167.06991507851</v>
      </c>
      <c r="J269" s="7">
        <f>H269+I269</f>
        <v>48832.58387638349</v>
      </c>
      <c r="K269" s="63">
        <v>7579.180909001414</v>
      </c>
      <c r="L269" s="63">
        <v>41253.402967382055</v>
      </c>
      <c r="M269" s="7">
        <f>K269+L269</f>
        <v>48832.58387638347</v>
      </c>
    </row>
    <row r="270" spans="1:13" ht="15">
      <c r="A270" s="5"/>
      <c r="B270" s="5"/>
      <c r="C270" s="159"/>
      <c r="D270" s="16" t="s">
        <v>3</v>
      </c>
      <c r="E270" s="33">
        <f>SUM(E265:E269)</f>
        <v>459720.70866933436</v>
      </c>
      <c r="F270" s="33">
        <f aca="true" t="shared" si="112" ref="F270:M270">SUM(F265:F269)</f>
        <v>44763.500199081784</v>
      </c>
      <c r="G270" s="33">
        <f t="shared" si="112"/>
        <v>504484.20886841614</v>
      </c>
      <c r="H270" s="33">
        <f t="shared" si="112"/>
        <v>20568.04938924497</v>
      </c>
      <c r="I270" s="33">
        <f t="shared" si="112"/>
        <v>483916.1594791712</v>
      </c>
      <c r="J270" s="33">
        <f t="shared" si="112"/>
        <v>504484.20886841614</v>
      </c>
      <c r="K270" s="33">
        <f t="shared" si="112"/>
        <v>29666.349597944256</v>
      </c>
      <c r="L270" s="33">
        <f t="shared" si="112"/>
        <v>474817.85927047196</v>
      </c>
      <c r="M270" s="7">
        <f t="shared" si="112"/>
        <v>504484.2088684162</v>
      </c>
    </row>
    <row r="271" spans="1:13" ht="15">
      <c r="A271" s="5"/>
      <c r="B271" s="5"/>
      <c r="C271" s="158" t="s">
        <v>0</v>
      </c>
      <c r="D271" s="16" t="s">
        <v>42</v>
      </c>
      <c r="E271" s="6">
        <f aca="true" t="shared" si="113" ref="E271:E276">E265/G265</f>
        <v>0.935395762422521</v>
      </c>
      <c r="F271" s="6">
        <f aca="true" t="shared" si="114" ref="F271:F276">F265/G265</f>
        <v>0.06460423757747905</v>
      </c>
      <c r="G271" s="11">
        <f aca="true" t="shared" si="115" ref="G271:G276">E271+F271</f>
        <v>1</v>
      </c>
      <c r="H271" s="6">
        <f aca="true" t="shared" si="116" ref="H271:H276">H265/J265</f>
        <v>0.027322132774155055</v>
      </c>
      <c r="I271" s="6">
        <f aca="true" t="shared" si="117" ref="I271:I276">I265/J265</f>
        <v>0.9726778672258449</v>
      </c>
      <c r="J271" s="11">
        <f aca="true" t="shared" si="118" ref="J271:J276">H271+I271</f>
        <v>1</v>
      </c>
      <c r="K271" s="6">
        <f aca="true" t="shared" si="119" ref="K271:K276">K265/M265</f>
        <v>0.0316977637059124</v>
      </c>
      <c r="L271" s="6">
        <f aca="true" t="shared" si="120" ref="L271:L276">L265/M265</f>
        <v>0.9683022362940876</v>
      </c>
      <c r="M271" s="11">
        <f aca="true" t="shared" si="121" ref="M271:M276">K271+L271</f>
        <v>1</v>
      </c>
    </row>
    <row r="272" spans="1:13" ht="15">
      <c r="A272" s="5"/>
      <c r="B272" s="5"/>
      <c r="C272" s="161"/>
      <c r="D272" s="16" t="s">
        <v>43</v>
      </c>
      <c r="E272" s="6">
        <f t="shared" si="113"/>
        <v>0.9491491010306911</v>
      </c>
      <c r="F272" s="6">
        <f t="shared" si="114"/>
        <v>0.05085089896930889</v>
      </c>
      <c r="G272" s="11">
        <f t="shared" si="115"/>
        <v>1</v>
      </c>
      <c r="H272" s="6">
        <f t="shared" si="116"/>
        <v>0.029177887368476596</v>
      </c>
      <c r="I272" s="6">
        <f t="shared" si="117"/>
        <v>0.9708221126315234</v>
      </c>
      <c r="J272" s="11">
        <f t="shared" si="118"/>
        <v>1</v>
      </c>
      <c r="K272" s="6">
        <f t="shared" si="119"/>
        <v>0.045622898448748776</v>
      </c>
      <c r="L272" s="6">
        <f t="shared" si="120"/>
        <v>0.9543771015512512</v>
      </c>
      <c r="M272" s="11">
        <f t="shared" si="121"/>
        <v>1</v>
      </c>
    </row>
    <row r="273" spans="1:13" ht="15">
      <c r="A273" s="5"/>
      <c r="B273" s="5"/>
      <c r="C273" s="161"/>
      <c r="D273" s="16" t="s">
        <v>44</v>
      </c>
      <c r="E273" s="6">
        <f t="shared" si="113"/>
        <v>0.8958687190528877</v>
      </c>
      <c r="F273" s="6">
        <f t="shared" si="114"/>
        <v>0.10413128094711238</v>
      </c>
      <c r="G273" s="11">
        <f t="shared" si="115"/>
        <v>1</v>
      </c>
      <c r="H273" s="6">
        <f t="shared" si="116"/>
        <v>0.05965537139738185</v>
      </c>
      <c r="I273" s="6">
        <f t="shared" si="117"/>
        <v>0.9403446286026182</v>
      </c>
      <c r="J273" s="11">
        <f t="shared" si="118"/>
        <v>1</v>
      </c>
      <c r="K273" s="6">
        <f t="shared" si="119"/>
        <v>0.054973777464782284</v>
      </c>
      <c r="L273" s="6">
        <f t="shared" si="120"/>
        <v>0.9450262225352176</v>
      </c>
      <c r="M273" s="11">
        <f t="shared" si="121"/>
        <v>0.9999999999999999</v>
      </c>
    </row>
    <row r="274" spans="1:13" ht="15">
      <c r="A274" s="5"/>
      <c r="B274" s="5"/>
      <c r="C274" s="161"/>
      <c r="D274" s="16" t="s">
        <v>45</v>
      </c>
      <c r="E274" s="6">
        <f t="shared" si="113"/>
        <v>0.8705454184631188</v>
      </c>
      <c r="F274" s="6">
        <f t="shared" si="114"/>
        <v>0.12945458153688116</v>
      </c>
      <c r="G274" s="11">
        <f t="shared" si="115"/>
        <v>1</v>
      </c>
      <c r="H274" s="6">
        <f t="shared" si="116"/>
        <v>0.06126958296818321</v>
      </c>
      <c r="I274" s="6">
        <f t="shared" si="117"/>
        <v>0.9387304170318168</v>
      </c>
      <c r="J274" s="11">
        <f t="shared" si="118"/>
        <v>1</v>
      </c>
      <c r="K274" s="6">
        <f t="shared" si="119"/>
        <v>0.08983552775218802</v>
      </c>
      <c r="L274" s="6">
        <f t="shared" si="120"/>
        <v>0.910164472247812</v>
      </c>
      <c r="M274" s="11">
        <f t="shared" si="121"/>
        <v>1</v>
      </c>
    </row>
    <row r="275" spans="1:13" ht="15">
      <c r="A275" s="5"/>
      <c r="B275" s="5"/>
      <c r="C275" s="161"/>
      <c r="D275" s="16" t="s">
        <v>46</v>
      </c>
      <c r="E275" s="6">
        <f t="shared" si="113"/>
        <v>0.8154812575014381</v>
      </c>
      <c r="F275" s="6">
        <f t="shared" si="114"/>
        <v>0.18451874249856196</v>
      </c>
      <c r="G275" s="11">
        <f t="shared" si="115"/>
        <v>1</v>
      </c>
      <c r="H275" s="6">
        <f t="shared" si="116"/>
        <v>0.05458474136966738</v>
      </c>
      <c r="I275" s="6">
        <f t="shared" si="117"/>
        <v>0.9454152586303326</v>
      </c>
      <c r="J275" s="11">
        <f t="shared" si="118"/>
        <v>1</v>
      </c>
      <c r="K275" s="6">
        <f t="shared" si="119"/>
        <v>0.15520745181511633</v>
      </c>
      <c r="L275" s="6">
        <f t="shared" si="120"/>
        <v>0.8447925481848837</v>
      </c>
      <c r="M275" s="11">
        <f t="shared" si="121"/>
        <v>1</v>
      </c>
    </row>
    <row r="276" spans="1:13" ht="15">
      <c r="A276" s="5"/>
      <c r="B276" s="5"/>
      <c r="C276" s="159"/>
      <c r="D276" s="16" t="s">
        <v>3</v>
      </c>
      <c r="E276" s="6">
        <f t="shared" si="113"/>
        <v>0.9112687782646585</v>
      </c>
      <c r="F276" s="6">
        <f t="shared" si="114"/>
        <v>0.08873122173534154</v>
      </c>
      <c r="G276" s="11">
        <f t="shared" si="115"/>
        <v>1</v>
      </c>
      <c r="H276" s="6">
        <f t="shared" si="116"/>
        <v>0.040770452330668894</v>
      </c>
      <c r="I276" s="6">
        <f t="shared" si="117"/>
        <v>0.9592295476693312</v>
      </c>
      <c r="J276" s="11">
        <f t="shared" si="118"/>
        <v>1</v>
      </c>
      <c r="K276" s="6">
        <f t="shared" si="119"/>
        <v>0.05880530862301397</v>
      </c>
      <c r="L276" s="6">
        <f t="shared" si="120"/>
        <v>0.9411946913769861</v>
      </c>
      <c r="M276" s="11">
        <f t="shared" si="121"/>
        <v>1</v>
      </c>
    </row>
    <row r="277" spans="1:7" ht="15.75">
      <c r="A277" s="5"/>
      <c r="C277" s="15" t="s">
        <v>60</v>
      </c>
      <c r="G277" s="3"/>
    </row>
    <row r="278" spans="1:7" ht="15.75">
      <c r="A278" s="5"/>
      <c r="C278" s="15"/>
      <c r="G278" s="3"/>
    </row>
    <row r="279" spans="1:7" ht="15.75">
      <c r="A279" s="113" t="s">
        <v>177</v>
      </c>
      <c r="B279" s="29" t="s">
        <v>183</v>
      </c>
      <c r="C279" s="118"/>
      <c r="G279" s="3"/>
    </row>
    <row r="280" spans="1:7" ht="15">
      <c r="A280" s="113"/>
      <c r="B280" s="29"/>
      <c r="C280" s="119">
        <v>2011</v>
      </c>
      <c r="G280" s="3"/>
    </row>
    <row r="281" spans="1:7" ht="15">
      <c r="A281" s="5"/>
      <c r="C281" s="152" t="s">
        <v>144</v>
      </c>
      <c r="D281" s="148"/>
      <c r="E281" s="141" t="s">
        <v>182</v>
      </c>
      <c r="F281" s="142"/>
      <c r="G281" s="176"/>
    </row>
    <row r="282" spans="1:7" ht="15">
      <c r="A282" s="5"/>
      <c r="C282" s="152"/>
      <c r="D282" s="148"/>
      <c r="E282" s="178"/>
      <c r="F282" s="170"/>
      <c r="G282" s="177"/>
    </row>
    <row r="283" spans="1:7" ht="29.25" thickBot="1">
      <c r="A283" s="5"/>
      <c r="C283" s="154"/>
      <c r="D283" s="149"/>
      <c r="E283" s="114" t="s">
        <v>179</v>
      </c>
      <c r="F283" s="115" t="s">
        <v>178</v>
      </c>
      <c r="G283" s="116" t="s">
        <v>3</v>
      </c>
    </row>
    <row r="284" spans="1:7" ht="15">
      <c r="A284" s="5"/>
      <c r="C284" s="158" t="s">
        <v>34</v>
      </c>
      <c r="D284" s="16" t="s">
        <v>42</v>
      </c>
      <c r="E284" s="63">
        <v>503362.0833319478</v>
      </c>
      <c r="F284" s="63">
        <v>261460.0827034091</v>
      </c>
      <c r="G284" s="7">
        <v>764822.1660353569</v>
      </c>
    </row>
    <row r="285" spans="1:7" ht="15">
      <c r="A285" s="5"/>
      <c r="C285" s="161"/>
      <c r="D285" s="16" t="s">
        <v>43</v>
      </c>
      <c r="E285" s="63">
        <v>584102.8978699936</v>
      </c>
      <c r="F285" s="63">
        <v>172853.453778898</v>
      </c>
      <c r="G285" s="7">
        <v>756956.3516488916</v>
      </c>
    </row>
    <row r="286" spans="1:7" ht="15">
      <c r="A286" s="5"/>
      <c r="C286" s="161"/>
      <c r="D286" s="16" t="s">
        <v>44</v>
      </c>
      <c r="E286" s="63">
        <v>638802.4405790878</v>
      </c>
      <c r="F286" s="63">
        <v>127629.71955597182</v>
      </c>
      <c r="G286" s="7">
        <v>766432.1601350596</v>
      </c>
    </row>
    <row r="287" spans="1:7" ht="15">
      <c r="A287" s="5"/>
      <c r="C287" s="161"/>
      <c r="D287" s="16" t="s">
        <v>45</v>
      </c>
      <c r="E287" s="63">
        <v>687191.8911904758</v>
      </c>
      <c r="F287" s="63">
        <v>77508.72502551135</v>
      </c>
      <c r="G287" s="7">
        <v>764700.6162159871</v>
      </c>
    </row>
    <row r="288" spans="1:7" ht="15">
      <c r="A288" s="5"/>
      <c r="C288" s="161"/>
      <c r="D288" s="16" t="s">
        <v>46</v>
      </c>
      <c r="E288" s="63">
        <v>715187.0183108458</v>
      </c>
      <c r="F288" s="63">
        <v>48751.53945976023</v>
      </c>
      <c r="G288" s="7">
        <v>763938.557770606</v>
      </c>
    </row>
    <row r="289" spans="1:7" ht="15">
      <c r="A289" s="5"/>
      <c r="C289" s="159"/>
      <c r="D289" s="16" t="s">
        <v>3</v>
      </c>
      <c r="E289" s="33">
        <v>3128646.3312823507</v>
      </c>
      <c r="F289" s="33">
        <v>688203.5205235505</v>
      </c>
      <c r="G289" s="33">
        <v>3816849.851805901</v>
      </c>
    </row>
    <row r="290" spans="1:7" ht="15">
      <c r="A290" s="5"/>
      <c r="C290" s="158" t="s">
        <v>0</v>
      </c>
      <c r="D290" s="16" t="s">
        <v>42</v>
      </c>
      <c r="E290" s="6">
        <v>0.6581426450298223</v>
      </c>
      <c r="F290" s="6">
        <v>0.34185735497017755</v>
      </c>
      <c r="G290" s="8">
        <v>0.9999999999999999</v>
      </c>
    </row>
    <row r="291" spans="1:7" ht="15">
      <c r="A291" s="5"/>
      <c r="C291" s="161"/>
      <c r="D291" s="16" t="s">
        <v>43</v>
      </c>
      <c r="E291" s="6">
        <v>0.7716467357696805</v>
      </c>
      <c r="F291" s="6">
        <v>0.2283532642303195</v>
      </c>
      <c r="G291" s="8">
        <v>1</v>
      </c>
    </row>
    <row r="292" spans="1:7" ht="15">
      <c r="A292" s="5"/>
      <c r="C292" s="161"/>
      <c r="D292" s="16" t="s">
        <v>44</v>
      </c>
      <c r="E292" s="6">
        <v>0.8334755165630301</v>
      </c>
      <c r="F292" s="6">
        <v>0.16652448343696993</v>
      </c>
      <c r="G292" s="8">
        <v>1</v>
      </c>
    </row>
    <row r="293" spans="1:7" ht="15">
      <c r="A293" s="5"/>
      <c r="C293" s="161"/>
      <c r="D293" s="16" t="s">
        <v>45</v>
      </c>
      <c r="E293" s="6">
        <v>0.8986417385027721</v>
      </c>
      <c r="F293" s="6">
        <v>0.10135826149722792</v>
      </c>
      <c r="G293" s="8">
        <v>1</v>
      </c>
    </row>
    <row r="294" spans="1:7" ht="15">
      <c r="A294" s="5"/>
      <c r="C294" s="161"/>
      <c r="D294" s="16" t="s">
        <v>46</v>
      </c>
      <c r="E294" s="6">
        <v>0.9361839522774825</v>
      </c>
      <c r="F294" s="6">
        <v>0.06381604772251756</v>
      </c>
      <c r="G294" s="8">
        <v>1</v>
      </c>
    </row>
    <row r="295" spans="1:7" ht="15">
      <c r="A295" s="5"/>
      <c r="C295" s="159"/>
      <c r="D295" s="16" t="s">
        <v>3</v>
      </c>
      <c r="E295" s="6">
        <v>0.819693321130268</v>
      </c>
      <c r="F295" s="6">
        <v>0.18030667886973192</v>
      </c>
      <c r="G295" s="8">
        <v>1</v>
      </c>
    </row>
    <row r="296" spans="1:7" ht="15.75">
      <c r="A296" s="5"/>
      <c r="B296" s="5"/>
      <c r="C296" s="15" t="s">
        <v>60</v>
      </c>
      <c r="G296" s="3"/>
    </row>
    <row r="297" spans="1:7" ht="15.75">
      <c r="A297" s="5"/>
      <c r="B297" s="5"/>
      <c r="C297" s="15"/>
      <c r="G297" s="3"/>
    </row>
    <row r="298" spans="1:2" ht="15" customHeight="1">
      <c r="A298" s="111" t="s">
        <v>176</v>
      </c>
      <c r="B298" s="5" t="s">
        <v>93</v>
      </c>
    </row>
    <row r="299" spans="1:7" ht="15">
      <c r="A299" s="5"/>
      <c r="B299" s="5"/>
      <c r="C299" s="5">
        <v>2011</v>
      </c>
      <c r="G299" s="3"/>
    </row>
    <row r="300" spans="1:17" ht="31.5" customHeight="1">
      <c r="A300" s="5"/>
      <c r="B300" s="5"/>
      <c r="C300" s="152" t="s">
        <v>144</v>
      </c>
      <c r="D300" s="148"/>
      <c r="E300" s="138" t="s">
        <v>184</v>
      </c>
      <c r="F300" s="139"/>
      <c r="G300" s="139"/>
      <c r="H300" s="140"/>
      <c r="M300" s="88"/>
      <c r="N300" s="88"/>
      <c r="O300" s="88"/>
      <c r="P300" s="88"/>
      <c r="Q300" s="88"/>
    </row>
    <row r="301" spans="1:17" ht="15.75" thickBot="1">
      <c r="A301" s="5"/>
      <c r="B301" s="5"/>
      <c r="C301" s="154"/>
      <c r="D301" s="149"/>
      <c r="E301" s="12" t="s">
        <v>94</v>
      </c>
      <c r="F301" s="12" t="s">
        <v>71</v>
      </c>
      <c r="G301" s="13" t="s">
        <v>72</v>
      </c>
      <c r="H301" s="13" t="s">
        <v>147</v>
      </c>
      <c r="M301" s="88"/>
      <c r="N301" s="88"/>
      <c r="O301" s="88"/>
      <c r="P301" s="88"/>
      <c r="Q301" s="88"/>
    </row>
    <row r="302" spans="1:17" ht="15">
      <c r="A302" s="5"/>
      <c r="B302" s="5"/>
      <c r="C302" s="158" t="s">
        <v>34</v>
      </c>
      <c r="D302" s="16" t="s">
        <v>42</v>
      </c>
      <c r="E302" s="82">
        <v>3</v>
      </c>
      <c r="F302" s="82">
        <v>57.73</v>
      </c>
      <c r="G302" s="82">
        <v>5500</v>
      </c>
      <c r="H302" s="82">
        <v>7242495.83681099</v>
      </c>
      <c r="M302" s="88"/>
      <c r="N302" s="88"/>
      <c r="O302" s="88"/>
      <c r="P302" s="88"/>
      <c r="Q302" s="88"/>
    </row>
    <row r="303" spans="1:17" ht="15">
      <c r="A303" s="5"/>
      <c r="B303" s="5"/>
      <c r="C303" s="161"/>
      <c r="D303" s="16" t="s">
        <v>43</v>
      </c>
      <c r="E303" s="82">
        <v>3</v>
      </c>
      <c r="F303" s="82">
        <v>30.76</v>
      </c>
      <c r="G303" s="82">
        <v>8022</v>
      </c>
      <c r="H303" s="82">
        <v>5789023.297109468</v>
      </c>
      <c r="M303" s="88"/>
      <c r="N303" s="88"/>
      <c r="O303" s="88"/>
      <c r="P303" s="88"/>
      <c r="Q303" s="88"/>
    </row>
    <row r="304" spans="1:17" ht="15">
      <c r="A304" s="5"/>
      <c r="B304" s="5"/>
      <c r="C304" s="161"/>
      <c r="D304" s="16" t="s">
        <v>44</v>
      </c>
      <c r="E304" s="82">
        <v>3</v>
      </c>
      <c r="F304" s="82">
        <v>31.8</v>
      </c>
      <c r="G304" s="82">
        <v>6148</v>
      </c>
      <c r="H304" s="82">
        <v>7775120.260826357</v>
      </c>
      <c r="M304" s="88"/>
      <c r="N304" s="88"/>
      <c r="O304" s="88"/>
      <c r="P304" s="88"/>
      <c r="Q304" s="88"/>
    </row>
    <row r="305" spans="1:17" ht="15">
      <c r="A305" s="5"/>
      <c r="B305" s="5"/>
      <c r="C305" s="161"/>
      <c r="D305" s="16" t="s">
        <v>45</v>
      </c>
      <c r="E305" s="82">
        <v>3</v>
      </c>
      <c r="F305" s="82">
        <v>37</v>
      </c>
      <c r="G305" s="82">
        <v>6784</v>
      </c>
      <c r="H305" s="82">
        <v>10389745.792762965</v>
      </c>
      <c r="M305" s="88"/>
      <c r="N305" s="88"/>
      <c r="O305" s="88"/>
      <c r="P305" s="88"/>
      <c r="Q305" s="88"/>
    </row>
    <row r="306" spans="1:8" ht="15">
      <c r="A306" s="5"/>
      <c r="B306" s="5"/>
      <c r="C306" s="161"/>
      <c r="D306" s="16" t="s">
        <v>46</v>
      </c>
      <c r="E306" s="82">
        <v>3</v>
      </c>
      <c r="F306" s="82">
        <v>35.2</v>
      </c>
      <c r="G306" s="82">
        <v>3042</v>
      </c>
      <c r="H306" s="82">
        <v>10790182.571913745</v>
      </c>
    </row>
    <row r="307" spans="1:8" ht="15">
      <c r="A307" s="5"/>
      <c r="B307" s="5"/>
      <c r="C307" s="159"/>
      <c r="D307" s="16" t="s">
        <v>3</v>
      </c>
      <c r="E307" s="82">
        <v>3</v>
      </c>
      <c r="F307" s="82">
        <v>36.65512660168998</v>
      </c>
      <c r="G307" s="82">
        <v>8022</v>
      </c>
      <c r="H307" s="82">
        <f>SUM(H302:H306)</f>
        <v>41986567.759423524</v>
      </c>
    </row>
    <row r="308" spans="1:7" ht="15.75">
      <c r="A308" s="5"/>
      <c r="B308" s="5"/>
      <c r="C308" s="15" t="s">
        <v>60</v>
      </c>
      <c r="G308" s="3"/>
    </row>
    <row r="309" spans="1:7" ht="15">
      <c r="A309" s="5"/>
      <c r="B309" s="5"/>
      <c r="C309" s="5">
        <v>2011</v>
      </c>
      <c r="G309" s="3"/>
    </row>
    <row r="310" spans="3:8" ht="35.25" customHeight="1">
      <c r="C310" s="152" t="s">
        <v>144</v>
      </c>
      <c r="D310" s="148"/>
      <c r="E310" s="138" t="s">
        <v>185</v>
      </c>
      <c r="F310" s="139"/>
      <c r="G310" s="139"/>
      <c r="H310" s="140"/>
    </row>
    <row r="311" spans="3:8" ht="15.75" thickBot="1">
      <c r="C311" s="154"/>
      <c r="D311" s="149"/>
      <c r="E311" s="12" t="s">
        <v>94</v>
      </c>
      <c r="F311" s="12" t="s">
        <v>71</v>
      </c>
      <c r="G311" s="13" t="s">
        <v>72</v>
      </c>
      <c r="H311" s="13" t="s">
        <v>147</v>
      </c>
    </row>
    <row r="312" spans="3:8" ht="15">
      <c r="C312" s="158" t="s">
        <v>34</v>
      </c>
      <c r="D312" s="16" t="s">
        <v>42</v>
      </c>
      <c r="E312" s="82">
        <v>0.375</v>
      </c>
      <c r="F312" s="82">
        <v>16.798342644677415</v>
      </c>
      <c r="G312" s="82">
        <v>1375</v>
      </c>
      <c r="H312" s="82">
        <v>2107481.185145354</v>
      </c>
    </row>
    <row r="313" spans="3:8" ht="15">
      <c r="C313" s="161"/>
      <c r="D313" s="16" t="s">
        <v>43</v>
      </c>
      <c r="E313" s="82">
        <v>0.2727272727272727</v>
      </c>
      <c r="F313" s="82">
        <v>8.120036288027542</v>
      </c>
      <c r="G313" s="82">
        <v>2005.5</v>
      </c>
      <c r="H313" s="82">
        <v>1527946.602319245</v>
      </c>
    </row>
    <row r="314" spans="3:8" ht="15" customHeight="1">
      <c r="C314" s="161"/>
      <c r="D314" s="16" t="s">
        <v>44</v>
      </c>
      <c r="E314" s="82">
        <v>0.5</v>
      </c>
      <c r="F314" s="82">
        <v>9.809226334083803</v>
      </c>
      <c r="G314" s="82">
        <v>1229.6</v>
      </c>
      <c r="H314" s="82">
        <v>2398100.7633878235</v>
      </c>
    </row>
    <row r="315" spans="3:8" ht="15">
      <c r="C315" s="161"/>
      <c r="D315" s="16" t="s">
        <v>45</v>
      </c>
      <c r="E315" s="82">
        <v>0.4444444444444444</v>
      </c>
      <c r="F315" s="82">
        <v>11.593985323733165</v>
      </c>
      <c r="G315" s="82">
        <v>2261.3333333333335</v>
      </c>
      <c r="H315" s="82">
        <v>3256019.7080760165</v>
      </c>
    </row>
    <row r="316" spans="3:8" ht="15">
      <c r="C316" s="161"/>
      <c r="D316" s="16" t="s">
        <v>46</v>
      </c>
      <c r="E316" s="82">
        <v>0.42857142857142855</v>
      </c>
      <c r="F316" s="82">
        <v>15.927104037888062</v>
      </c>
      <c r="G316" s="82">
        <v>2211</v>
      </c>
      <c r="H316" s="82">
        <v>4881818.936876089</v>
      </c>
    </row>
    <row r="317" spans="3:8" ht="15">
      <c r="C317" s="159"/>
      <c r="D317" s="16" t="s">
        <v>3</v>
      </c>
      <c r="E317" s="82">
        <v>0.2727272727272727</v>
      </c>
      <c r="F317" s="82">
        <v>12.371891450085522</v>
      </c>
      <c r="G317" s="82">
        <v>2261.3333333333335</v>
      </c>
      <c r="H317" s="82">
        <v>14171367.195804447</v>
      </c>
    </row>
    <row r="318" spans="1:7" ht="15.75">
      <c r="A318" s="5"/>
      <c r="B318" s="5"/>
      <c r="C318" s="15" t="s">
        <v>60</v>
      </c>
      <c r="G318" s="3"/>
    </row>
    <row r="319" spans="1:7" ht="15.75">
      <c r="A319" s="5"/>
      <c r="B319" s="5"/>
      <c r="C319" s="15"/>
      <c r="G319" s="3"/>
    </row>
    <row r="320" spans="1:2" ht="15">
      <c r="A320" s="5">
        <v>15</v>
      </c>
      <c r="B320" s="5" t="s">
        <v>95</v>
      </c>
    </row>
    <row r="321" spans="1:3" ht="26.25" customHeight="1">
      <c r="A321" s="5"/>
      <c r="B321" s="5"/>
      <c r="C321" s="67">
        <v>2011</v>
      </c>
    </row>
    <row r="322" spans="1:7" ht="15" customHeight="1">
      <c r="A322" s="5"/>
      <c r="B322" s="5"/>
      <c r="C322" s="152" t="s">
        <v>144</v>
      </c>
      <c r="D322" s="148"/>
      <c r="E322" s="138" t="s">
        <v>95</v>
      </c>
      <c r="F322" s="139"/>
      <c r="G322" s="140"/>
    </row>
    <row r="323" spans="1:7" ht="15">
      <c r="A323" s="5"/>
      <c r="B323" s="5"/>
      <c r="C323" s="154"/>
      <c r="D323" s="149"/>
      <c r="E323" s="86" t="s">
        <v>1</v>
      </c>
      <c r="F323" s="86" t="s">
        <v>2</v>
      </c>
      <c r="G323" s="86" t="s">
        <v>3</v>
      </c>
    </row>
    <row r="324" spans="1:7" ht="15">
      <c r="A324" s="5"/>
      <c r="B324" s="5"/>
      <c r="C324" s="158" t="s">
        <v>34</v>
      </c>
      <c r="D324" s="16" t="s">
        <v>42</v>
      </c>
      <c r="E324" s="7">
        <v>46994.13</v>
      </c>
      <c r="F324" s="7">
        <v>456367.96</v>
      </c>
      <c r="G324" s="7">
        <f>E324+F324</f>
        <v>503362.09</v>
      </c>
    </row>
    <row r="325" spans="1:7" ht="15">
      <c r="A325" s="5"/>
      <c r="B325" s="5"/>
      <c r="C325" s="161"/>
      <c r="D325" s="16" t="s">
        <v>43</v>
      </c>
      <c r="E325" s="7">
        <v>50881.54</v>
      </c>
      <c r="F325" s="7">
        <v>533221.36</v>
      </c>
      <c r="G325" s="7">
        <f>E325+F325</f>
        <v>584102.9</v>
      </c>
    </row>
    <row r="326" spans="1:7" ht="15">
      <c r="A326" s="5"/>
      <c r="B326" s="5"/>
      <c r="C326" s="161"/>
      <c r="D326" s="16" t="s">
        <v>44</v>
      </c>
      <c r="E326" s="7">
        <v>52208.76</v>
      </c>
      <c r="F326" s="7">
        <v>586593.68</v>
      </c>
      <c r="G326" s="7">
        <f>E326+F326</f>
        <v>638802.4400000001</v>
      </c>
    </row>
    <row r="327" spans="1:7" ht="15">
      <c r="A327" s="5"/>
      <c r="B327" s="5"/>
      <c r="C327" s="161"/>
      <c r="D327" s="16" t="s">
        <v>45</v>
      </c>
      <c r="E327" s="7">
        <v>60474.69</v>
      </c>
      <c r="F327" s="7">
        <v>626717.2</v>
      </c>
      <c r="G327" s="7">
        <f>E327+F327</f>
        <v>687191.8899999999</v>
      </c>
    </row>
    <row r="328" spans="1:7" ht="15">
      <c r="A328" s="5"/>
      <c r="B328" s="5"/>
      <c r="C328" s="161"/>
      <c r="D328" s="16" t="s">
        <v>46</v>
      </c>
      <c r="E328" s="7">
        <v>52640.6</v>
      </c>
      <c r="F328" s="7">
        <v>662546.41</v>
      </c>
      <c r="G328" s="7">
        <f>E328+F328</f>
        <v>715187.01</v>
      </c>
    </row>
    <row r="329" spans="1:7" ht="15">
      <c r="A329" s="5"/>
      <c r="B329" s="5"/>
      <c r="C329" s="159"/>
      <c r="D329" s="16" t="s">
        <v>3</v>
      </c>
      <c r="E329" s="7">
        <f>SUM(E324:E328)</f>
        <v>263199.72</v>
      </c>
      <c r="F329" s="7">
        <f>SUM(F324:F328)</f>
        <v>2865446.6100000003</v>
      </c>
      <c r="G329" s="7">
        <f>SUM(G324:G328)</f>
        <v>3128646.33</v>
      </c>
    </row>
    <row r="330" spans="1:7" ht="15">
      <c r="A330" s="5"/>
      <c r="B330" s="5"/>
      <c r="C330" s="137" t="s">
        <v>0</v>
      </c>
      <c r="D330" s="16" t="s">
        <v>42</v>
      </c>
      <c r="E330" s="49">
        <f aca="true" t="shared" si="122" ref="E330:E335">E324/G324</f>
        <v>0.09336048727865064</v>
      </c>
      <c r="F330" s="49">
        <f aca="true" t="shared" si="123" ref="F330:F335">F324/G324</f>
        <v>0.9066395127213493</v>
      </c>
      <c r="G330" s="50">
        <f aca="true" t="shared" si="124" ref="G330:G335">E330+F330</f>
        <v>1</v>
      </c>
    </row>
    <row r="331" spans="1:7" ht="15">
      <c r="A331" s="5"/>
      <c r="B331" s="5"/>
      <c r="C331" s="137"/>
      <c r="D331" s="16" t="s">
        <v>43</v>
      </c>
      <c r="E331" s="49">
        <f t="shared" si="122"/>
        <v>0.08711057589339138</v>
      </c>
      <c r="F331" s="49">
        <f t="shared" si="123"/>
        <v>0.9128894241066086</v>
      </c>
      <c r="G331" s="50">
        <f t="shared" si="124"/>
        <v>1</v>
      </c>
    </row>
    <row r="332" spans="1:7" ht="15">
      <c r="A332" s="5"/>
      <c r="B332" s="5"/>
      <c r="C332" s="137"/>
      <c r="D332" s="16" t="s">
        <v>44</v>
      </c>
      <c r="E332" s="49">
        <f t="shared" si="122"/>
        <v>0.0817291180039951</v>
      </c>
      <c r="F332" s="49">
        <f t="shared" si="123"/>
        <v>0.9182708819960049</v>
      </c>
      <c r="G332" s="50">
        <f t="shared" si="124"/>
        <v>1</v>
      </c>
    </row>
    <row r="333" spans="1:7" ht="15">
      <c r="A333" s="5"/>
      <c r="B333" s="5"/>
      <c r="C333" s="137"/>
      <c r="D333" s="16" t="s">
        <v>45</v>
      </c>
      <c r="E333" s="49">
        <f t="shared" si="122"/>
        <v>0.08800262471083588</v>
      </c>
      <c r="F333" s="49">
        <f t="shared" si="123"/>
        <v>0.9119973752891642</v>
      </c>
      <c r="G333" s="50">
        <f t="shared" si="124"/>
        <v>1.0000000000000002</v>
      </c>
    </row>
    <row r="334" spans="1:7" ht="15">
      <c r="A334" s="5"/>
      <c r="B334" s="5"/>
      <c r="C334" s="137"/>
      <c r="D334" s="16" t="s">
        <v>46</v>
      </c>
      <c r="E334" s="49">
        <f t="shared" si="122"/>
        <v>0.07360396548589437</v>
      </c>
      <c r="F334" s="49">
        <f t="shared" si="123"/>
        <v>0.9263960345141057</v>
      </c>
      <c r="G334" s="50">
        <f t="shared" si="124"/>
        <v>1</v>
      </c>
    </row>
    <row r="335" spans="1:7" ht="15">
      <c r="A335" s="5"/>
      <c r="B335" s="5"/>
      <c r="C335" s="137"/>
      <c r="D335" s="16" t="s">
        <v>3</v>
      </c>
      <c r="E335" s="49">
        <f t="shared" si="122"/>
        <v>0.08412575032090634</v>
      </c>
      <c r="F335" s="49">
        <f t="shared" si="123"/>
        <v>0.9158742496790937</v>
      </c>
      <c r="G335" s="50">
        <f t="shared" si="124"/>
        <v>1</v>
      </c>
    </row>
    <row r="336" spans="1:3" ht="15.75">
      <c r="A336" s="5"/>
      <c r="B336" s="5"/>
      <c r="C336" s="15" t="s">
        <v>60</v>
      </c>
    </row>
    <row r="337" spans="1:3" ht="15.75">
      <c r="A337" s="5"/>
      <c r="B337" s="5"/>
      <c r="C337" s="15"/>
    </row>
    <row r="338" spans="1:7" ht="22.5" customHeight="1">
      <c r="A338" s="5"/>
      <c r="B338" s="5"/>
      <c r="C338" s="67">
        <v>2011</v>
      </c>
      <c r="G338" s="3"/>
    </row>
    <row r="339" spans="1:10" ht="22.5" customHeight="1">
      <c r="A339" s="5"/>
      <c r="B339" s="5"/>
      <c r="C339" s="152" t="s">
        <v>144</v>
      </c>
      <c r="D339" s="148"/>
      <c r="E339" s="138" t="s">
        <v>155</v>
      </c>
      <c r="F339" s="139"/>
      <c r="G339" s="139"/>
      <c r="H339" s="139"/>
      <c r="I339" s="139"/>
      <c r="J339" s="140"/>
    </row>
    <row r="340" spans="1:10" ht="15.75" thickBot="1">
      <c r="A340" s="5"/>
      <c r="B340" s="5"/>
      <c r="C340" s="154"/>
      <c r="D340" s="149"/>
      <c r="E340" s="85" t="s">
        <v>131</v>
      </c>
      <c r="F340" s="85" t="s">
        <v>132</v>
      </c>
      <c r="G340" s="60" t="s">
        <v>133</v>
      </c>
      <c r="H340" s="85" t="s">
        <v>134</v>
      </c>
      <c r="I340" s="85" t="s">
        <v>135</v>
      </c>
      <c r="J340" s="12" t="s">
        <v>3</v>
      </c>
    </row>
    <row r="341" spans="1:10" ht="15">
      <c r="A341" s="5"/>
      <c r="B341" s="5"/>
      <c r="C341" s="158" t="s">
        <v>34</v>
      </c>
      <c r="D341" s="16" t="s">
        <v>42</v>
      </c>
      <c r="E341" s="7">
        <v>29444.69438512769</v>
      </c>
      <c r="F341" s="63">
        <v>8396.0972852353</v>
      </c>
      <c r="G341" s="63">
        <v>6126.71219560387</v>
      </c>
      <c r="H341" s="63">
        <v>596.3275208893037</v>
      </c>
      <c r="I341" s="63">
        <v>2430.293719015027</v>
      </c>
      <c r="J341" s="7">
        <f>SUM(E341:I341)</f>
        <v>46994.125105871186</v>
      </c>
    </row>
    <row r="342" spans="1:10" ht="15">
      <c r="A342" s="5"/>
      <c r="B342" s="5"/>
      <c r="C342" s="161"/>
      <c r="D342" s="16" t="s">
        <v>43</v>
      </c>
      <c r="E342" s="7">
        <v>28610.130705299387</v>
      </c>
      <c r="F342" s="63">
        <v>11845.482161280526</v>
      </c>
      <c r="G342" s="63">
        <v>3508.2368799130763</v>
      </c>
      <c r="H342" s="63">
        <v>3113.116025837059</v>
      </c>
      <c r="I342" s="63">
        <v>3804.574626302101</v>
      </c>
      <c r="J342" s="7">
        <f>SUM(E342:I342)</f>
        <v>50881.54039863215</v>
      </c>
    </row>
    <row r="343" spans="1:10" ht="15">
      <c r="A343" s="5"/>
      <c r="B343" s="5"/>
      <c r="C343" s="161"/>
      <c r="D343" s="16" t="s">
        <v>44</v>
      </c>
      <c r="E343" s="7">
        <v>31080.11064085652</v>
      </c>
      <c r="F343" s="63">
        <v>11006.22389186788</v>
      </c>
      <c r="G343" s="63">
        <v>5835.676347450349</v>
      </c>
      <c r="H343" s="63">
        <v>1758.6236821379564</v>
      </c>
      <c r="I343" s="63">
        <v>2528.125835952442</v>
      </c>
      <c r="J343" s="7">
        <f>SUM(E343:I343)</f>
        <v>52208.76039826515</v>
      </c>
    </row>
    <row r="344" spans="1:10" ht="15">
      <c r="A344" s="5"/>
      <c r="B344" s="5"/>
      <c r="C344" s="161"/>
      <c r="D344" s="16" t="s">
        <v>45</v>
      </c>
      <c r="E344" s="7">
        <v>24369.160047278427</v>
      </c>
      <c r="F344" s="63">
        <v>12460.340491629113</v>
      </c>
      <c r="G344" s="63">
        <v>7595.878535811874</v>
      </c>
      <c r="H344" s="63">
        <v>8349.6278750163</v>
      </c>
      <c r="I344" s="63">
        <v>7699.685103437093</v>
      </c>
      <c r="J344" s="7">
        <f>SUM(E344:I344)</f>
        <v>60474.69205317281</v>
      </c>
    </row>
    <row r="345" spans="1:10" ht="15">
      <c r="A345" s="5"/>
      <c r="B345" s="5"/>
      <c r="C345" s="161"/>
      <c r="D345" s="16" t="s">
        <v>46</v>
      </c>
      <c r="E345" s="7">
        <v>21665.490086170856</v>
      </c>
      <c r="F345" s="63">
        <v>9658.99980173322</v>
      </c>
      <c r="G345" s="63">
        <v>5687.723290875692</v>
      </c>
      <c r="H345" s="63">
        <v>7259.4476547302565</v>
      </c>
      <c r="I345" s="63">
        <v>8368.943704070209</v>
      </c>
      <c r="J345" s="7">
        <f>SUM(E345:I345)</f>
        <v>52640.604537580235</v>
      </c>
    </row>
    <row r="346" spans="1:10" ht="15">
      <c r="A346" s="5"/>
      <c r="B346" s="5"/>
      <c r="C346" s="159"/>
      <c r="D346" s="16" t="s">
        <v>3</v>
      </c>
      <c r="E346" s="33">
        <f aca="true" t="shared" si="125" ref="E346:J346">SUM(E341:E345)</f>
        <v>135169.58586473286</v>
      </c>
      <c r="F346" s="33">
        <f t="shared" si="125"/>
        <v>53367.14363174603</v>
      </c>
      <c r="G346" s="33">
        <f t="shared" si="125"/>
        <v>28754.22724965486</v>
      </c>
      <c r="H346" s="33">
        <f t="shared" si="125"/>
        <v>21077.142758610877</v>
      </c>
      <c r="I346" s="33">
        <f t="shared" si="125"/>
        <v>24831.62298877687</v>
      </c>
      <c r="J346" s="7">
        <f t="shared" si="125"/>
        <v>263199.7224935215</v>
      </c>
    </row>
    <row r="347" spans="1:10" ht="15">
      <c r="A347" s="5"/>
      <c r="B347" s="5"/>
      <c r="C347" s="137" t="s">
        <v>0</v>
      </c>
      <c r="D347" s="16" t="s">
        <v>42</v>
      </c>
      <c r="E347" s="49">
        <f aca="true" t="shared" si="126" ref="E347:E352">E341/J341</f>
        <v>0.626561177993907</v>
      </c>
      <c r="F347" s="49">
        <f aca="true" t="shared" si="127" ref="F347:F352">F341/J341</f>
        <v>0.17866270020603786</v>
      </c>
      <c r="G347" s="49">
        <f aca="true" t="shared" si="128" ref="G347:G352">G341/J341</f>
        <v>0.13037187482054927</v>
      </c>
      <c r="H347" s="49">
        <f aca="true" t="shared" si="129" ref="H347:H352">H341/J341</f>
        <v>0.012689405740523125</v>
      </c>
      <c r="I347" s="49">
        <f aca="true" t="shared" si="130" ref="I347:I352">I341/J341</f>
        <v>0.05171484123898286</v>
      </c>
      <c r="J347" s="50">
        <f aca="true" t="shared" si="131" ref="J347:J352">SUM(E347:I347)</f>
        <v>1</v>
      </c>
    </row>
    <row r="348" spans="1:10" ht="15">
      <c r="A348" s="5"/>
      <c r="B348" s="5"/>
      <c r="C348" s="137"/>
      <c r="D348" s="16" t="s">
        <v>43</v>
      </c>
      <c r="E348" s="49">
        <f t="shared" si="126"/>
        <v>0.5622890046400505</v>
      </c>
      <c r="F348" s="49">
        <f t="shared" si="127"/>
        <v>0.2328051011914523</v>
      </c>
      <c r="G348" s="49">
        <f t="shared" si="128"/>
        <v>0.06894910909590679</v>
      </c>
      <c r="H348" s="49">
        <f t="shared" si="129"/>
        <v>0.061183604141056024</v>
      </c>
      <c r="I348" s="49">
        <f t="shared" si="130"/>
        <v>0.07477318093153446</v>
      </c>
      <c r="J348" s="50">
        <f t="shared" si="131"/>
        <v>1.0000000000000002</v>
      </c>
    </row>
    <row r="349" spans="1:10" ht="15">
      <c r="A349" s="5"/>
      <c r="B349" s="5"/>
      <c r="C349" s="137"/>
      <c r="D349" s="16" t="s">
        <v>44</v>
      </c>
      <c r="E349" s="49">
        <f t="shared" si="126"/>
        <v>0.5953045121885193</v>
      </c>
      <c r="F349" s="49">
        <f t="shared" si="127"/>
        <v>0.21081182176916055</v>
      </c>
      <c r="G349" s="49">
        <f t="shared" si="128"/>
        <v>0.11177580741113062</v>
      </c>
      <c r="H349" s="49">
        <f t="shared" si="129"/>
        <v>0.03368445580248624</v>
      </c>
      <c r="I349" s="49">
        <f t="shared" si="130"/>
        <v>0.04842340282870323</v>
      </c>
      <c r="J349" s="50">
        <f t="shared" si="131"/>
        <v>1</v>
      </c>
    </row>
    <row r="350" spans="1:10" ht="15">
      <c r="A350" s="5"/>
      <c r="B350" s="5"/>
      <c r="C350" s="137"/>
      <c r="D350" s="16" t="s">
        <v>45</v>
      </c>
      <c r="E350" s="49">
        <f t="shared" si="126"/>
        <v>0.4029645992384991</v>
      </c>
      <c r="F350" s="49">
        <f t="shared" si="127"/>
        <v>0.2060422313630513</v>
      </c>
      <c r="G350" s="49">
        <f t="shared" si="128"/>
        <v>0.1256042532491632</v>
      </c>
      <c r="H350" s="49">
        <f t="shared" si="129"/>
        <v>0.13806813381827276</v>
      </c>
      <c r="I350" s="49">
        <f t="shared" si="130"/>
        <v>0.1273207823310136</v>
      </c>
      <c r="J350" s="50">
        <f t="shared" si="131"/>
        <v>1</v>
      </c>
    </row>
    <row r="351" spans="1:10" ht="15">
      <c r="A351" s="5"/>
      <c r="B351" s="5"/>
      <c r="C351" s="137"/>
      <c r="D351" s="16" t="s">
        <v>46</v>
      </c>
      <c r="E351" s="49">
        <f t="shared" si="126"/>
        <v>0.4115737324160823</v>
      </c>
      <c r="F351" s="49">
        <f t="shared" si="127"/>
        <v>0.18348953030806553</v>
      </c>
      <c r="G351" s="49">
        <f t="shared" si="128"/>
        <v>0.10804821374753049</v>
      </c>
      <c r="H351" s="49">
        <f t="shared" si="129"/>
        <v>0.13790585648665418</v>
      </c>
      <c r="I351" s="49">
        <f t="shared" si="130"/>
        <v>0.15898266704166747</v>
      </c>
      <c r="J351" s="50">
        <f t="shared" si="131"/>
        <v>1</v>
      </c>
    </row>
    <row r="352" spans="1:10" ht="15">
      <c r="A352" s="5"/>
      <c r="B352" s="5"/>
      <c r="C352" s="137"/>
      <c r="D352" s="16" t="s">
        <v>3</v>
      </c>
      <c r="E352" s="49">
        <f t="shared" si="126"/>
        <v>0.5135627978029497</v>
      </c>
      <c r="F352" s="49">
        <f t="shared" si="127"/>
        <v>0.20276291755231476</v>
      </c>
      <c r="G352" s="49">
        <f t="shared" si="128"/>
        <v>0.10924869896229707</v>
      </c>
      <c r="H352" s="49">
        <f t="shared" si="129"/>
        <v>0.08008041406323928</v>
      </c>
      <c r="I352" s="49">
        <f t="shared" si="130"/>
        <v>0.09434517161919913</v>
      </c>
      <c r="J352" s="50">
        <f t="shared" si="131"/>
        <v>0.9999999999999999</v>
      </c>
    </row>
    <row r="353" spans="1:7" ht="15.75">
      <c r="A353" s="5"/>
      <c r="B353" s="5"/>
      <c r="C353" s="15" t="s">
        <v>60</v>
      </c>
      <c r="G353" s="3"/>
    </row>
    <row r="354" spans="1:7" ht="15.75">
      <c r="A354" s="5"/>
      <c r="B354" s="5"/>
      <c r="C354" s="15"/>
      <c r="G354" s="3"/>
    </row>
    <row r="355" spans="1:8" ht="15">
      <c r="A355" s="5">
        <v>16</v>
      </c>
      <c r="B355" s="5" t="s">
        <v>96</v>
      </c>
      <c r="H355" s="3"/>
    </row>
    <row r="356" spans="1:7" ht="26.25" customHeight="1">
      <c r="A356" s="5"/>
      <c r="B356" s="5"/>
      <c r="C356" s="67">
        <v>2011</v>
      </c>
      <c r="G356" s="3"/>
    </row>
    <row r="357" spans="1:7" ht="28.5" customHeight="1">
      <c r="A357" s="5"/>
      <c r="B357" s="5"/>
      <c r="C357" s="152" t="s">
        <v>144</v>
      </c>
      <c r="D357" s="148"/>
      <c r="E357" s="138" t="s">
        <v>96</v>
      </c>
      <c r="F357" s="139"/>
      <c r="G357" s="140"/>
    </row>
    <row r="358" spans="1:7" ht="15.75" thickBot="1">
      <c r="A358" s="5"/>
      <c r="B358" s="5"/>
      <c r="C358" s="154"/>
      <c r="D358" s="149"/>
      <c r="E358" s="12" t="s">
        <v>1</v>
      </c>
      <c r="F358" s="12" t="s">
        <v>2</v>
      </c>
      <c r="G358" s="13" t="s">
        <v>3</v>
      </c>
    </row>
    <row r="359" spans="1:7" ht="15">
      <c r="A359" s="5"/>
      <c r="B359" s="5"/>
      <c r="C359" s="158" t="s">
        <v>34</v>
      </c>
      <c r="D359" s="16" t="s">
        <v>42</v>
      </c>
      <c r="E359" s="7">
        <v>209295.47</v>
      </c>
      <c r="F359" s="7">
        <v>294066.61</v>
      </c>
      <c r="G359" s="7">
        <f>E359+F359</f>
        <v>503362.07999999996</v>
      </c>
    </row>
    <row r="360" spans="1:7" ht="15">
      <c r="A360" s="5"/>
      <c r="B360" s="5"/>
      <c r="C360" s="161"/>
      <c r="D360" s="16" t="s">
        <v>43</v>
      </c>
      <c r="E360" s="7">
        <v>264366.64</v>
      </c>
      <c r="F360" s="7">
        <v>319736.25</v>
      </c>
      <c r="G360" s="7">
        <f>E360+F360</f>
        <v>584102.89</v>
      </c>
    </row>
    <row r="361" spans="1:7" ht="15">
      <c r="A361" s="5"/>
      <c r="B361" s="5"/>
      <c r="C361" s="161"/>
      <c r="D361" s="16" t="s">
        <v>44</v>
      </c>
      <c r="E361" s="7">
        <v>305387.77</v>
      </c>
      <c r="F361" s="7">
        <v>333414.67</v>
      </c>
      <c r="G361" s="7">
        <f>E361+F361</f>
        <v>638802.44</v>
      </c>
    </row>
    <row r="362" spans="1:7" ht="15">
      <c r="A362" s="5"/>
      <c r="B362" s="5"/>
      <c r="C362" s="161"/>
      <c r="D362" s="16" t="s">
        <v>45</v>
      </c>
      <c r="E362" s="7">
        <v>359242.12</v>
      </c>
      <c r="F362" s="7">
        <v>327949.77</v>
      </c>
      <c r="G362" s="7">
        <f>E362+F362</f>
        <v>687191.89</v>
      </c>
    </row>
    <row r="363" spans="1:7" ht="15">
      <c r="A363" s="5"/>
      <c r="B363" s="5"/>
      <c r="C363" s="161"/>
      <c r="D363" s="16" t="s">
        <v>46</v>
      </c>
      <c r="E363" s="7">
        <v>390075.09</v>
      </c>
      <c r="F363" s="7">
        <v>325111.93</v>
      </c>
      <c r="G363" s="7">
        <f>E363+F363</f>
        <v>715187.02</v>
      </c>
    </row>
    <row r="364" spans="1:7" ht="15">
      <c r="A364" s="5"/>
      <c r="B364" s="5"/>
      <c r="C364" s="159"/>
      <c r="D364" s="16" t="s">
        <v>3</v>
      </c>
      <c r="E364" s="7">
        <f>SUM(E359:E363)</f>
        <v>1528367.09</v>
      </c>
      <c r="F364" s="7">
        <f>SUM(F359:F363)</f>
        <v>1600279.23</v>
      </c>
      <c r="G364" s="7">
        <f>SUM(G359:G363)</f>
        <v>3128646.32</v>
      </c>
    </row>
    <row r="365" spans="1:7" ht="15">
      <c r="A365" s="5"/>
      <c r="B365" s="5"/>
      <c r="C365" s="158" t="s">
        <v>0</v>
      </c>
      <c r="D365" s="16" t="s">
        <v>42</v>
      </c>
      <c r="E365" s="53">
        <f aca="true" t="shared" si="132" ref="E365:E370">E359/G359</f>
        <v>0.4157950674393272</v>
      </c>
      <c r="F365" s="54">
        <f aca="true" t="shared" si="133" ref="F365:F370">F359/G359</f>
        <v>0.5842049325606729</v>
      </c>
      <c r="G365" s="55">
        <f aca="true" t="shared" si="134" ref="G365:G370">E365+F365</f>
        <v>1</v>
      </c>
    </row>
    <row r="366" spans="1:7" ht="15">
      <c r="A366" s="5"/>
      <c r="B366" s="5"/>
      <c r="C366" s="161"/>
      <c r="D366" s="16" t="s">
        <v>43</v>
      </c>
      <c r="E366" s="53">
        <f t="shared" si="132"/>
        <v>0.45260286248540904</v>
      </c>
      <c r="F366" s="54">
        <f t="shared" si="133"/>
        <v>0.547397137514591</v>
      </c>
      <c r="G366" s="55">
        <f t="shared" si="134"/>
        <v>1</v>
      </c>
    </row>
    <row r="367" spans="1:7" ht="15">
      <c r="A367" s="5"/>
      <c r="B367" s="5"/>
      <c r="C367" s="161"/>
      <c r="D367" s="16" t="s">
        <v>44</v>
      </c>
      <c r="E367" s="53">
        <f t="shared" si="132"/>
        <v>0.4780629360150848</v>
      </c>
      <c r="F367" s="54">
        <f t="shared" si="133"/>
        <v>0.5219370639849152</v>
      </c>
      <c r="G367" s="55">
        <f t="shared" si="134"/>
        <v>1</v>
      </c>
    </row>
    <row r="368" spans="1:7" ht="15">
      <c r="A368" s="5"/>
      <c r="B368" s="5"/>
      <c r="C368" s="161"/>
      <c r="D368" s="16" t="s">
        <v>45</v>
      </c>
      <c r="E368" s="53">
        <f t="shared" si="132"/>
        <v>0.522768276558095</v>
      </c>
      <c r="F368" s="54">
        <f t="shared" si="133"/>
        <v>0.477231723441905</v>
      </c>
      <c r="G368" s="55">
        <f t="shared" si="134"/>
        <v>1</v>
      </c>
    </row>
    <row r="369" spans="1:7" ht="15">
      <c r="A369" s="5"/>
      <c r="B369" s="5"/>
      <c r="C369" s="161"/>
      <c r="D369" s="16" t="s">
        <v>46</v>
      </c>
      <c r="E369" s="53">
        <f t="shared" si="132"/>
        <v>0.5454169036792642</v>
      </c>
      <c r="F369" s="54">
        <f t="shared" si="133"/>
        <v>0.4545830963207358</v>
      </c>
      <c r="G369" s="55">
        <f t="shared" si="134"/>
        <v>1</v>
      </c>
    </row>
    <row r="370" spans="1:7" ht="15">
      <c r="A370" s="5"/>
      <c r="B370" s="5"/>
      <c r="C370" s="159"/>
      <c r="D370" s="16" t="s">
        <v>3</v>
      </c>
      <c r="E370" s="53">
        <f t="shared" si="132"/>
        <v>0.4885074673445352</v>
      </c>
      <c r="F370" s="54">
        <f t="shared" si="133"/>
        <v>0.5114925326554649</v>
      </c>
      <c r="G370" s="55">
        <f t="shared" si="134"/>
        <v>1</v>
      </c>
    </row>
    <row r="371" spans="1:7" ht="15.75">
      <c r="A371" s="5"/>
      <c r="B371" s="5"/>
      <c r="C371" s="15" t="s">
        <v>60</v>
      </c>
      <c r="G371" s="3"/>
    </row>
    <row r="372" spans="1:7" ht="26.25" customHeight="1">
      <c r="A372" s="5"/>
      <c r="B372" s="5"/>
      <c r="C372" s="67">
        <v>2011</v>
      </c>
      <c r="G372" s="3"/>
    </row>
    <row r="373" spans="1:13" ht="28.5" customHeight="1">
      <c r="A373" s="5"/>
      <c r="B373" s="5"/>
      <c r="C373" s="152" t="s">
        <v>144</v>
      </c>
      <c r="D373" s="148"/>
      <c r="E373" s="138" t="s">
        <v>97</v>
      </c>
      <c r="F373" s="139"/>
      <c r="G373" s="140"/>
      <c r="H373" s="138" t="s">
        <v>98</v>
      </c>
      <c r="I373" s="139"/>
      <c r="J373" s="140"/>
      <c r="K373" s="138" t="s">
        <v>99</v>
      </c>
      <c r="L373" s="139"/>
      <c r="M373" s="140"/>
    </row>
    <row r="374" spans="1:13" ht="15">
      <c r="A374" s="5"/>
      <c r="B374" s="5"/>
      <c r="C374" s="154"/>
      <c r="D374" s="149"/>
      <c r="E374" s="22" t="s">
        <v>1</v>
      </c>
      <c r="F374" s="23" t="s">
        <v>2</v>
      </c>
      <c r="G374" s="23" t="s">
        <v>3</v>
      </c>
      <c r="H374" s="22" t="s">
        <v>1</v>
      </c>
      <c r="I374" s="23" t="s">
        <v>2</v>
      </c>
      <c r="J374" s="23" t="s">
        <v>3</v>
      </c>
      <c r="K374" s="22" t="s">
        <v>1</v>
      </c>
      <c r="L374" s="23" t="s">
        <v>2</v>
      </c>
      <c r="M374" s="23" t="s">
        <v>3</v>
      </c>
    </row>
    <row r="375" spans="1:13" ht="15">
      <c r="A375" s="5"/>
      <c r="B375" s="5"/>
      <c r="C375" s="158" t="s">
        <v>34</v>
      </c>
      <c r="D375" s="16" t="s">
        <v>42</v>
      </c>
      <c r="E375" s="7">
        <v>129970.02</v>
      </c>
      <c r="F375" s="7">
        <v>79325.46</v>
      </c>
      <c r="G375" s="7">
        <f>E375+F375</f>
        <v>209295.48</v>
      </c>
      <c r="H375" s="7">
        <v>144796.73</v>
      </c>
      <c r="I375" s="7">
        <v>64498.75</v>
      </c>
      <c r="J375" s="7">
        <f>H375+I375</f>
        <v>209295.48</v>
      </c>
      <c r="K375" s="7">
        <v>18030.34</v>
      </c>
      <c r="L375" s="7">
        <v>191265.14</v>
      </c>
      <c r="M375" s="7">
        <f>K375+L375</f>
        <v>209295.48</v>
      </c>
    </row>
    <row r="376" spans="1:13" ht="15">
      <c r="A376" s="5"/>
      <c r="B376" s="5"/>
      <c r="C376" s="161"/>
      <c r="D376" s="16" t="s">
        <v>43</v>
      </c>
      <c r="E376" s="7">
        <v>162715.5</v>
      </c>
      <c r="F376" s="7">
        <v>101651.14</v>
      </c>
      <c r="G376" s="7">
        <f>E376+F376</f>
        <v>264366.64</v>
      </c>
      <c r="H376" s="7">
        <v>197504.58</v>
      </c>
      <c r="I376" s="7">
        <v>66862.06</v>
      </c>
      <c r="J376" s="7">
        <f>H376+I376</f>
        <v>264366.64</v>
      </c>
      <c r="K376" s="7">
        <v>25498.4</v>
      </c>
      <c r="L376" s="7">
        <v>238868.24</v>
      </c>
      <c r="M376" s="7">
        <f>K376+L376</f>
        <v>264366.64</v>
      </c>
    </row>
    <row r="377" spans="1:13" ht="15">
      <c r="A377" s="5"/>
      <c r="B377" s="5"/>
      <c r="C377" s="161"/>
      <c r="D377" s="16" t="s">
        <v>44</v>
      </c>
      <c r="E377" s="7">
        <v>206446.47</v>
      </c>
      <c r="F377" s="7">
        <v>98941.3</v>
      </c>
      <c r="G377" s="7">
        <f>E377+F377</f>
        <v>305387.77</v>
      </c>
      <c r="H377" s="7">
        <v>236373.72</v>
      </c>
      <c r="I377" s="7">
        <v>69014.05</v>
      </c>
      <c r="J377" s="7">
        <f>H377+I377</f>
        <v>305387.77</v>
      </c>
      <c r="K377" s="7">
        <v>20019.31</v>
      </c>
      <c r="L377" s="7">
        <v>285368.46</v>
      </c>
      <c r="M377" s="7">
        <f>K377+L377</f>
        <v>305387.77</v>
      </c>
    </row>
    <row r="378" spans="1:13" ht="15">
      <c r="A378" s="5"/>
      <c r="B378" s="5"/>
      <c r="C378" s="161"/>
      <c r="D378" s="16" t="s">
        <v>45</v>
      </c>
      <c r="E378" s="7">
        <v>247083.74</v>
      </c>
      <c r="F378" s="7">
        <v>112158.38</v>
      </c>
      <c r="G378" s="7">
        <f>E378+F378</f>
        <v>359242.12</v>
      </c>
      <c r="H378" s="7">
        <v>270479.05</v>
      </c>
      <c r="I378" s="7">
        <v>88763.07</v>
      </c>
      <c r="J378" s="7">
        <f>H378+I378</f>
        <v>359242.12</v>
      </c>
      <c r="K378" s="7">
        <v>24510.1</v>
      </c>
      <c r="L378" s="7">
        <v>334732.02</v>
      </c>
      <c r="M378" s="7">
        <f>K378+L378</f>
        <v>359242.12</v>
      </c>
    </row>
    <row r="379" spans="1:13" ht="15">
      <c r="A379" s="5"/>
      <c r="B379" s="5"/>
      <c r="C379" s="161"/>
      <c r="D379" s="16" t="s">
        <v>46</v>
      </c>
      <c r="E379" s="7">
        <v>277680.12</v>
      </c>
      <c r="F379" s="7">
        <v>112394.98</v>
      </c>
      <c r="G379" s="7">
        <f>E379+F379</f>
        <v>390075.1</v>
      </c>
      <c r="H379" s="7">
        <v>307142.89</v>
      </c>
      <c r="I379" s="7">
        <v>82932.21</v>
      </c>
      <c r="J379" s="7">
        <f>H379+I379</f>
        <v>390075.10000000003</v>
      </c>
      <c r="K379" s="7">
        <v>15289.75</v>
      </c>
      <c r="L379" s="7">
        <v>374785.34</v>
      </c>
      <c r="M379" s="7">
        <f>K379+L379</f>
        <v>390075.09</v>
      </c>
    </row>
    <row r="380" spans="1:13" ht="15">
      <c r="A380" s="5"/>
      <c r="B380" s="5"/>
      <c r="C380" s="159"/>
      <c r="D380" s="16" t="s">
        <v>3</v>
      </c>
      <c r="E380" s="7">
        <f aca="true" t="shared" si="135" ref="E380:M380">SUM(E375:E379)</f>
        <v>1023895.85</v>
      </c>
      <c r="F380" s="7">
        <f t="shared" si="135"/>
        <v>504471.26</v>
      </c>
      <c r="G380" s="7">
        <f t="shared" si="135"/>
        <v>1528367.1099999999</v>
      </c>
      <c r="H380" s="7">
        <f t="shared" si="135"/>
        <v>1156296.9700000002</v>
      </c>
      <c r="I380" s="7">
        <f t="shared" si="135"/>
        <v>372070.14</v>
      </c>
      <c r="J380" s="7">
        <f t="shared" si="135"/>
        <v>1528367.11</v>
      </c>
      <c r="K380" s="7">
        <f t="shared" si="135"/>
        <v>103347.9</v>
      </c>
      <c r="L380" s="7">
        <f t="shared" si="135"/>
        <v>1425019.2000000002</v>
      </c>
      <c r="M380" s="7">
        <f t="shared" si="135"/>
        <v>1528367.1</v>
      </c>
    </row>
    <row r="381" spans="1:13" ht="15">
      <c r="A381" s="5"/>
      <c r="B381" s="5"/>
      <c r="C381" s="158" t="s">
        <v>0</v>
      </c>
      <c r="D381" s="16" t="s">
        <v>42</v>
      </c>
      <c r="E381" s="53">
        <f aca="true" t="shared" si="136" ref="E381:E386">E375/G375</f>
        <v>0.6209881837868644</v>
      </c>
      <c r="F381" s="54">
        <f aca="true" t="shared" si="137" ref="F381:F386">F375/G375</f>
        <v>0.3790118162131356</v>
      </c>
      <c r="G381" s="55">
        <f aca="true" t="shared" si="138" ref="G381:G386">E381+F381</f>
        <v>1</v>
      </c>
      <c r="H381" s="53">
        <f aca="true" t="shared" si="139" ref="H381:H386">H375/J375</f>
        <v>0.6918292263167843</v>
      </c>
      <c r="I381" s="54">
        <f aca="true" t="shared" si="140" ref="I381:I386">I375/J375</f>
        <v>0.3081707736832157</v>
      </c>
      <c r="J381" s="55">
        <f aca="true" t="shared" si="141" ref="J381:J386">H381+I381</f>
        <v>1</v>
      </c>
      <c r="K381" s="53">
        <f aca="true" t="shared" si="142" ref="K381:K386">K375/M375</f>
        <v>0.08614777538435134</v>
      </c>
      <c r="L381" s="54">
        <f aca="true" t="shared" si="143" ref="L381:L386">L375/M375</f>
        <v>0.9138522246156486</v>
      </c>
      <c r="M381" s="55">
        <f aca="true" t="shared" si="144" ref="M381:M386">K381+L381</f>
        <v>1</v>
      </c>
    </row>
    <row r="382" spans="1:13" ht="15">
      <c r="A382" s="5"/>
      <c r="B382" s="5"/>
      <c r="C382" s="161"/>
      <c r="D382" s="16" t="s">
        <v>43</v>
      </c>
      <c r="E382" s="53">
        <f t="shared" si="136"/>
        <v>0.6154918033531008</v>
      </c>
      <c r="F382" s="54">
        <f t="shared" si="137"/>
        <v>0.38450819664689917</v>
      </c>
      <c r="G382" s="55">
        <f t="shared" si="138"/>
        <v>1</v>
      </c>
      <c r="H382" s="53">
        <f t="shared" si="139"/>
        <v>0.7470858652967711</v>
      </c>
      <c r="I382" s="54">
        <f t="shared" si="140"/>
        <v>0.2529141347032288</v>
      </c>
      <c r="J382" s="55">
        <f t="shared" si="141"/>
        <v>1</v>
      </c>
      <c r="K382" s="53">
        <f t="shared" si="142"/>
        <v>0.09645089864591085</v>
      </c>
      <c r="L382" s="54">
        <f t="shared" si="143"/>
        <v>0.9035491013540891</v>
      </c>
      <c r="M382" s="55">
        <f t="shared" si="144"/>
        <v>0.9999999999999999</v>
      </c>
    </row>
    <row r="383" spans="1:13" ht="15">
      <c r="A383" s="5"/>
      <c r="B383" s="5"/>
      <c r="C383" s="161"/>
      <c r="D383" s="16" t="s">
        <v>44</v>
      </c>
      <c r="E383" s="53">
        <f t="shared" si="136"/>
        <v>0.676014203188294</v>
      </c>
      <c r="F383" s="54">
        <f t="shared" si="137"/>
        <v>0.323985796811706</v>
      </c>
      <c r="G383" s="55">
        <f t="shared" si="138"/>
        <v>1</v>
      </c>
      <c r="H383" s="53">
        <f t="shared" si="139"/>
        <v>0.7740117425134608</v>
      </c>
      <c r="I383" s="54">
        <f t="shared" si="140"/>
        <v>0.22598825748653917</v>
      </c>
      <c r="J383" s="55">
        <f t="shared" si="141"/>
        <v>1</v>
      </c>
      <c r="K383" s="53">
        <f t="shared" si="142"/>
        <v>0.06555373844866151</v>
      </c>
      <c r="L383" s="54">
        <f t="shared" si="143"/>
        <v>0.9344462615513385</v>
      </c>
      <c r="M383" s="55">
        <f t="shared" si="144"/>
        <v>1</v>
      </c>
    </row>
    <row r="384" spans="1:13" ht="15">
      <c r="A384" s="5"/>
      <c r="B384" s="5"/>
      <c r="C384" s="161"/>
      <c r="D384" s="16" t="s">
        <v>45</v>
      </c>
      <c r="E384" s="53">
        <f t="shared" si="136"/>
        <v>0.687791676543942</v>
      </c>
      <c r="F384" s="54">
        <f t="shared" si="137"/>
        <v>0.31220832345605803</v>
      </c>
      <c r="G384" s="55">
        <f t="shared" si="138"/>
        <v>1</v>
      </c>
      <c r="H384" s="53">
        <f t="shared" si="139"/>
        <v>0.7529157494115668</v>
      </c>
      <c r="I384" s="54">
        <f t="shared" si="140"/>
        <v>0.24708425058843325</v>
      </c>
      <c r="J384" s="55">
        <f t="shared" si="141"/>
        <v>1</v>
      </c>
      <c r="K384" s="53">
        <f t="shared" si="142"/>
        <v>0.0682272446226517</v>
      </c>
      <c r="L384" s="54">
        <f t="shared" si="143"/>
        <v>0.9317727553773484</v>
      </c>
      <c r="M384" s="55">
        <f t="shared" si="144"/>
        <v>1</v>
      </c>
    </row>
    <row r="385" spans="1:13" ht="15">
      <c r="A385" s="5"/>
      <c r="B385" s="5"/>
      <c r="C385" s="161"/>
      <c r="D385" s="16" t="s">
        <v>46</v>
      </c>
      <c r="E385" s="53">
        <f t="shared" si="136"/>
        <v>0.7118632283885847</v>
      </c>
      <c r="F385" s="54">
        <f t="shared" si="137"/>
        <v>0.2881367716114153</v>
      </c>
      <c r="G385" s="55">
        <f t="shared" si="138"/>
        <v>1</v>
      </c>
      <c r="H385" s="53">
        <f t="shared" si="139"/>
        <v>0.7873942479281554</v>
      </c>
      <c r="I385" s="54">
        <f t="shared" si="140"/>
        <v>0.21260575207184462</v>
      </c>
      <c r="J385" s="55">
        <f t="shared" si="141"/>
        <v>1</v>
      </c>
      <c r="K385" s="53">
        <f t="shared" si="142"/>
        <v>0.039196940260912326</v>
      </c>
      <c r="L385" s="54">
        <f t="shared" si="143"/>
        <v>0.9608030597390876</v>
      </c>
      <c r="M385" s="55">
        <f t="shared" si="144"/>
        <v>1</v>
      </c>
    </row>
    <row r="386" spans="1:13" ht="15">
      <c r="A386" s="5"/>
      <c r="B386" s="5"/>
      <c r="C386" s="159"/>
      <c r="D386" s="16" t="s">
        <v>3</v>
      </c>
      <c r="E386" s="53">
        <f t="shared" si="136"/>
        <v>0.6699279533697896</v>
      </c>
      <c r="F386" s="54">
        <f t="shared" si="137"/>
        <v>0.3300720466302105</v>
      </c>
      <c r="G386" s="55">
        <f t="shared" si="138"/>
        <v>1</v>
      </c>
      <c r="H386" s="53">
        <f t="shared" si="139"/>
        <v>0.7565570879106396</v>
      </c>
      <c r="I386" s="54">
        <f t="shared" si="140"/>
        <v>0.2434429120893605</v>
      </c>
      <c r="J386" s="55">
        <f t="shared" si="141"/>
        <v>1</v>
      </c>
      <c r="K386" s="53">
        <f t="shared" si="142"/>
        <v>0.06761981463746504</v>
      </c>
      <c r="L386" s="54">
        <f t="shared" si="143"/>
        <v>0.932380185362535</v>
      </c>
      <c r="M386" s="55">
        <f t="shared" si="144"/>
        <v>1</v>
      </c>
    </row>
    <row r="387" spans="1:7" ht="15.75">
      <c r="A387" s="5"/>
      <c r="B387" s="5"/>
      <c r="C387" s="15" t="s">
        <v>60</v>
      </c>
      <c r="G387" s="3"/>
    </row>
    <row r="388" spans="1:7" ht="15.75">
      <c r="A388" s="5"/>
      <c r="B388" s="5"/>
      <c r="C388" s="15"/>
      <c r="G388" s="3"/>
    </row>
    <row r="389" spans="1:2" ht="15">
      <c r="A389" s="5">
        <v>17</v>
      </c>
      <c r="B389" s="5" t="s">
        <v>14</v>
      </c>
    </row>
    <row r="390" spans="1:3" ht="26.25" customHeight="1">
      <c r="A390" s="5"/>
      <c r="B390" s="5"/>
      <c r="C390" s="67">
        <v>2011</v>
      </c>
    </row>
    <row r="391" spans="2:9" ht="15.75" customHeight="1">
      <c r="B391" s="5"/>
      <c r="C391" s="162" t="s">
        <v>144</v>
      </c>
      <c r="D391" s="147"/>
      <c r="E391" s="162" t="s">
        <v>49</v>
      </c>
      <c r="F391" s="151"/>
      <c r="G391" s="151"/>
      <c r="H391" s="151"/>
      <c r="I391" s="147"/>
    </row>
    <row r="392" spans="2:9" ht="28.5">
      <c r="B392" s="5"/>
      <c r="C392" s="163"/>
      <c r="D392" s="149"/>
      <c r="E392" s="86" t="s">
        <v>4</v>
      </c>
      <c r="F392" s="86" t="s">
        <v>5</v>
      </c>
      <c r="G392" s="86" t="s">
        <v>6</v>
      </c>
      <c r="H392" s="86" t="s">
        <v>7</v>
      </c>
      <c r="I392" s="86" t="s">
        <v>3</v>
      </c>
    </row>
    <row r="393" spans="2:9" ht="15">
      <c r="B393" s="5"/>
      <c r="C393" s="158" t="s">
        <v>34</v>
      </c>
      <c r="D393" s="16" t="s">
        <v>42</v>
      </c>
      <c r="E393" s="7">
        <v>7900.13</v>
      </c>
      <c r="F393" s="7">
        <v>73567.6</v>
      </c>
      <c r="G393" s="7">
        <v>116054.15</v>
      </c>
      <c r="H393" s="7">
        <v>11773.592968849718</v>
      </c>
      <c r="I393" s="7">
        <f>SUM(E393:H393)</f>
        <v>209295.47296884973</v>
      </c>
    </row>
    <row r="394" spans="2:9" ht="15">
      <c r="B394" s="5"/>
      <c r="C394" s="161"/>
      <c r="D394" s="16" t="s">
        <v>43</v>
      </c>
      <c r="E394" s="7">
        <v>8491.07</v>
      </c>
      <c r="F394" s="7">
        <v>106896.03</v>
      </c>
      <c r="G394" s="7">
        <v>136130.36</v>
      </c>
      <c r="H394" s="7">
        <v>12849.180107172522</v>
      </c>
      <c r="I394" s="7">
        <f>SUM(E394:H394)</f>
        <v>264366.64010717254</v>
      </c>
    </row>
    <row r="395" spans="2:9" ht="15">
      <c r="B395" s="5"/>
      <c r="C395" s="161"/>
      <c r="D395" s="16" t="s">
        <v>44</v>
      </c>
      <c r="E395" s="7">
        <v>10675.08</v>
      </c>
      <c r="F395" s="7">
        <v>140330.55</v>
      </c>
      <c r="G395" s="7">
        <v>148106.27</v>
      </c>
      <c r="H395" s="7">
        <v>6275.88167123029</v>
      </c>
      <c r="I395" s="7">
        <f>SUM(E395:H395)</f>
        <v>305387.7816712303</v>
      </c>
    </row>
    <row r="396" spans="2:9" ht="15">
      <c r="B396" s="5"/>
      <c r="C396" s="161"/>
      <c r="D396" s="16" t="s">
        <v>45</v>
      </c>
      <c r="E396" s="7">
        <v>12618.5</v>
      </c>
      <c r="F396" s="7">
        <v>169174.87</v>
      </c>
      <c r="G396" s="7">
        <v>165217.33</v>
      </c>
      <c r="H396" s="7">
        <v>12231.421347894466</v>
      </c>
      <c r="I396" s="7">
        <f>SUM(E396:H396)</f>
        <v>359242.1213478944</v>
      </c>
    </row>
    <row r="397" spans="2:9" ht="15">
      <c r="B397" s="5"/>
      <c r="C397" s="161"/>
      <c r="D397" s="16" t="s">
        <v>46</v>
      </c>
      <c r="E397" s="7">
        <v>16992.17</v>
      </c>
      <c r="F397" s="7">
        <v>193001.17</v>
      </c>
      <c r="G397" s="7">
        <v>164543.73</v>
      </c>
      <c r="H397" s="7">
        <v>15538.02686857837</v>
      </c>
      <c r="I397" s="7">
        <f>SUM(E397:H397)</f>
        <v>390075.09686857846</v>
      </c>
    </row>
    <row r="398" spans="2:9" ht="15">
      <c r="B398" s="5"/>
      <c r="C398" s="159"/>
      <c r="D398" s="16" t="s">
        <v>3</v>
      </c>
      <c r="E398" s="7">
        <f>SUM(E393:E397)</f>
        <v>56676.95</v>
      </c>
      <c r="F398" s="7">
        <f>SUM(F393:F397)</f>
        <v>682970.22</v>
      </c>
      <c r="G398" s="7">
        <f>SUM(G393:G397)</f>
        <v>730051.84</v>
      </c>
      <c r="H398" s="7">
        <f>SUM(H393:H397)</f>
        <v>58668.10296372537</v>
      </c>
      <c r="I398" s="7">
        <f>SUM(I393:I397)</f>
        <v>1528367.1129637253</v>
      </c>
    </row>
    <row r="399" spans="2:9" ht="15">
      <c r="B399" s="5"/>
      <c r="C399" s="158" t="s">
        <v>0</v>
      </c>
      <c r="D399" s="16" t="s">
        <v>42</v>
      </c>
      <c r="E399" s="6">
        <f aca="true" t="shared" si="145" ref="E399:E404">E393/I393</f>
        <v>0.0377463013792745</v>
      </c>
      <c r="F399" s="6">
        <f aca="true" t="shared" si="146" ref="F399:F404">F393/I393</f>
        <v>0.3515011526835526</v>
      </c>
      <c r="G399" s="6">
        <f aca="true" t="shared" si="147" ref="G399:G404">G393/I393</f>
        <v>0.5544990933333411</v>
      </c>
      <c r="H399" s="6">
        <f aca="true" t="shared" si="148" ref="H399:H404">H393/I393</f>
        <v>0.056253452603831654</v>
      </c>
      <c r="I399" s="8">
        <f aca="true" t="shared" si="149" ref="I399:I404">SUM(E399:H399)</f>
        <v>0.9999999999999998</v>
      </c>
    </row>
    <row r="400" spans="2:9" ht="15">
      <c r="B400" s="5"/>
      <c r="C400" s="161"/>
      <c r="D400" s="16" t="s">
        <v>43</v>
      </c>
      <c r="E400" s="6">
        <f t="shared" si="145"/>
        <v>0.03211853808997147</v>
      </c>
      <c r="F400" s="6">
        <f t="shared" si="146"/>
        <v>0.4043476512644146</v>
      </c>
      <c r="G400" s="6">
        <f t="shared" si="147"/>
        <v>0.5149301740371388</v>
      </c>
      <c r="H400" s="6">
        <f t="shared" si="148"/>
        <v>0.04860363660847506</v>
      </c>
      <c r="I400" s="8">
        <f t="shared" si="149"/>
        <v>0.9999999999999999</v>
      </c>
    </row>
    <row r="401" spans="2:9" ht="15">
      <c r="B401" s="5"/>
      <c r="C401" s="161"/>
      <c r="D401" s="16" t="s">
        <v>44</v>
      </c>
      <c r="E401" s="6">
        <f t="shared" si="145"/>
        <v>0.03495581893152626</v>
      </c>
      <c r="F401" s="6">
        <f t="shared" si="146"/>
        <v>0.45951592834540744</v>
      </c>
      <c r="G401" s="6">
        <f t="shared" si="147"/>
        <v>0.4849777197682584</v>
      </c>
      <c r="H401" s="6">
        <f t="shared" si="148"/>
        <v>0.020550532954807875</v>
      </c>
      <c r="I401" s="8">
        <f t="shared" si="149"/>
        <v>1</v>
      </c>
    </row>
    <row r="402" spans="2:9" ht="15">
      <c r="B402" s="5"/>
      <c r="C402" s="161"/>
      <c r="D402" s="16" t="s">
        <v>45</v>
      </c>
      <c r="E402" s="6">
        <f t="shared" si="145"/>
        <v>0.0351253353940088</v>
      </c>
      <c r="F402" s="6">
        <f t="shared" si="146"/>
        <v>0.47092158727169137</v>
      </c>
      <c r="G402" s="6">
        <f t="shared" si="147"/>
        <v>0.45990522876353224</v>
      </c>
      <c r="H402" s="6">
        <f t="shared" si="148"/>
        <v>0.0340478485707677</v>
      </c>
      <c r="I402" s="8">
        <f t="shared" si="149"/>
        <v>1</v>
      </c>
    </row>
    <row r="403" spans="2:9" ht="15">
      <c r="B403" s="5"/>
      <c r="C403" s="161"/>
      <c r="D403" s="16" t="s">
        <v>46</v>
      </c>
      <c r="E403" s="6">
        <f t="shared" si="145"/>
        <v>0.043561278677897476</v>
      </c>
      <c r="F403" s="6">
        <f t="shared" si="146"/>
        <v>0.49477952206988673</v>
      </c>
      <c r="G403" s="6">
        <f t="shared" si="147"/>
        <v>0.42182577488518064</v>
      </c>
      <c r="H403" s="6">
        <f t="shared" si="148"/>
        <v>0.039833424367035</v>
      </c>
      <c r="I403" s="8">
        <f t="shared" si="149"/>
        <v>0.9999999999999999</v>
      </c>
    </row>
    <row r="404" spans="2:9" ht="15">
      <c r="B404" s="5"/>
      <c r="C404" s="159"/>
      <c r="D404" s="16" t="s">
        <v>3</v>
      </c>
      <c r="E404" s="6">
        <f t="shared" si="145"/>
        <v>0.03708333522702879</v>
      </c>
      <c r="F404" s="6">
        <f t="shared" si="146"/>
        <v>0.44686267730245893</v>
      </c>
      <c r="G404" s="6">
        <f t="shared" si="147"/>
        <v>0.4776678546715937</v>
      </c>
      <c r="H404" s="6">
        <f t="shared" si="148"/>
        <v>0.03838613279891859</v>
      </c>
      <c r="I404" s="8">
        <f t="shared" si="149"/>
        <v>1</v>
      </c>
    </row>
    <row r="405" spans="1:3" ht="15.75">
      <c r="A405" s="5"/>
      <c r="B405" s="5"/>
      <c r="C405" s="15" t="s">
        <v>60</v>
      </c>
    </row>
    <row r="406" spans="1:3" ht="15.75">
      <c r="A406" s="5"/>
      <c r="B406" s="5"/>
      <c r="C406" s="15"/>
    </row>
    <row r="407" spans="1:2" ht="15">
      <c r="A407" s="5">
        <v>18</v>
      </c>
      <c r="B407" s="5" t="s">
        <v>100</v>
      </c>
    </row>
    <row r="408" spans="1:3" ht="24" customHeight="1">
      <c r="A408" s="5"/>
      <c r="B408" s="5"/>
      <c r="C408" s="67">
        <v>2011</v>
      </c>
    </row>
    <row r="409" spans="1:7" ht="15" customHeight="1">
      <c r="A409" s="5"/>
      <c r="B409" s="5"/>
      <c r="C409" s="152" t="s">
        <v>144</v>
      </c>
      <c r="D409" s="148"/>
      <c r="E409" s="138" t="s">
        <v>100</v>
      </c>
      <c r="F409" s="139"/>
      <c r="G409" s="140"/>
    </row>
    <row r="410" spans="1:7" ht="15">
      <c r="A410" s="5"/>
      <c r="B410" s="5"/>
      <c r="C410" s="154"/>
      <c r="D410" s="149"/>
      <c r="E410" s="86" t="s">
        <v>1</v>
      </c>
      <c r="F410" s="86" t="s">
        <v>2</v>
      </c>
      <c r="G410" s="86" t="s">
        <v>3</v>
      </c>
    </row>
    <row r="411" spans="1:7" ht="15">
      <c r="A411" s="5"/>
      <c r="B411" s="5"/>
      <c r="C411" s="158" t="s">
        <v>34</v>
      </c>
      <c r="D411" s="16" t="s">
        <v>42</v>
      </c>
      <c r="E411" s="7">
        <v>229482.51</v>
      </c>
      <c r="F411" s="7">
        <v>535339.66</v>
      </c>
      <c r="G411" s="7">
        <f>E411+F411</f>
        <v>764822.17</v>
      </c>
    </row>
    <row r="412" spans="1:7" ht="15">
      <c r="A412" s="5"/>
      <c r="B412" s="5"/>
      <c r="C412" s="161"/>
      <c r="D412" s="16" t="s">
        <v>43</v>
      </c>
      <c r="E412" s="7">
        <v>200074.85</v>
      </c>
      <c r="F412" s="7">
        <v>556881.5</v>
      </c>
      <c r="G412" s="7">
        <f>E412+F412</f>
        <v>756956.35</v>
      </c>
    </row>
    <row r="413" spans="1:7" ht="15">
      <c r="A413" s="5"/>
      <c r="B413" s="5"/>
      <c r="C413" s="161"/>
      <c r="D413" s="16" t="s">
        <v>44</v>
      </c>
      <c r="E413" s="7">
        <v>177205.26</v>
      </c>
      <c r="F413" s="7">
        <v>589226.9</v>
      </c>
      <c r="G413" s="7">
        <f>E413+F413</f>
        <v>766432.16</v>
      </c>
    </row>
    <row r="414" spans="1:7" ht="15">
      <c r="A414" s="5"/>
      <c r="B414" s="5"/>
      <c r="C414" s="161"/>
      <c r="D414" s="16" t="s">
        <v>45</v>
      </c>
      <c r="E414" s="7">
        <v>156508.27</v>
      </c>
      <c r="F414" s="7">
        <v>608192.35</v>
      </c>
      <c r="G414" s="7">
        <f>E414+F414</f>
        <v>764700.62</v>
      </c>
    </row>
    <row r="415" spans="1:7" ht="15">
      <c r="A415" s="5"/>
      <c r="B415" s="5"/>
      <c r="C415" s="161"/>
      <c r="D415" s="16" t="s">
        <v>46</v>
      </c>
      <c r="E415" s="7">
        <v>179621.44</v>
      </c>
      <c r="F415" s="7">
        <v>584317.12</v>
      </c>
      <c r="G415" s="7">
        <f>E415+F415</f>
        <v>763938.56</v>
      </c>
    </row>
    <row r="416" spans="1:7" ht="15">
      <c r="A416" s="5"/>
      <c r="B416" s="5"/>
      <c r="C416" s="159"/>
      <c r="D416" s="16" t="s">
        <v>3</v>
      </c>
      <c r="E416" s="7">
        <f>SUM(E411:E415)</f>
        <v>942892.3300000001</v>
      </c>
      <c r="F416" s="7">
        <f>SUM(F411:F415)</f>
        <v>2873957.5300000003</v>
      </c>
      <c r="G416" s="7">
        <f>SUM(G411:G415)</f>
        <v>3816849.8600000003</v>
      </c>
    </row>
    <row r="417" spans="1:7" ht="15">
      <c r="A417" s="5"/>
      <c r="B417" s="5"/>
      <c r="C417" s="158" t="s">
        <v>0</v>
      </c>
      <c r="D417" s="16" t="s">
        <v>42</v>
      </c>
      <c r="E417" s="49">
        <f aca="true" t="shared" si="150" ref="E417:E422">E411/G411</f>
        <v>0.3000468854086696</v>
      </c>
      <c r="F417" s="49">
        <f aca="true" t="shared" si="151" ref="F417:F422">F411/G411</f>
        <v>0.6999531145913305</v>
      </c>
      <c r="G417" s="50">
        <f aca="true" t="shared" si="152" ref="G417:G422">E417+F417</f>
        <v>1</v>
      </c>
    </row>
    <row r="418" spans="1:7" ht="15">
      <c r="A418" s="5"/>
      <c r="B418" s="5"/>
      <c r="C418" s="161"/>
      <c r="D418" s="16" t="s">
        <v>43</v>
      </c>
      <c r="E418" s="49">
        <f t="shared" si="150"/>
        <v>0.26431491062859835</v>
      </c>
      <c r="F418" s="49">
        <f t="shared" si="151"/>
        <v>0.7356850893714016</v>
      </c>
      <c r="G418" s="50">
        <f t="shared" si="152"/>
        <v>1</v>
      </c>
    </row>
    <row r="419" spans="1:7" ht="15">
      <c r="A419" s="5"/>
      <c r="B419" s="5"/>
      <c r="C419" s="161"/>
      <c r="D419" s="16" t="s">
        <v>44</v>
      </c>
      <c r="E419" s="49">
        <f t="shared" si="150"/>
        <v>0.23120801715836142</v>
      </c>
      <c r="F419" s="49">
        <f t="shared" si="151"/>
        <v>0.7687919828416386</v>
      </c>
      <c r="G419" s="50">
        <f t="shared" si="152"/>
        <v>1</v>
      </c>
    </row>
    <row r="420" spans="1:7" ht="15">
      <c r="A420" s="5"/>
      <c r="B420" s="5"/>
      <c r="C420" s="161"/>
      <c r="D420" s="16" t="s">
        <v>45</v>
      </c>
      <c r="E420" s="49">
        <f t="shared" si="150"/>
        <v>0.20466606918665764</v>
      </c>
      <c r="F420" s="49">
        <f t="shared" si="151"/>
        <v>0.7953339308133424</v>
      </c>
      <c r="G420" s="50">
        <f t="shared" si="152"/>
        <v>1</v>
      </c>
    </row>
    <row r="421" spans="1:7" ht="15">
      <c r="A421" s="5"/>
      <c r="B421" s="5"/>
      <c r="C421" s="161"/>
      <c r="D421" s="16" t="s">
        <v>46</v>
      </c>
      <c r="E421" s="49">
        <f t="shared" si="150"/>
        <v>0.23512550538095628</v>
      </c>
      <c r="F421" s="49">
        <f t="shared" si="151"/>
        <v>0.7648744946190437</v>
      </c>
      <c r="G421" s="50">
        <f t="shared" si="152"/>
        <v>1</v>
      </c>
    </row>
    <row r="422" spans="1:7" ht="15">
      <c r="A422" s="5"/>
      <c r="B422" s="5"/>
      <c r="C422" s="159"/>
      <c r="D422" s="16" t="s">
        <v>3</v>
      </c>
      <c r="E422" s="49">
        <f t="shared" si="150"/>
        <v>0.24703416811894194</v>
      </c>
      <c r="F422" s="49">
        <f t="shared" si="151"/>
        <v>0.752965831881058</v>
      </c>
      <c r="G422" s="50">
        <f t="shared" si="152"/>
        <v>1</v>
      </c>
    </row>
    <row r="423" spans="1:3" ht="15.75">
      <c r="A423" s="5"/>
      <c r="C423" s="15" t="s">
        <v>60</v>
      </c>
    </row>
    <row r="424" spans="1:3" ht="24" customHeight="1">
      <c r="A424" s="5"/>
      <c r="B424" s="5"/>
      <c r="C424" s="67">
        <v>2011</v>
      </c>
    </row>
    <row r="425" spans="1:9" ht="15" customHeight="1">
      <c r="A425" s="5"/>
      <c r="B425" s="5"/>
      <c r="C425" s="152" t="s">
        <v>144</v>
      </c>
      <c r="D425" s="148"/>
      <c r="E425" s="137" t="s">
        <v>101</v>
      </c>
      <c r="F425" s="137"/>
      <c r="G425" s="137"/>
      <c r="H425" s="137"/>
      <c r="I425" s="137"/>
    </row>
    <row r="426" spans="1:9" ht="15.75" thickBot="1">
      <c r="A426" s="5"/>
      <c r="B426" s="5"/>
      <c r="C426" s="154"/>
      <c r="D426" s="149"/>
      <c r="E426" s="12" t="s">
        <v>148</v>
      </c>
      <c r="F426" s="12" t="s">
        <v>136</v>
      </c>
      <c r="G426" s="12" t="s">
        <v>137</v>
      </c>
      <c r="H426" s="13" t="s">
        <v>138</v>
      </c>
      <c r="I426" s="13" t="s">
        <v>3</v>
      </c>
    </row>
    <row r="427" spans="1:9" ht="15">
      <c r="A427" s="5"/>
      <c r="B427" s="5"/>
      <c r="C427" s="158" t="s">
        <v>34</v>
      </c>
      <c r="D427" s="16" t="s">
        <v>42</v>
      </c>
      <c r="E427" s="7">
        <v>67136.10112697208</v>
      </c>
      <c r="F427" s="7">
        <v>81549.73857741119</v>
      </c>
      <c r="G427" s="7">
        <v>33337.39263115941</v>
      </c>
      <c r="H427" s="7">
        <v>47459.27695540653</v>
      </c>
      <c r="I427" s="7">
        <f aca="true" t="shared" si="153" ref="I427:I438">SUM(E427:H427)</f>
        <v>229482.5092909492</v>
      </c>
    </row>
    <row r="428" spans="1:9" ht="15">
      <c r="A428" s="5"/>
      <c r="B428" s="5"/>
      <c r="C428" s="161"/>
      <c r="D428" s="16" t="s">
        <v>43</v>
      </c>
      <c r="E428" s="7">
        <v>39096.998712019464</v>
      </c>
      <c r="F428" s="7">
        <v>65113.61629939939</v>
      </c>
      <c r="G428" s="7">
        <v>37220.8325812288</v>
      </c>
      <c r="H428" s="7">
        <v>58643.4041141018</v>
      </c>
      <c r="I428" s="7">
        <f t="shared" si="153"/>
        <v>200074.85170674947</v>
      </c>
    </row>
    <row r="429" spans="1:9" ht="15">
      <c r="A429" s="5"/>
      <c r="B429" s="5"/>
      <c r="C429" s="161"/>
      <c r="D429" s="16" t="s">
        <v>44</v>
      </c>
      <c r="E429" s="7">
        <v>27178.034066217828</v>
      </c>
      <c r="F429" s="7">
        <v>62323.747031550956</v>
      </c>
      <c r="G429" s="7">
        <v>31442.14664000207</v>
      </c>
      <c r="H429" s="7">
        <v>56261.33667121316</v>
      </c>
      <c r="I429" s="7">
        <f t="shared" si="153"/>
        <v>177205.26440898402</v>
      </c>
    </row>
    <row r="430" spans="1:9" ht="15">
      <c r="A430" s="5"/>
      <c r="B430" s="5"/>
      <c r="C430" s="161"/>
      <c r="D430" s="16" t="s">
        <v>45</v>
      </c>
      <c r="E430" s="7">
        <v>22551.86892688824</v>
      </c>
      <c r="F430" s="7">
        <v>58905.56526159351</v>
      </c>
      <c r="G430" s="7">
        <v>26565.41326591098</v>
      </c>
      <c r="H430" s="7">
        <v>48485.417640128006</v>
      </c>
      <c r="I430" s="7">
        <f t="shared" si="153"/>
        <v>156508.26509452073</v>
      </c>
    </row>
    <row r="431" spans="1:9" ht="15">
      <c r="A431" s="5"/>
      <c r="B431" s="5"/>
      <c r="C431" s="161"/>
      <c r="D431" s="16" t="s">
        <v>46</v>
      </c>
      <c r="E431" s="7">
        <v>20415.997441489413</v>
      </c>
      <c r="F431" s="7">
        <v>75071.00722233069</v>
      </c>
      <c r="G431" s="7">
        <v>28586.047229649987</v>
      </c>
      <c r="H431" s="7">
        <v>55548.38724928542</v>
      </c>
      <c r="I431" s="7">
        <f t="shared" si="153"/>
        <v>179621.4391427555</v>
      </c>
    </row>
    <row r="432" spans="1:9" ht="15">
      <c r="A432" s="5"/>
      <c r="B432" s="5"/>
      <c r="C432" s="159"/>
      <c r="D432" s="16" t="s">
        <v>3</v>
      </c>
      <c r="E432" s="7">
        <f>SUM(E427:E431)</f>
        <v>176379.00027358704</v>
      </c>
      <c r="F432" s="7">
        <f>SUM(F427:F431)</f>
        <v>342963.67439228576</v>
      </c>
      <c r="G432" s="7">
        <f>SUM(G427:G431)</f>
        <v>157151.83234795125</v>
      </c>
      <c r="H432" s="7">
        <f>SUM(H427:H431)</f>
        <v>266397.82263013494</v>
      </c>
      <c r="I432" s="7">
        <f t="shared" si="153"/>
        <v>942892.329643959</v>
      </c>
    </row>
    <row r="433" spans="1:9" ht="15">
      <c r="A433" s="5"/>
      <c r="B433" s="5"/>
      <c r="C433" s="158" t="s">
        <v>0</v>
      </c>
      <c r="D433" s="16" t="s">
        <v>42</v>
      </c>
      <c r="E433" s="49">
        <f aca="true" t="shared" si="154" ref="E433:E438">E427/I427</f>
        <v>0.29255432727491065</v>
      </c>
      <c r="F433" s="49">
        <f aca="true" t="shared" si="155" ref="F433:F438">F427/I427</f>
        <v>0.35536363459412246</v>
      </c>
      <c r="G433" s="49">
        <f aca="true" t="shared" si="156" ref="G433:G438">G427/I427</f>
        <v>0.14527204157809093</v>
      </c>
      <c r="H433" s="49">
        <f aca="true" t="shared" si="157" ref="H433:H438">H427/I427</f>
        <v>0.20680999655287596</v>
      </c>
      <c r="I433" s="50">
        <f t="shared" si="153"/>
        <v>1</v>
      </c>
    </row>
    <row r="434" spans="1:9" ht="15">
      <c r="A434" s="5"/>
      <c r="B434" s="5"/>
      <c r="C434" s="161"/>
      <c r="D434" s="16" t="s">
        <v>43</v>
      </c>
      <c r="E434" s="49">
        <f t="shared" si="154"/>
        <v>0.19541185900426955</v>
      </c>
      <c r="F434" s="49">
        <f t="shared" si="155"/>
        <v>0.3254462804492625</v>
      </c>
      <c r="G434" s="49">
        <f t="shared" si="156"/>
        <v>0.1860345378927659</v>
      </c>
      <c r="H434" s="49">
        <f t="shared" si="157"/>
        <v>0.29310732265370204</v>
      </c>
      <c r="I434" s="50">
        <f t="shared" si="153"/>
        <v>1</v>
      </c>
    </row>
    <row r="435" spans="1:9" ht="15">
      <c r="A435" s="5"/>
      <c r="B435" s="5"/>
      <c r="C435" s="161"/>
      <c r="D435" s="16" t="s">
        <v>44</v>
      </c>
      <c r="E435" s="49">
        <f t="shared" si="154"/>
        <v>0.15337035362274454</v>
      </c>
      <c r="F435" s="49">
        <f t="shared" si="155"/>
        <v>0.3517036993196193</v>
      </c>
      <c r="G435" s="49">
        <f t="shared" si="156"/>
        <v>0.17743347944468857</v>
      </c>
      <c r="H435" s="49">
        <f t="shared" si="157"/>
        <v>0.3174924676129475</v>
      </c>
      <c r="I435" s="50">
        <f t="shared" si="153"/>
        <v>1</v>
      </c>
    </row>
    <row r="436" spans="1:9" ht="15">
      <c r="A436" s="5"/>
      <c r="B436" s="5"/>
      <c r="C436" s="161"/>
      <c r="D436" s="16" t="s">
        <v>45</v>
      </c>
      <c r="E436" s="49">
        <f t="shared" si="154"/>
        <v>0.14409378899745895</v>
      </c>
      <c r="F436" s="49">
        <f t="shared" si="155"/>
        <v>0.3763735111753901</v>
      </c>
      <c r="G436" s="49">
        <f t="shared" si="156"/>
        <v>0.1697380853967502</v>
      </c>
      <c r="H436" s="49">
        <f t="shared" si="157"/>
        <v>0.3097946144304008</v>
      </c>
      <c r="I436" s="50">
        <f t="shared" si="153"/>
        <v>1</v>
      </c>
    </row>
    <row r="437" spans="1:9" ht="15">
      <c r="A437" s="5"/>
      <c r="B437" s="5"/>
      <c r="C437" s="161"/>
      <c r="D437" s="16" t="s">
        <v>46</v>
      </c>
      <c r="E437" s="49">
        <f t="shared" si="154"/>
        <v>0.11366125078901992</v>
      </c>
      <c r="F437" s="49">
        <f t="shared" si="155"/>
        <v>0.41794012775205214</v>
      </c>
      <c r="G437" s="49">
        <f t="shared" si="156"/>
        <v>0.15914607613699727</v>
      </c>
      <c r="H437" s="49">
        <f t="shared" si="157"/>
        <v>0.30925254532193075</v>
      </c>
      <c r="I437" s="50">
        <f t="shared" si="153"/>
        <v>1</v>
      </c>
    </row>
    <row r="438" spans="1:9" ht="15">
      <c r="A438" s="5"/>
      <c r="B438" s="5"/>
      <c r="C438" s="159"/>
      <c r="D438" s="16" t="s">
        <v>3</v>
      </c>
      <c r="E438" s="49">
        <f t="shared" si="154"/>
        <v>0.18706165564013938</v>
      </c>
      <c r="F438" s="49">
        <f t="shared" si="155"/>
        <v>0.36373577725655126</v>
      </c>
      <c r="G438" s="49">
        <f t="shared" si="156"/>
        <v>0.16666996581390434</v>
      </c>
      <c r="H438" s="49">
        <f t="shared" si="157"/>
        <v>0.28253260128940505</v>
      </c>
      <c r="I438" s="50">
        <f t="shared" si="153"/>
        <v>1</v>
      </c>
    </row>
    <row r="439" spans="1:3" ht="15.75">
      <c r="A439" s="5"/>
      <c r="C439" s="15" t="s">
        <v>60</v>
      </c>
    </row>
    <row r="440" spans="1:7" ht="15.75">
      <c r="A440" s="5"/>
      <c r="B440" s="5"/>
      <c r="C440" s="15"/>
      <c r="G440" s="3"/>
    </row>
    <row r="441" spans="1:2" ht="15">
      <c r="A441" s="5">
        <v>19</v>
      </c>
      <c r="B441" s="5" t="s">
        <v>102</v>
      </c>
    </row>
    <row r="442" spans="1:3" ht="15">
      <c r="A442" s="5"/>
      <c r="B442" s="5"/>
      <c r="C442" s="5">
        <v>2011</v>
      </c>
    </row>
    <row r="443" spans="1:7" ht="15" customHeight="1">
      <c r="A443" s="5"/>
      <c r="B443" s="5"/>
      <c r="C443" s="137" t="s">
        <v>144</v>
      </c>
      <c r="D443" s="137"/>
      <c r="E443" s="137" t="s">
        <v>102</v>
      </c>
      <c r="F443" s="137"/>
      <c r="G443" s="137"/>
    </row>
    <row r="444" spans="1:7" ht="15">
      <c r="A444" s="5"/>
      <c r="B444" s="5"/>
      <c r="C444" s="137"/>
      <c r="D444" s="137"/>
      <c r="E444" s="86" t="s">
        <v>1</v>
      </c>
      <c r="F444" s="86" t="s">
        <v>2</v>
      </c>
      <c r="G444" s="86" t="s">
        <v>3</v>
      </c>
    </row>
    <row r="445" spans="1:7" ht="15">
      <c r="A445" s="5"/>
      <c r="B445" s="5"/>
      <c r="C445" s="147" t="s">
        <v>34</v>
      </c>
      <c r="D445" s="56" t="s">
        <v>42</v>
      </c>
      <c r="E445" s="7">
        <v>96413.92</v>
      </c>
      <c r="F445" s="7">
        <v>438925.74</v>
      </c>
      <c r="G445" s="7">
        <f>E445+F445</f>
        <v>535339.66</v>
      </c>
    </row>
    <row r="446" spans="1:7" ht="15">
      <c r="A446" s="5"/>
      <c r="B446" s="5"/>
      <c r="C446" s="148"/>
      <c r="D446" s="57" t="s">
        <v>43</v>
      </c>
      <c r="E446" s="7">
        <v>135981.03</v>
      </c>
      <c r="F446" s="7">
        <v>420900.47</v>
      </c>
      <c r="G446" s="7">
        <f>E446+F446</f>
        <v>556881.5</v>
      </c>
    </row>
    <row r="447" spans="1:7" ht="15">
      <c r="A447" s="5"/>
      <c r="B447" s="5"/>
      <c r="C447" s="148"/>
      <c r="D447" s="57" t="s">
        <v>44</v>
      </c>
      <c r="E447" s="7">
        <v>170659.31</v>
      </c>
      <c r="F447" s="7">
        <v>418567.59</v>
      </c>
      <c r="G447" s="7">
        <f>E447+F447</f>
        <v>589226.9</v>
      </c>
    </row>
    <row r="448" spans="1:7" ht="15">
      <c r="A448" s="5"/>
      <c r="B448" s="5"/>
      <c r="C448" s="148"/>
      <c r="D448" s="57" t="s">
        <v>45</v>
      </c>
      <c r="E448" s="7">
        <v>206059.37</v>
      </c>
      <c r="F448" s="7">
        <v>402132.98</v>
      </c>
      <c r="G448" s="7">
        <f>E448+F448</f>
        <v>608192.35</v>
      </c>
    </row>
    <row r="449" spans="1:7" ht="15">
      <c r="A449" s="5"/>
      <c r="B449" s="5"/>
      <c r="C449" s="148"/>
      <c r="D449" s="57" t="s">
        <v>46</v>
      </c>
      <c r="E449" s="7">
        <v>233446.34</v>
      </c>
      <c r="F449" s="7">
        <v>350870.78</v>
      </c>
      <c r="G449" s="7">
        <f>E449+F449</f>
        <v>584317.12</v>
      </c>
    </row>
    <row r="450" spans="1:7" ht="15">
      <c r="A450" s="5"/>
      <c r="B450" s="5"/>
      <c r="C450" s="149"/>
      <c r="D450" s="57" t="s">
        <v>3</v>
      </c>
      <c r="E450" s="7">
        <f>SUM(E445:E449)</f>
        <v>842559.97</v>
      </c>
      <c r="F450" s="7">
        <f>SUM(F445:F449)</f>
        <v>2031397.56</v>
      </c>
      <c r="G450" s="7">
        <f>SUM(G445:G449)</f>
        <v>2873957.5300000003</v>
      </c>
    </row>
    <row r="451" spans="1:7" ht="15">
      <c r="A451" s="5"/>
      <c r="B451" s="5"/>
      <c r="C451" s="158" t="s">
        <v>0</v>
      </c>
      <c r="D451" s="56" t="s">
        <v>42</v>
      </c>
      <c r="E451" s="49">
        <f aca="true" t="shared" si="158" ref="E451:E456">E445/G445</f>
        <v>0.18009859385347984</v>
      </c>
      <c r="F451" s="49">
        <f aca="true" t="shared" si="159" ref="F451:F456">F445/G445</f>
        <v>0.8199014061465201</v>
      </c>
      <c r="G451" s="50">
        <f aca="true" t="shared" si="160" ref="G451:G456">E451+F451</f>
        <v>0.9999999999999999</v>
      </c>
    </row>
    <row r="452" spans="1:7" ht="15">
      <c r="A452" s="5"/>
      <c r="B452" s="5"/>
      <c r="C452" s="161"/>
      <c r="D452" s="57" t="s">
        <v>43</v>
      </c>
      <c r="E452" s="49">
        <f t="shared" si="158"/>
        <v>0.2441830622852438</v>
      </c>
      <c r="F452" s="49">
        <f t="shared" si="159"/>
        <v>0.7558169377147561</v>
      </c>
      <c r="G452" s="50">
        <f t="shared" si="160"/>
        <v>0.9999999999999999</v>
      </c>
    </row>
    <row r="453" spans="1:7" ht="15">
      <c r="A453" s="5"/>
      <c r="B453" s="5"/>
      <c r="C453" s="161"/>
      <c r="D453" s="57" t="s">
        <v>44</v>
      </c>
      <c r="E453" s="49">
        <f t="shared" si="158"/>
        <v>0.2896325846630559</v>
      </c>
      <c r="F453" s="49">
        <f t="shared" si="159"/>
        <v>0.710367415336944</v>
      </c>
      <c r="G453" s="50">
        <f t="shared" si="160"/>
        <v>1</v>
      </c>
    </row>
    <row r="454" spans="1:7" ht="15">
      <c r="A454" s="5"/>
      <c r="B454" s="5"/>
      <c r="C454" s="161"/>
      <c r="D454" s="57" t="s">
        <v>45</v>
      </c>
      <c r="E454" s="49">
        <f t="shared" si="158"/>
        <v>0.3388062510158176</v>
      </c>
      <c r="F454" s="49">
        <f t="shared" si="159"/>
        <v>0.6611937489841824</v>
      </c>
      <c r="G454" s="50">
        <f t="shared" si="160"/>
        <v>1</v>
      </c>
    </row>
    <row r="455" spans="1:7" ht="15">
      <c r="A455" s="5"/>
      <c r="B455" s="5"/>
      <c r="C455" s="161"/>
      <c r="D455" s="57" t="s">
        <v>46</v>
      </c>
      <c r="E455" s="49">
        <f t="shared" si="158"/>
        <v>0.3995199387620202</v>
      </c>
      <c r="F455" s="49">
        <f t="shared" si="159"/>
        <v>0.6004800612379798</v>
      </c>
      <c r="G455" s="50">
        <f t="shared" si="160"/>
        <v>1</v>
      </c>
    </row>
    <row r="456" spans="1:7" ht="15">
      <c r="A456" s="5"/>
      <c r="B456" s="5"/>
      <c r="C456" s="159"/>
      <c r="D456" s="57" t="s">
        <v>3</v>
      </c>
      <c r="E456" s="49">
        <f t="shared" si="158"/>
        <v>0.29317064055570785</v>
      </c>
      <c r="F456" s="49">
        <f t="shared" si="159"/>
        <v>0.706829359444292</v>
      </c>
      <c r="G456" s="50">
        <f t="shared" si="160"/>
        <v>0.9999999999999999</v>
      </c>
    </row>
    <row r="457" spans="1:3" ht="15.75">
      <c r="A457" s="5"/>
      <c r="B457" s="5"/>
      <c r="C457" s="15" t="s">
        <v>60</v>
      </c>
    </row>
    <row r="458" spans="1:3" ht="15.75">
      <c r="A458" s="5"/>
      <c r="B458" s="5"/>
      <c r="C458" s="15"/>
    </row>
    <row r="459" spans="1:3" ht="15.75">
      <c r="A459" s="113" t="s">
        <v>189</v>
      </c>
      <c r="B459" s="29" t="s">
        <v>186</v>
      </c>
      <c r="C459" s="15"/>
    </row>
    <row r="460" spans="1:7" ht="15">
      <c r="A460" s="5"/>
      <c r="B460" s="5"/>
      <c r="C460" s="119">
        <v>2011</v>
      </c>
      <c r="G460" s="3"/>
    </row>
    <row r="461" spans="1:7" ht="15" customHeight="1">
      <c r="A461" s="5"/>
      <c r="B461" s="5"/>
      <c r="C461" s="152" t="s">
        <v>144</v>
      </c>
      <c r="D461" s="148"/>
      <c r="E461" s="179" t="s">
        <v>191</v>
      </c>
      <c r="F461" s="180"/>
      <c r="G461" s="181"/>
    </row>
    <row r="462" spans="1:7" ht="40.5" customHeight="1" thickBot="1">
      <c r="A462" s="5"/>
      <c r="B462" s="5"/>
      <c r="C462" s="154"/>
      <c r="D462" s="149"/>
      <c r="E462" s="114" t="s">
        <v>192</v>
      </c>
      <c r="F462" s="115" t="s">
        <v>193</v>
      </c>
      <c r="G462" s="116" t="s">
        <v>3</v>
      </c>
    </row>
    <row r="463" spans="1:7" ht="15">
      <c r="A463" s="5"/>
      <c r="B463" s="5"/>
      <c r="C463" s="158" t="s">
        <v>34</v>
      </c>
      <c r="D463" s="16" t="s">
        <v>42</v>
      </c>
      <c r="E463" s="63">
        <v>730746.4629129948</v>
      </c>
      <c r="F463" s="63">
        <v>34075.703122361156</v>
      </c>
      <c r="G463" s="7">
        <v>764822.1660353548</v>
      </c>
    </row>
    <row r="464" spans="1:7" ht="15">
      <c r="A464" s="5"/>
      <c r="B464" s="5"/>
      <c r="C464" s="161"/>
      <c r="D464" s="16" t="s">
        <v>43</v>
      </c>
      <c r="E464" s="63">
        <v>738900.5731020056</v>
      </c>
      <c r="F464" s="63">
        <v>18055.77854688415</v>
      </c>
      <c r="G464" s="7">
        <v>756956.3516488896</v>
      </c>
    </row>
    <row r="465" spans="1:7" ht="15">
      <c r="A465" s="5"/>
      <c r="B465" s="5"/>
      <c r="C465" s="161"/>
      <c r="D465" s="16" t="s">
        <v>44</v>
      </c>
      <c r="E465" s="63">
        <v>755967.2557152609</v>
      </c>
      <c r="F465" s="63">
        <v>10464.904419794822</v>
      </c>
      <c r="G465" s="7">
        <v>766432.1601350552</v>
      </c>
    </row>
    <row r="466" spans="1:7" ht="15">
      <c r="A466" s="5"/>
      <c r="B466" s="5"/>
      <c r="C466" s="161"/>
      <c r="D466" s="16" t="s">
        <v>45</v>
      </c>
      <c r="E466" s="63">
        <v>756619.774133613</v>
      </c>
      <c r="F466" s="63">
        <v>8080.842082370665</v>
      </c>
      <c r="G466" s="7">
        <v>764700.616215984</v>
      </c>
    </row>
    <row r="467" spans="1:7" ht="15">
      <c r="A467" s="5"/>
      <c r="B467" s="5"/>
      <c r="C467" s="161"/>
      <c r="D467" s="16" t="s">
        <v>46</v>
      </c>
      <c r="E467" s="63">
        <v>757927.9479353861</v>
      </c>
      <c r="F467" s="63">
        <v>6010.609835218047</v>
      </c>
      <c r="G467" s="7">
        <v>763938.5577706043</v>
      </c>
    </row>
    <row r="468" spans="1:7" ht="15">
      <c r="A468" s="5"/>
      <c r="B468" s="5"/>
      <c r="C468" s="159"/>
      <c r="D468" s="16" t="s">
        <v>3</v>
      </c>
      <c r="E468" s="33">
        <v>3740162.0137992715</v>
      </c>
      <c r="F468" s="33">
        <v>76687.83800662881</v>
      </c>
      <c r="G468" s="33">
        <v>3816849.851805903</v>
      </c>
    </row>
    <row r="469" spans="1:7" ht="15">
      <c r="A469" s="5"/>
      <c r="B469" s="5"/>
      <c r="C469" s="158" t="s">
        <v>0</v>
      </c>
      <c r="D469" s="16" t="s">
        <v>42</v>
      </c>
      <c r="E469" s="6">
        <v>0.6581426450298223</v>
      </c>
      <c r="F469" s="6">
        <v>0.34185735497017755</v>
      </c>
      <c r="G469" s="8">
        <v>0.9999999999999999</v>
      </c>
    </row>
    <row r="470" spans="1:7" ht="15">
      <c r="A470" s="5"/>
      <c r="B470" s="5"/>
      <c r="C470" s="161"/>
      <c r="D470" s="16" t="s">
        <v>43</v>
      </c>
      <c r="E470" s="6">
        <v>0.7716467357696805</v>
      </c>
      <c r="F470" s="6">
        <v>0.2283532642303195</v>
      </c>
      <c r="G470" s="8">
        <v>1</v>
      </c>
    </row>
    <row r="471" spans="1:7" ht="15">
      <c r="A471" s="5"/>
      <c r="B471" s="5"/>
      <c r="C471" s="161"/>
      <c r="D471" s="16" t="s">
        <v>44</v>
      </c>
      <c r="E471" s="6">
        <v>0.8334755165630301</v>
      </c>
      <c r="F471" s="6">
        <v>0.16652448343696993</v>
      </c>
      <c r="G471" s="8">
        <v>1</v>
      </c>
    </row>
    <row r="472" spans="1:7" ht="15">
      <c r="A472" s="5"/>
      <c r="B472" s="5"/>
      <c r="C472" s="161"/>
      <c r="D472" s="16" t="s">
        <v>45</v>
      </c>
      <c r="E472" s="6">
        <v>0.8986417385027721</v>
      </c>
      <c r="F472" s="6">
        <v>0.10135826149722792</v>
      </c>
      <c r="G472" s="8">
        <v>1</v>
      </c>
    </row>
    <row r="473" spans="1:7" ht="15">
      <c r="A473" s="5"/>
      <c r="B473" s="5"/>
      <c r="C473" s="161"/>
      <c r="D473" s="16" t="s">
        <v>46</v>
      </c>
      <c r="E473" s="6">
        <v>0.9361839522774825</v>
      </c>
      <c r="F473" s="6">
        <v>0.06381604772251756</v>
      </c>
      <c r="G473" s="8">
        <v>1</v>
      </c>
    </row>
    <row r="474" spans="1:7" ht="15">
      <c r="A474" s="5"/>
      <c r="B474" s="5"/>
      <c r="C474" s="159"/>
      <c r="D474" s="16" t="s">
        <v>3</v>
      </c>
      <c r="E474" s="6">
        <v>0.819693321130268</v>
      </c>
      <c r="F474" s="6">
        <v>0.18030667886973192</v>
      </c>
      <c r="G474" s="8">
        <v>1</v>
      </c>
    </row>
    <row r="475" spans="1:7" ht="15.75">
      <c r="A475" s="5"/>
      <c r="B475" s="5"/>
      <c r="C475" s="15" t="s">
        <v>60</v>
      </c>
      <c r="G475" s="3"/>
    </row>
    <row r="476" spans="1:3" ht="15.75">
      <c r="A476" s="5"/>
      <c r="B476" s="5"/>
      <c r="C476" s="15"/>
    </row>
    <row r="477" spans="1:3" ht="15.75">
      <c r="A477" s="5"/>
      <c r="B477" s="5"/>
      <c r="C477" s="15"/>
    </row>
    <row r="478" spans="1:18" ht="15">
      <c r="A478" s="113" t="s">
        <v>190</v>
      </c>
      <c r="B478" s="29" t="s">
        <v>103</v>
      </c>
      <c r="C478" s="29"/>
      <c r="D478" s="29"/>
      <c r="E478" s="30"/>
      <c r="F478" s="30"/>
      <c r="G478" s="30"/>
      <c r="H478" s="31"/>
      <c r="I478" s="30"/>
      <c r="J478" s="30"/>
      <c r="K478" s="30"/>
      <c r="L478" s="30"/>
      <c r="M478" s="30"/>
      <c r="N478" s="30"/>
      <c r="O478" s="30"/>
      <c r="P478" s="30"/>
      <c r="Q478" s="30"/>
      <c r="R478" s="30"/>
    </row>
    <row r="479" spans="1:7" ht="15">
      <c r="A479" s="5"/>
      <c r="B479" s="5"/>
      <c r="C479" s="5">
        <v>2011</v>
      </c>
      <c r="G479" s="3"/>
    </row>
    <row r="480" spans="1:8" ht="19.5" customHeight="1">
      <c r="A480" s="5"/>
      <c r="B480" s="5"/>
      <c r="C480" s="152" t="s">
        <v>144</v>
      </c>
      <c r="D480" s="148"/>
      <c r="E480" s="137" t="s">
        <v>187</v>
      </c>
      <c r="F480" s="137"/>
      <c r="G480" s="137"/>
      <c r="H480" s="137"/>
    </row>
    <row r="481" spans="1:8" ht="15.75" thickBot="1">
      <c r="A481" s="5"/>
      <c r="B481" s="5"/>
      <c r="C481" s="154"/>
      <c r="D481" s="149"/>
      <c r="E481" s="12" t="s">
        <v>94</v>
      </c>
      <c r="F481" s="12" t="s">
        <v>71</v>
      </c>
      <c r="G481" s="13" t="s">
        <v>72</v>
      </c>
      <c r="H481" s="13" t="s">
        <v>147</v>
      </c>
    </row>
    <row r="482" spans="1:8" ht="15">
      <c r="A482" s="5"/>
      <c r="B482" s="5"/>
      <c r="C482" s="158" t="s">
        <v>34</v>
      </c>
      <c r="D482" s="56" t="s">
        <v>42</v>
      </c>
      <c r="E482" s="72">
        <v>1</v>
      </c>
      <c r="F482" s="72">
        <v>115</v>
      </c>
      <c r="G482" s="72">
        <v>7727</v>
      </c>
      <c r="H482" s="72">
        <v>29023758.97998963</v>
      </c>
    </row>
    <row r="483" spans="1:8" ht="15">
      <c r="A483" s="5"/>
      <c r="B483" s="5"/>
      <c r="C483" s="161"/>
      <c r="D483" s="57" t="s">
        <v>43</v>
      </c>
      <c r="E483" s="72">
        <v>1</v>
      </c>
      <c r="F483" s="72">
        <v>105</v>
      </c>
      <c r="G483" s="72">
        <v>2269</v>
      </c>
      <c r="H483" s="72">
        <v>32984448.567707792</v>
      </c>
    </row>
    <row r="484" spans="1:8" ht="15">
      <c r="A484" s="5"/>
      <c r="B484" s="5"/>
      <c r="C484" s="161"/>
      <c r="D484" s="57" t="s">
        <v>44</v>
      </c>
      <c r="E484" s="72">
        <v>2</v>
      </c>
      <c r="F484" s="72">
        <v>128</v>
      </c>
      <c r="G484" s="72">
        <v>4711</v>
      </c>
      <c r="H484" s="72">
        <v>45306560.573584184</v>
      </c>
    </row>
    <row r="485" spans="1:8" ht="15">
      <c r="A485" s="5"/>
      <c r="B485" s="5"/>
      <c r="C485" s="161"/>
      <c r="D485" s="57" t="s">
        <v>45</v>
      </c>
      <c r="E485" s="72">
        <v>2</v>
      </c>
      <c r="F485" s="72">
        <v>141</v>
      </c>
      <c r="G485" s="72">
        <v>4381</v>
      </c>
      <c r="H485" s="72">
        <v>51667074.73069928</v>
      </c>
    </row>
    <row r="486" spans="1:8" ht="15">
      <c r="A486" s="5"/>
      <c r="B486" s="5"/>
      <c r="C486" s="161"/>
      <c r="D486" s="57" t="s">
        <v>46</v>
      </c>
      <c r="E486" s="72">
        <v>3</v>
      </c>
      <c r="F486" s="72">
        <v>164</v>
      </c>
      <c r="G486" s="72">
        <v>3752</v>
      </c>
      <c r="H486" s="72">
        <v>63372195.855572335</v>
      </c>
    </row>
    <row r="487" spans="1:8" ht="15">
      <c r="A487" s="5"/>
      <c r="B487" s="5"/>
      <c r="C487" s="159"/>
      <c r="D487" s="57" t="s">
        <v>3</v>
      </c>
      <c r="E487" s="72">
        <v>1</v>
      </c>
      <c r="F487" s="72">
        <v>132.8322664953262</v>
      </c>
      <c r="G487" s="72">
        <v>7727</v>
      </c>
      <c r="H487" s="72">
        <f>SUM(H482:H486)</f>
        <v>222354038.70755324</v>
      </c>
    </row>
    <row r="488" spans="1:8" ht="15.75">
      <c r="A488" s="5"/>
      <c r="B488" s="5"/>
      <c r="C488" s="15" t="s">
        <v>60</v>
      </c>
      <c r="E488" s="73"/>
      <c r="F488" s="73"/>
      <c r="G488" s="74"/>
      <c r="H488" s="73"/>
    </row>
    <row r="489" spans="1:8" ht="15.75">
      <c r="A489" s="5"/>
      <c r="B489" s="5"/>
      <c r="C489" s="15"/>
      <c r="E489" s="73"/>
      <c r="F489" s="73"/>
      <c r="G489" s="74"/>
      <c r="H489" s="73"/>
    </row>
    <row r="490" spans="1:8" ht="32.25" customHeight="1">
      <c r="A490" s="5"/>
      <c r="B490" s="5"/>
      <c r="C490" s="152" t="s">
        <v>144</v>
      </c>
      <c r="D490" s="148"/>
      <c r="E490" s="137" t="s">
        <v>194</v>
      </c>
      <c r="F490" s="137"/>
      <c r="G490" s="137"/>
      <c r="H490" s="137"/>
    </row>
    <row r="491" spans="1:8" ht="15.75" thickBot="1">
      <c r="A491" s="5"/>
      <c r="B491" s="5"/>
      <c r="C491" s="154"/>
      <c r="D491" s="149"/>
      <c r="E491" s="12" t="s">
        <v>94</v>
      </c>
      <c r="F491" s="12" t="s">
        <v>71</v>
      </c>
      <c r="G491" s="13" t="s">
        <v>72</v>
      </c>
      <c r="H491" s="13" t="s">
        <v>147</v>
      </c>
    </row>
    <row r="492" spans="1:8" ht="15">
      <c r="A492" s="5"/>
      <c r="B492" s="5"/>
      <c r="C492" s="158" t="s">
        <v>34</v>
      </c>
      <c r="D492" s="16" t="s">
        <v>42</v>
      </c>
      <c r="E492" s="82">
        <v>0.2</v>
      </c>
      <c r="F492" s="82">
        <v>30.434226921025314</v>
      </c>
      <c r="G492" s="82">
        <v>1931.75</v>
      </c>
      <c r="H492" s="82">
        <v>7704749.367885235</v>
      </c>
    </row>
    <row r="493" spans="1:8" ht="15">
      <c r="A493" s="5"/>
      <c r="B493" s="5"/>
      <c r="C493" s="161"/>
      <c r="D493" s="16" t="s">
        <v>43</v>
      </c>
      <c r="E493" s="82">
        <v>0.2857142857142857</v>
      </c>
      <c r="F493" s="82">
        <v>27.537442464191983</v>
      </c>
      <c r="G493" s="82">
        <v>567.25</v>
      </c>
      <c r="H493" s="82">
        <v>8670398.963904105</v>
      </c>
    </row>
    <row r="494" spans="1:8" ht="15">
      <c r="A494" s="5"/>
      <c r="B494" s="5"/>
      <c r="C494" s="161"/>
      <c r="D494" s="16" t="s">
        <v>44</v>
      </c>
      <c r="E494" s="82">
        <v>0.2857142857142857</v>
      </c>
      <c r="F494" s="82">
        <v>37.55322548048166</v>
      </c>
      <c r="G494" s="82">
        <v>1570.3333333333333</v>
      </c>
      <c r="H494" s="82">
        <v>13261248.367630454</v>
      </c>
    </row>
    <row r="495" spans="1:8" ht="15">
      <c r="A495" s="5"/>
      <c r="B495" s="5"/>
      <c r="C495" s="161"/>
      <c r="D495" s="16" t="s">
        <v>45</v>
      </c>
      <c r="E495" s="82">
        <v>0.5</v>
      </c>
      <c r="F495" s="82">
        <v>45.67999334811352</v>
      </c>
      <c r="G495" s="82">
        <v>2111</v>
      </c>
      <c r="H495" s="82">
        <v>16780069.602124013</v>
      </c>
    </row>
    <row r="496" spans="1:8" ht="15">
      <c r="A496" s="5"/>
      <c r="B496" s="5"/>
      <c r="C496" s="161"/>
      <c r="D496" s="16" t="s">
        <v>46</v>
      </c>
      <c r="E496" s="82">
        <v>1</v>
      </c>
      <c r="F496" s="82">
        <v>64.20989855639264</v>
      </c>
      <c r="G496" s="82">
        <v>2111</v>
      </c>
      <c r="H496" s="82">
        <v>24750033.731116727</v>
      </c>
    </row>
    <row r="497" spans="1:8" ht="15">
      <c r="A497" s="5"/>
      <c r="B497" s="5"/>
      <c r="C497" s="159"/>
      <c r="D497" s="16" t="s">
        <v>3</v>
      </c>
      <c r="E497" s="82">
        <v>0.2</v>
      </c>
      <c r="F497" s="82">
        <v>42.51421540541981</v>
      </c>
      <c r="G497" s="82">
        <v>2111</v>
      </c>
      <c r="H497" s="82">
        <v>71166500.03266008</v>
      </c>
    </row>
    <row r="498" spans="1:7" ht="15.75">
      <c r="A498" s="5"/>
      <c r="B498" s="5"/>
      <c r="C498" s="15" t="s">
        <v>60</v>
      </c>
      <c r="G498" s="3"/>
    </row>
    <row r="499" spans="1:7" ht="15.75">
      <c r="A499" s="5"/>
      <c r="B499" s="5"/>
      <c r="C499" s="15"/>
      <c r="G499" s="3"/>
    </row>
    <row r="500" spans="1:8" ht="15">
      <c r="A500" s="5">
        <v>21</v>
      </c>
      <c r="B500" s="5" t="s">
        <v>104</v>
      </c>
      <c r="H500" s="3"/>
    </row>
    <row r="501" spans="1:7" ht="26.25" customHeight="1">
      <c r="A501" s="5"/>
      <c r="B501" s="5"/>
      <c r="C501" s="67">
        <v>2011</v>
      </c>
      <c r="G501" s="3"/>
    </row>
    <row r="502" spans="1:7" ht="28.5" customHeight="1">
      <c r="A502" s="5"/>
      <c r="B502" s="5"/>
      <c r="C502" s="137" t="s">
        <v>144</v>
      </c>
      <c r="D502" s="137"/>
      <c r="E502" s="137" t="s">
        <v>105</v>
      </c>
      <c r="F502" s="137"/>
      <c r="G502" s="137"/>
    </row>
    <row r="503" spans="1:7" ht="15.75" thickBot="1">
      <c r="A503" s="5"/>
      <c r="B503" s="5"/>
      <c r="C503" s="137"/>
      <c r="D503" s="137"/>
      <c r="E503" s="12" t="s">
        <v>1</v>
      </c>
      <c r="F503" s="12" t="s">
        <v>2</v>
      </c>
      <c r="G503" s="13" t="s">
        <v>3</v>
      </c>
    </row>
    <row r="504" spans="1:7" ht="15">
      <c r="A504" s="5"/>
      <c r="B504" s="5"/>
      <c r="C504" s="158" t="s">
        <v>34</v>
      </c>
      <c r="D504" s="56" t="s">
        <v>42</v>
      </c>
      <c r="E504" s="7">
        <v>602068.19</v>
      </c>
      <c r="F504" s="7">
        <v>128678.27</v>
      </c>
      <c r="G504" s="7">
        <f>+E504+F504</f>
        <v>730746.46</v>
      </c>
    </row>
    <row r="505" spans="1:7" ht="15">
      <c r="A505" s="5"/>
      <c r="B505" s="5"/>
      <c r="C505" s="161"/>
      <c r="D505" s="57" t="s">
        <v>43</v>
      </c>
      <c r="E505" s="7">
        <v>664548.57</v>
      </c>
      <c r="F505" s="7">
        <v>74352</v>
      </c>
      <c r="G505" s="7">
        <f>+E505+F505</f>
        <v>738900.57</v>
      </c>
    </row>
    <row r="506" spans="1:7" ht="15">
      <c r="A506" s="5"/>
      <c r="B506" s="5"/>
      <c r="C506" s="161"/>
      <c r="D506" s="57" t="s">
        <v>44</v>
      </c>
      <c r="E506" s="7">
        <v>682239.6</v>
      </c>
      <c r="F506" s="7">
        <v>73727.65</v>
      </c>
      <c r="G506" s="7">
        <f>+E506+F506</f>
        <v>755967.25</v>
      </c>
    </row>
    <row r="507" spans="1:7" ht="15">
      <c r="A507" s="5"/>
      <c r="B507" s="5"/>
      <c r="C507" s="161"/>
      <c r="D507" s="57" t="s">
        <v>45</v>
      </c>
      <c r="E507" s="7">
        <v>684250.66</v>
      </c>
      <c r="F507" s="7">
        <v>72369.11</v>
      </c>
      <c r="G507" s="7">
        <f>+E507+F507</f>
        <v>756619.77</v>
      </c>
    </row>
    <row r="508" spans="1:7" ht="15">
      <c r="A508" s="5"/>
      <c r="B508" s="5"/>
      <c r="C508" s="161"/>
      <c r="D508" s="57" t="s">
        <v>46</v>
      </c>
      <c r="E508" s="7">
        <v>692958.96</v>
      </c>
      <c r="F508" s="7">
        <v>64968.99</v>
      </c>
      <c r="G508" s="7">
        <f>+E508+F508</f>
        <v>757927.95</v>
      </c>
    </row>
    <row r="509" spans="1:7" ht="15">
      <c r="A509" s="5"/>
      <c r="B509" s="5"/>
      <c r="C509" s="159"/>
      <c r="D509" s="57" t="s">
        <v>3</v>
      </c>
      <c r="E509" s="7">
        <f>SUM(E504:E508)</f>
        <v>3326065.98</v>
      </c>
      <c r="F509" s="7">
        <f>SUM(F504:F508)</f>
        <v>414096.02</v>
      </c>
      <c r="G509" s="7">
        <f>SUM(G504:G508)</f>
        <v>3740162</v>
      </c>
    </row>
    <row r="510" spans="1:7" ht="15">
      <c r="A510" s="5"/>
      <c r="B510" s="5"/>
      <c r="C510" s="158" t="s">
        <v>0</v>
      </c>
      <c r="D510" s="56" t="s">
        <v>42</v>
      </c>
      <c r="E510" s="6">
        <f aca="true" t="shared" si="161" ref="E510:E515">E504/G504</f>
        <v>0.8239084593033813</v>
      </c>
      <c r="F510" s="6">
        <f aca="true" t="shared" si="162" ref="F510:F515">F504/G504</f>
        <v>0.17609154069661864</v>
      </c>
      <c r="G510" s="11">
        <f aca="true" t="shared" si="163" ref="G510:G515">E510+F510</f>
        <v>1</v>
      </c>
    </row>
    <row r="511" spans="1:7" ht="15">
      <c r="A511" s="5"/>
      <c r="B511" s="5"/>
      <c r="C511" s="161"/>
      <c r="D511" s="57" t="s">
        <v>43</v>
      </c>
      <c r="E511" s="6">
        <f t="shared" si="161"/>
        <v>0.899374823868386</v>
      </c>
      <c r="F511" s="6">
        <f t="shared" si="162"/>
        <v>0.10062517613161404</v>
      </c>
      <c r="G511" s="11">
        <f t="shared" si="163"/>
        <v>1</v>
      </c>
    </row>
    <row r="512" spans="1:7" ht="15">
      <c r="A512" s="5"/>
      <c r="B512" s="5"/>
      <c r="C512" s="161"/>
      <c r="D512" s="57" t="s">
        <v>44</v>
      </c>
      <c r="E512" s="6">
        <f t="shared" si="161"/>
        <v>0.9024724285344371</v>
      </c>
      <c r="F512" s="6">
        <f t="shared" si="162"/>
        <v>0.09752757146556282</v>
      </c>
      <c r="G512" s="11">
        <f t="shared" si="163"/>
        <v>0.9999999999999999</v>
      </c>
    </row>
    <row r="513" spans="1:7" ht="15">
      <c r="A513" s="5"/>
      <c r="B513" s="5"/>
      <c r="C513" s="161"/>
      <c r="D513" s="57" t="s">
        <v>45</v>
      </c>
      <c r="E513" s="6">
        <f t="shared" si="161"/>
        <v>0.904352076340802</v>
      </c>
      <c r="F513" s="6">
        <f t="shared" si="162"/>
        <v>0.09564792365919807</v>
      </c>
      <c r="G513" s="11">
        <f t="shared" si="163"/>
        <v>1</v>
      </c>
    </row>
    <row r="514" spans="1:7" ht="15">
      <c r="A514" s="5"/>
      <c r="B514" s="5"/>
      <c r="C514" s="161"/>
      <c r="D514" s="57" t="s">
        <v>46</v>
      </c>
      <c r="E514" s="6">
        <f t="shared" si="161"/>
        <v>0.9142807835494126</v>
      </c>
      <c r="F514" s="6">
        <f t="shared" si="162"/>
        <v>0.08571921645058743</v>
      </c>
      <c r="G514" s="11">
        <f t="shared" si="163"/>
        <v>1</v>
      </c>
    </row>
    <row r="515" spans="1:7" ht="15">
      <c r="A515" s="5"/>
      <c r="B515" s="5"/>
      <c r="C515" s="159"/>
      <c r="D515" s="57" t="s">
        <v>3</v>
      </c>
      <c r="E515" s="6">
        <f t="shared" si="161"/>
        <v>0.8892839347600452</v>
      </c>
      <c r="F515" s="6">
        <f t="shared" si="162"/>
        <v>0.11071606523995485</v>
      </c>
      <c r="G515" s="11">
        <f t="shared" si="163"/>
        <v>1</v>
      </c>
    </row>
    <row r="516" spans="1:7" ht="15.75">
      <c r="A516" s="5"/>
      <c r="B516" s="5"/>
      <c r="C516" s="15" t="s">
        <v>60</v>
      </c>
      <c r="G516" s="3"/>
    </row>
    <row r="517" spans="1:7" ht="26.25" customHeight="1">
      <c r="A517" s="5"/>
      <c r="B517" s="5"/>
      <c r="C517" s="67">
        <v>2011</v>
      </c>
      <c r="G517" s="3"/>
    </row>
    <row r="518" spans="1:16" ht="28.5" customHeight="1">
      <c r="A518" s="5"/>
      <c r="B518" s="5"/>
      <c r="C518" s="137" t="s">
        <v>144</v>
      </c>
      <c r="D518" s="137"/>
      <c r="E518" s="138" t="s">
        <v>106</v>
      </c>
      <c r="F518" s="139"/>
      <c r="G518" s="140"/>
      <c r="H518" s="138" t="s">
        <v>107</v>
      </c>
      <c r="I518" s="139"/>
      <c r="J518" s="140"/>
      <c r="K518" s="138" t="s">
        <v>108</v>
      </c>
      <c r="L518" s="139"/>
      <c r="M518" s="140"/>
      <c r="N518" s="138" t="s">
        <v>109</v>
      </c>
      <c r="O518" s="139"/>
      <c r="P518" s="140"/>
    </row>
    <row r="519" spans="1:16" ht="15">
      <c r="A519" s="5"/>
      <c r="B519" s="5"/>
      <c r="C519" s="137"/>
      <c r="D519" s="137"/>
      <c r="E519" s="22" t="s">
        <v>1</v>
      </c>
      <c r="F519" s="23" t="s">
        <v>2</v>
      </c>
      <c r="G519" s="23" t="s">
        <v>3</v>
      </c>
      <c r="H519" s="22" t="s">
        <v>1</v>
      </c>
      <c r="I519" s="23" t="s">
        <v>2</v>
      </c>
      <c r="J519" s="23" t="s">
        <v>3</v>
      </c>
      <c r="K519" s="22" t="s">
        <v>1</v>
      </c>
      <c r="L519" s="23" t="s">
        <v>2</v>
      </c>
      <c r="M519" s="23" t="s">
        <v>3</v>
      </c>
      <c r="N519" s="22" t="s">
        <v>1</v>
      </c>
      <c r="O519" s="23" t="s">
        <v>2</v>
      </c>
      <c r="P519" s="23" t="s">
        <v>3</v>
      </c>
    </row>
    <row r="520" spans="1:16" ht="15">
      <c r="A520" s="5"/>
      <c r="B520" s="5"/>
      <c r="C520" s="158" t="s">
        <v>34</v>
      </c>
      <c r="D520" s="56" t="s">
        <v>42</v>
      </c>
      <c r="E520" s="7">
        <v>546731.72</v>
      </c>
      <c r="F520" s="7">
        <v>55336.47</v>
      </c>
      <c r="G520" s="7">
        <f>+E520+F520</f>
        <v>602068.19</v>
      </c>
      <c r="H520" s="7">
        <v>473955.78</v>
      </c>
      <c r="I520" s="7">
        <v>128112.41</v>
      </c>
      <c r="J520" s="7">
        <f>+H520+I520</f>
        <v>602068.1900000001</v>
      </c>
      <c r="K520" s="7">
        <v>339745.95</v>
      </c>
      <c r="L520" s="7">
        <v>262322.24</v>
      </c>
      <c r="M520" s="7">
        <f>+K520+L520</f>
        <v>602068.19</v>
      </c>
      <c r="N520" s="7">
        <v>16565.63</v>
      </c>
      <c r="O520" s="7">
        <v>585502.56</v>
      </c>
      <c r="P520" s="7">
        <f>+N520+O520</f>
        <v>602068.1900000001</v>
      </c>
    </row>
    <row r="521" spans="1:16" ht="15">
      <c r="A521" s="5"/>
      <c r="B521" s="5"/>
      <c r="C521" s="161"/>
      <c r="D521" s="57" t="s">
        <v>43</v>
      </c>
      <c r="E521" s="7">
        <v>608980.46</v>
      </c>
      <c r="F521" s="7">
        <v>55568.12</v>
      </c>
      <c r="G521" s="7">
        <f>+E521+F521</f>
        <v>664548.58</v>
      </c>
      <c r="H521" s="7">
        <v>554789.98</v>
      </c>
      <c r="I521" s="7">
        <v>109758.6</v>
      </c>
      <c r="J521" s="7">
        <f>+H521+I521</f>
        <v>664548.58</v>
      </c>
      <c r="K521" s="7">
        <v>383999.59</v>
      </c>
      <c r="L521" s="7">
        <v>280548.98</v>
      </c>
      <c r="M521" s="7">
        <f>+K521+L521</f>
        <v>664548.5700000001</v>
      </c>
      <c r="N521" s="7">
        <v>19039.49</v>
      </c>
      <c r="O521" s="7">
        <v>645509.09</v>
      </c>
      <c r="P521" s="7">
        <f>+N521+O521</f>
        <v>664548.58</v>
      </c>
    </row>
    <row r="522" spans="1:16" ht="15">
      <c r="A522" s="5"/>
      <c r="B522" s="5"/>
      <c r="C522" s="161"/>
      <c r="D522" s="57" t="s">
        <v>44</v>
      </c>
      <c r="E522" s="7">
        <v>622325.46</v>
      </c>
      <c r="F522" s="7">
        <v>59914.14</v>
      </c>
      <c r="G522" s="7">
        <f>+E522+F522</f>
        <v>682239.6</v>
      </c>
      <c r="H522" s="7">
        <v>582293.02</v>
      </c>
      <c r="I522" s="7">
        <v>99946.59</v>
      </c>
      <c r="J522" s="7">
        <f>+H522+I522</f>
        <v>682239.61</v>
      </c>
      <c r="K522" s="7">
        <v>417186.82</v>
      </c>
      <c r="L522" s="7">
        <v>265052.79</v>
      </c>
      <c r="M522" s="7">
        <f>+K522+L522</f>
        <v>682239.61</v>
      </c>
      <c r="N522" s="7">
        <v>18859.59</v>
      </c>
      <c r="O522" s="7">
        <v>663380.01</v>
      </c>
      <c r="P522" s="7">
        <f>+N522+O522</f>
        <v>682239.6</v>
      </c>
    </row>
    <row r="523" spans="1:16" ht="15">
      <c r="A523" s="5"/>
      <c r="B523" s="5"/>
      <c r="C523" s="161"/>
      <c r="D523" s="57" t="s">
        <v>45</v>
      </c>
      <c r="E523" s="7">
        <v>640702.1</v>
      </c>
      <c r="F523" s="7">
        <v>43548.57</v>
      </c>
      <c r="G523" s="7">
        <f>+E523+F523</f>
        <v>684250.6699999999</v>
      </c>
      <c r="H523" s="7">
        <v>604164.17</v>
      </c>
      <c r="I523" s="7">
        <v>80086.5</v>
      </c>
      <c r="J523" s="7">
        <f>+H523+I523</f>
        <v>684250.67</v>
      </c>
      <c r="K523" s="7">
        <v>448146.02</v>
      </c>
      <c r="L523" s="7">
        <v>236104.64</v>
      </c>
      <c r="M523" s="7">
        <f>+K523+L523</f>
        <v>684250.66</v>
      </c>
      <c r="N523" s="7">
        <v>18879.02</v>
      </c>
      <c r="O523" s="7">
        <v>665371.65</v>
      </c>
      <c r="P523" s="7">
        <f>+N523+O523</f>
        <v>684250.67</v>
      </c>
    </row>
    <row r="524" spans="1:16" ht="15">
      <c r="A524" s="5"/>
      <c r="B524" s="5"/>
      <c r="C524" s="161"/>
      <c r="D524" s="57" t="s">
        <v>46</v>
      </c>
      <c r="E524" s="7">
        <v>641517.12</v>
      </c>
      <c r="F524" s="7">
        <v>51441.84</v>
      </c>
      <c r="G524" s="7">
        <f>+E524+F524</f>
        <v>692958.96</v>
      </c>
      <c r="H524" s="7">
        <v>625534.87</v>
      </c>
      <c r="I524" s="7">
        <v>67424.09</v>
      </c>
      <c r="J524" s="7">
        <f>+H524+I524</f>
        <v>692958.96</v>
      </c>
      <c r="K524" s="7">
        <v>482158.55</v>
      </c>
      <c r="L524" s="7">
        <v>210800.41</v>
      </c>
      <c r="M524" s="7">
        <f>+K524+L524</f>
        <v>692958.96</v>
      </c>
      <c r="N524" s="7">
        <v>15357.15</v>
      </c>
      <c r="O524" s="7">
        <v>677601.81</v>
      </c>
      <c r="P524" s="7">
        <f>+N524+O524</f>
        <v>692958.9600000001</v>
      </c>
    </row>
    <row r="525" spans="1:16" ht="15">
      <c r="A525" s="5"/>
      <c r="B525" s="5"/>
      <c r="C525" s="159"/>
      <c r="D525" s="57" t="s">
        <v>3</v>
      </c>
      <c r="E525" s="7">
        <f aca="true" t="shared" si="164" ref="E525:P525">SUM(E520:E524)</f>
        <v>3060256.86</v>
      </c>
      <c r="F525" s="7">
        <f t="shared" si="164"/>
        <v>265809.14</v>
      </c>
      <c r="G525" s="7">
        <f t="shared" si="164"/>
        <v>3326066</v>
      </c>
      <c r="H525" s="7">
        <f t="shared" si="164"/>
        <v>2840737.8200000003</v>
      </c>
      <c r="I525" s="7">
        <f t="shared" si="164"/>
        <v>485328.18999999994</v>
      </c>
      <c r="J525" s="7">
        <f t="shared" si="164"/>
        <v>3326066.01</v>
      </c>
      <c r="K525" s="7">
        <f t="shared" si="164"/>
        <v>2071236.9300000002</v>
      </c>
      <c r="L525" s="7">
        <f t="shared" si="164"/>
        <v>1254829.06</v>
      </c>
      <c r="M525" s="7">
        <f t="shared" si="164"/>
        <v>3326065.99</v>
      </c>
      <c r="N525" s="7">
        <f t="shared" si="164"/>
        <v>88700.88</v>
      </c>
      <c r="O525" s="7">
        <f t="shared" si="164"/>
        <v>3237365.12</v>
      </c>
      <c r="P525" s="7">
        <f t="shared" si="164"/>
        <v>3326066</v>
      </c>
    </row>
    <row r="526" spans="1:16" ht="15">
      <c r="A526" s="5"/>
      <c r="B526" s="5"/>
      <c r="C526" s="158" t="s">
        <v>0</v>
      </c>
      <c r="D526" s="56" t="s">
        <v>42</v>
      </c>
      <c r="E526" s="6">
        <f aca="true" t="shared" si="165" ref="E526:E531">E520/G520</f>
        <v>0.9080893644289695</v>
      </c>
      <c r="F526" s="6">
        <f aca="true" t="shared" si="166" ref="F526:F531">F520/G520</f>
        <v>0.09191063557103059</v>
      </c>
      <c r="G526" s="11">
        <f aca="true" t="shared" si="167" ref="G526:G531">E526+F526</f>
        <v>1</v>
      </c>
      <c r="H526" s="6">
        <f aca="true" t="shared" si="168" ref="H526:H531">H520/J520</f>
        <v>0.7872127906309084</v>
      </c>
      <c r="I526" s="6">
        <f aca="true" t="shared" si="169" ref="I526:I531">I520/J520</f>
        <v>0.21278720936909154</v>
      </c>
      <c r="J526" s="11">
        <f aca="true" t="shared" si="170" ref="J526:J531">H526+I526</f>
        <v>1</v>
      </c>
      <c r="K526" s="6">
        <f aca="true" t="shared" si="171" ref="K526:K531">K520/M520</f>
        <v>0.5642981237723256</v>
      </c>
      <c r="L526" s="6">
        <f aca="true" t="shared" si="172" ref="L526:L531">L520/M520</f>
        <v>0.4357018762276745</v>
      </c>
      <c r="M526" s="11">
        <f aca="true" t="shared" si="173" ref="M526:M531">K526+L526</f>
        <v>1</v>
      </c>
      <c r="N526" s="6">
        <f aca="true" t="shared" si="174" ref="N526:N531">N520/P520</f>
        <v>0.027514541168501196</v>
      </c>
      <c r="O526" s="6">
        <f aca="true" t="shared" si="175" ref="O526:O531">O520/P520</f>
        <v>0.9724854588314988</v>
      </c>
      <c r="P526" s="11">
        <f aca="true" t="shared" si="176" ref="P526:P531">N526+O526</f>
        <v>1</v>
      </c>
    </row>
    <row r="527" spans="1:16" ht="15">
      <c r="A527" s="5"/>
      <c r="B527" s="5"/>
      <c r="C527" s="161"/>
      <c r="D527" s="57" t="s">
        <v>43</v>
      </c>
      <c r="E527" s="6">
        <f t="shared" si="165"/>
        <v>0.9163821552368677</v>
      </c>
      <c r="F527" s="6">
        <f t="shared" si="166"/>
        <v>0.0836178447631323</v>
      </c>
      <c r="G527" s="11">
        <f t="shared" si="167"/>
        <v>1</v>
      </c>
      <c r="H527" s="6">
        <f t="shared" si="168"/>
        <v>0.8348373568114463</v>
      </c>
      <c r="I527" s="6">
        <f t="shared" si="169"/>
        <v>0.16516264318855367</v>
      </c>
      <c r="J527" s="11">
        <f t="shared" si="170"/>
        <v>1</v>
      </c>
      <c r="K527" s="6">
        <f t="shared" si="171"/>
        <v>0.5778352513797449</v>
      </c>
      <c r="L527" s="6">
        <f t="shared" si="172"/>
        <v>0.42216474862025505</v>
      </c>
      <c r="M527" s="11">
        <f t="shared" si="173"/>
        <v>1</v>
      </c>
      <c r="N527" s="6">
        <f t="shared" si="174"/>
        <v>0.028650260602467923</v>
      </c>
      <c r="O527" s="6">
        <f t="shared" si="175"/>
        <v>0.9713497393975321</v>
      </c>
      <c r="P527" s="11">
        <f t="shared" si="176"/>
        <v>1</v>
      </c>
    </row>
    <row r="528" spans="1:16" ht="15">
      <c r="A528" s="5"/>
      <c r="B528" s="5"/>
      <c r="C528" s="161"/>
      <c r="D528" s="57" t="s">
        <v>44</v>
      </c>
      <c r="E528" s="6">
        <f t="shared" si="165"/>
        <v>0.9121802076572512</v>
      </c>
      <c r="F528" s="6">
        <f t="shared" si="166"/>
        <v>0.0878197923427488</v>
      </c>
      <c r="G528" s="11">
        <f t="shared" si="167"/>
        <v>1</v>
      </c>
      <c r="H528" s="6">
        <f t="shared" si="168"/>
        <v>0.853502217498043</v>
      </c>
      <c r="I528" s="6">
        <f t="shared" si="169"/>
        <v>0.14649778250195705</v>
      </c>
      <c r="J528" s="11">
        <f t="shared" si="170"/>
        <v>1</v>
      </c>
      <c r="K528" s="6">
        <f t="shared" si="171"/>
        <v>0.6114960402255155</v>
      </c>
      <c r="L528" s="6">
        <f t="shared" si="172"/>
        <v>0.3885039597744845</v>
      </c>
      <c r="M528" s="11">
        <f t="shared" si="173"/>
        <v>1</v>
      </c>
      <c r="N528" s="6">
        <f t="shared" si="174"/>
        <v>0.027643646015270883</v>
      </c>
      <c r="O528" s="6">
        <f t="shared" si="175"/>
        <v>0.9723563539847292</v>
      </c>
      <c r="P528" s="11">
        <f t="shared" si="176"/>
        <v>1</v>
      </c>
    </row>
    <row r="529" spans="1:16" ht="15">
      <c r="A529" s="5"/>
      <c r="B529" s="5"/>
      <c r="C529" s="161"/>
      <c r="D529" s="57" t="s">
        <v>45</v>
      </c>
      <c r="E529" s="6">
        <f t="shared" si="165"/>
        <v>0.9363558241017141</v>
      </c>
      <c r="F529" s="6">
        <f t="shared" si="166"/>
        <v>0.06364417589828594</v>
      </c>
      <c r="G529" s="11">
        <f t="shared" si="167"/>
        <v>1</v>
      </c>
      <c r="H529" s="6">
        <f t="shared" si="168"/>
        <v>0.8829573670713395</v>
      </c>
      <c r="I529" s="6">
        <f t="shared" si="169"/>
        <v>0.11704263292866048</v>
      </c>
      <c r="J529" s="11">
        <f t="shared" si="170"/>
        <v>1</v>
      </c>
      <c r="K529" s="6">
        <f t="shared" si="171"/>
        <v>0.6549442276022065</v>
      </c>
      <c r="L529" s="6">
        <f t="shared" si="172"/>
        <v>0.3450557723977935</v>
      </c>
      <c r="M529" s="11">
        <f t="shared" si="173"/>
        <v>1</v>
      </c>
      <c r="N529" s="6">
        <f t="shared" si="174"/>
        <v>0.02759079505176078</v>
      </c>
      <c r="O529" s="6">
        <f t="shared" si="175"/>
        <v>0.9724092049482392</v>
      </c>
      <c r="P529" s="11">
        <f t="shared" si="176"/>
        <v>1</v>
      </c>
    </row>
    <row r="530" spans="1:16" ht="15">
      <c r="A530" s="5"/>
      <c r="B530" s="5"/>
      <c r="C530" s="161"/>
      <c r="D530" s="57" t="s">
        <v>46</v>
      </c>
      <c r="E530" s="6">
        <f t="shared" si="165"/>
        <v>0.9257649543921043</v>
      </c>
      <c r="F530" s="6">
        <f t="shared" si="166"/>
        <v>0.07423504560789573</v>
      </c>
      <c r="G530" s="11">
        <f t="shared" si="167"/>
        <v>1</v>
      </c>
      <c r="H530" s="6">
        <f t="shared" si="168"/>
        <v>0.9027011787249277</v>
      </c>
      <c r="I530" s="6">
        <f t="shared" si="169"/>
        <v>0.09729882127507233</v>
      </c>
      <c r="J530" s="11">
        <f t="shared" si="170"/>
        <v>1</v>
      </c>
      <c r="K530" s="6">
        <f t="shared" si="171"/>
        <v>0.6957966890275868</v>
      </c>
      <c r="L530" s="6">
        <f t="shared" si="172"/>
        <v>0.30420331097241315</v>
      </c>
      <c r="M530" s="11">
        <f t="shared" si="173"/>
        <v>1</v>
      </c>
      <c r="N530" s="6">
        <f t="shared" si="174"/>
        <v>0.022161702043653492</v>
      </c>
      <c r="O530" s="6">
        <f t="shared" si="175"/>
        <v>0.9778382979563465</v>
      </c>
      <c r="P530" s="11">
        <f t="shared" si="176"/>
        <v>1</v>
      </c>
    </row>
    <row r="531" spans="1:16" ht="15">
      <c r="A531" s="5"/>
      <c r="B531" s="5"/>
      <c r="C531" s="159"/>
      <c r="D531" s="57" t="s">
        <v>3</v>
      </c>
      <c r="E531" s="6">
        <f t="shared" si="165"/>
        <v>0.9200830230067593</v>
      </c>
      <c r="F531" s="6">
        <f t="shared" si="166"/>
        <v>0.07991697699324067</v>
      </c>
      <c r="G531" s="11">
        <f t="shared" si="167"/>
        <v>0.9999999999999999</v>
      </c>
      <c r="H531" s="6">
        <f t="shared" si="168"/>
        <v>0.8540834161015345</v>
      </c>
      <c r="I531" s="6">
        <f t="shared" si="169"/>
        <v>0.14591658389846568</v>
      </c>
      <c r="J531" s="11">
        <f t="shared" si="170"/>
        <v>1.0000000000000002</v>
      </c>
      <c r="K531" s="6">
        <f t="shared" si="171"/>
        <v>0.6227287540978704</v>
      </c>
      <c r="L531" s="6">
        <f t="shared" si="172"/>
        <v>0.37727124590212957</v>
      </c>
      <c r="M531" s="11">
        <f t="shared" si="173"/>
        <v>1</v>
      </c>
      <c r="N531" s="6">
        <f t="shared" si="174"/>
        <v>0.026668406459763577</v>
      </c>
      <c r="O531" s="6">
        <f t="shared" si="175"/>
        <v>0.9733315935402365</v>
      </c>
      <c r="P531" s="11">
        <f t="shared" si="176"/>
        <v>1</v>
      </c>
    </row>
    <row r="532" spans="1:7" ht="15.75">
      <c r="A532" s="5"/>
      <c r="B532" s="5"/>
      <c r="C532" s="15" t="s">
        <v>60</v>
      </c>
      <c r="G532" s="3"/>
    </row>
    <row r="533" spans="1:7" ht="15.75">
      <c r="A533" s="5"/>
      <c r="B533" s="5"/>
      <c r="C533" s="15"/>
      <c r="G533" s="3"/>
    </row>
    <row r="534" spans="1:7" ht="15">
      <c r="A534" s="5">
        <v>22</v>
      </c>
      <c r="B534" s="5" t="s">
        <v>110</v>
      </c>
      <c r="C534" s="18"/>
      <c r="D534" s="18"/>
      <c r="E534" s="18"/>
      <c r="F534" s="18"/>
      <c r="G534" s="18"/>
    </row>
    <row r="535" spans="1:3" ht="15">
      <c r="A535" s="5"/>
      <c r="B535" s="5"/>
      <c r="C535" s="5">
        <v>2011</v>
      </c>
    </row>
    <row r="536" spans="1:8" ht="15" customHeight="1">
      <c r="A536" s="5"/>
      <c r="B536" s="5"/>
      <c r="C536" s="137" t="s">
        <v>144</v>
      </c>
      <c r="D536" s="137"/>
      <c r="E536" s="158" t="s">
        <v>111</v>
      </c>
      <c r="F536" s="152" t="s">
        <v>112</v>
      </c>
      <c r="G536" s="148" t="s">
        <v>113</v>
      </c>
      <c r="H536" s="148" t="s">
        <v>3</v>
      </c>
    </row>
    <row r="537" spans="1:8" ht="15">
      <c r="A537" s="5"/>
      <c r="B537" s="5"/>
      <c r="C537" s="137"/>
      <c r="D537" s="137"/>
      <c r="E537" s="159"/>
      <c r="F537" s="154"/>
      <c r="G537" s="149"/>
      <c r="H537" s="149"/>
    </row>
    <row r="538" spans="1:8" ht="15">
      <c r="A538" s="5"/>
      <c r="B538" s="5"/>
      <c r="C538" s="158" t="s">
        <v>34</v>
      </c>
      <c r="D538" s="56" t="s">
        <v>42</v>
      </c>
      <c r="E538" s="7">
        <v>687089.94</v>
      </c>
      <c r="F538" s="7">
        <v>48597.43</v>
      </c>
      <c r="G538" s="7">
        <v>29134.8</v>
      </c>
      <c r="H538" s="7">
        <f>E538+F538+G538</f>
        <v>764822.17</v>
      </c>
    </row>
    <row r="539" spans="1:8" ht="15">
      <c r="A539" s="5"/>
      <c r="B539" s="5"/>
      <c r="C539" s="161"/>
      <c r="D539" s="57" t="s">
        <v>43</v>
      </c>
      <c r="E539" s="7">
        <v>708324.36</v>
      </c>
      <c r="F539" s="7">
        <v>40234.84</v>
      </c>
      <c r="G539" s="7">
        <v>8397.15</v>
      </c>
      <c r="H539" s="7">
        <f>E539+F539+G539</f>
        <v>756956.35</v>
      </c>
    </row>
    <row r="540" spans="1:8" ht="15">
      <c r="A540" s="5"/>
      <c r="B540" s="5"/>
      <c r="C540" s="161"/>
      <c r="D540" s="57" t="s">
        <v>44</v>
      </c>
      <c r="E540" s="7">
        <v>722040.57</v>
      </c>
      <c r="F540" s="7">
        <v>38412.57</v>
      </c>
      <c r="G540" s="7">
        <v>5979.02</v>
      </c>
      <c r="H540" s="7">
        <f>E540+F540+G540</f>
        <v>766432.1599999999</v>
      </c>
    </row>
    <row r="541" spans="1:8" ht="15">
      <c r="A541" s="5"/>
      <c r="B541" s="5"/>
      <c r="C541" s="161"/>
      <c r="D541" s="57" t="s">
        <v>45</v>
      </c>
      <c r="E541" s="7">
        <v>735586.45</v>
      </c>
      <c r="F541" s="7">
        <v>25814.52</v>
      </c>
      <c r="G541" s="7">
        <v>3299.64</v>
      </c>
      <c r="H541" s="7">
        <f>E541+F541+G541</f>
        <v>764700.61</v>
      </c>
    </row>
    <row r="542" spans="1:8" ht="15">
      <c r="A542" s="5"/>
      <c r="B542" s="5"/>
      <c r="C542" s="161"/>
      <c r="D542" s="57" t="s">
        <v>46</v>
      </c>
      <c r="E542" s="7">
        <v>741394.43</v>
      </c>
      <c r="F542" s="7">
        <v>19623.59</v>
      </c>
      <c r="G542" s="7">
        <v>2920.53</v>
      </c>
      <c r="H542" s="7">
        <f>E542+F542+G542</f>
        <v>763938.55</v>
      </c>
    </row>
    <row r="543" spans="1:8" ht="15">
      <c r="A543" s="5"/>
      <c r="B543" s="5"/>
      <c r="C543" s="159"/>
      <c r="D543" s="57" t="s">
        <v>3</v>
      </c>
      <c r="E543" s="7">
        <f>SUM(E538:E542)</f>
        <v>3594435.7499999995</v>
      </c>
      <c r="F543" s="7">
        <f>SUM(F538:F542)</f>
        <v>172682.94999999998</v>
      </c>
      <c r="G543" s="7">
        <f>SUM(G538:G542)</f>
        <v>49731.14</v>
      </c>
      <c r="H543" s="7">
        <f>SUM(H538:H542)</f>
        <v>3816849.84</v>
      </c>
    </row>
    <row r="544" spans="1:8" ht="15">
      <c r="A544" s="5"/>
      <c r="B544" s="5"/>
      <c r="C544" s="158" t="s">
        <v>0</v>
      </c>
      <c r="D544" s="56" t="s">
        <v>42</v>
      </c>
      <c r="E544" s="26">
        <f aca="true" t="shared" si="177" ref="E544:E549">E538/H538</f>
        <v>0.8983656161536215</v>
      </c>
      <c r="F544" s="26">
        <f aca="true" t="shared" si="178" ref="F544:F549">F538/H538</f>
        <v>0.06354082282944282</v>
      </c>
      <c r="G544" s="26">
        <f aca="true" t="shared" si="179" ref="G544:G549">G538/H538</f>
        <v>0.03809356101693548</v>
      </c>
      <c r="H544" s="48">
        <f aca="true" t="shared" si="180" ref="H544:H549">E544+F544+G544</f>
        <v>0.9999999999999999</v>
      </c>
    </row>
    <row r="545" spans="1:8" ht="15">
      <c r="A545" s="5"/>
      <c r="B545" s="5"/>
      <c r="C545" s="161"/>
      <c r="D545" s="57" t="s">
        <v>43</v>
      </c>
      <c r="E545" s="26">
        <f t="shared" si="177"/>
        <v>0.9357532438957675</v>
      </c>
      <c r="F545" s="26">
        <f t="shared" si="178"/>
        <v>0.053153448015859826</v>
      </c>
      <c r="G545" s="26">
        <f t="shared" si="179"/>
        <v>0.011093308088372599</v>
      </c>
      <c r="H545" s="48">
        <f t="shared" si="180"/>
        <v>1</v>
      </c>
    </row>
    <row r="546" spans="1:8" ht="15">
      <c r="A546" s="5"/>
      <c r="B546" s="5"/>
      <c r="C546" s="161"/>
      <c r="D546" s="57" t="s">
        <v>44</v>
      </c>
      <c r="E546" s="26">
        <f t="shared" si="177"/>
        <v>0.9420802096822243</v>
      </c>
      <c r="F546" s="26">
        <f t="shared" si="178"/>
        <v>0.050118682389319366</v>
      </c>
      <c r="G546" s="26">
        <f t="shared" si="179"/>
        <v>0.007801107928456448</v>
      </c>
      <c r="H546" s="48">
        <f t="shared" si="180"/>
        <v>1</v>
      </c>
    </row>
    <row r="547" spans="1:8" ht="15">
      <c r="A547" s="5"/>
      <c r="B547" s="5"/>
      <c r="C547" s="161"/>
      <c r="D547" s="57" t="s">
        <v>45</v>
      </c>
      <c r="E547" s="26">
        <f t="shared" si="177"/>
        <v>0.9619273744269669</v>
      </c>
      <c r="F547" s="26">
        <f t="shared" si="178"/>
        <v>0.03375768197700274</v>
      </c>
      <c r="G547" s="26">
        <f t="shared" si="179"/>
        <v>0.004314943596030347</v>
      </c>
      <c r="H547" s="48">
        <f t="shared" si="180"/>
        <v>1</v>
      </c>
    </row>
    <row r="548" spans="1:8" ht="15">
      <c r="A548" s="5"/>
      <c r="B548" s="5"/>
      <c r="C548" s="161"/>
      <c r="D548" s="57" t="s">
        <v>46</v>
      </c>
      <c r="E548" s="26">
        <f t="shared" si="177"/>
        <v>0.9704896159514401</v>
      </c>
      <c r="F548" s="26">
        <f t="shared" si="178"/>
        <v>0.025687393311935886</v>
      </c>
      <c r="G548" s="26">
        <f t="shared" si="179"/>
        <v>0.0038229907366240387</v>
      </c>
      <c r="H548" s="48">
        <f t="shared" si="180"/>
        <v>1</v>
      </c>
    </row>
    <row r="549" spans="1:8" ht="15">
      <c r="A549" s="5"/>
      <c r="B549" s="5"/>
      <c r="C549" s="159"/>
      <c r="D549" s="57" t="s">
        <v>3</v>
      </c>
      <c r="E549" s="26">
        <f t="shared" si="177"/>
        <v>0.9417283625703231</v>
      </c>
      <c r="F549" s="26">
        <f t="shared" si="178"/>
        <v>0.04524226973519084</v>
      </c>
      <c r="G549" s="26">
        <f t="shared" si="179"/>
        <v>0.013029367694485984</v>
      </c>
      <c r="H549" s="48">
        <f t="shared" si="180"/>
        <v>1</v>
      </c>
    </row>
    <row r="550" spans="1:3" ht="15.75">
      <c r="A550" s="5"/>
      <c r="B550" s="5"/>
      <c r="C550" s="15" t="s">
        <v>60</v>
      </c>
    </row>
    <row r="551" spans="1:3" ht="15.75">
      <c r="A551" s="5"/>
      <c r="B551" s="5"/>
      <c r="C551" s="15"/>
    </row>
    <row r="552" spans="1:7" ht="15">
      <c r="A552" s="5">
        <v>23</v>
      </c>
      <c r="B552" s="5" t="s">
        <v>114</v>
      </c>
      <c r="C552" s="18"/>
      <c r="D552" s="18"/>
      <c r="E552" s="18"/>
      <c r="F552" s="18"/>
      <c r="G552" s="18"/>
    </row>
    <row r="553" spans="1:3" ht="15">
      <c r="A553" s="5"/>
      <c r="B553" s="5"/>
      <c r="C553" s="5">
        <v>2011</v>
      </c>
    </row>
    <row r="554" spans="1:10" ht="15" customHeight="1">
      <c r="A554" s="5"/>
      <c r="B554" s="5"/>
      <c r="C554" s="137" t="s">
        <v>144</v>
      </c>
      <c r="D554" s="137"/>
      <c r="E554" s="152" t="s">
        <v>131</v>
      </c>
      <c r="F554" s="152" t="s">
        <v>132</v>
      </c>
      <c r="G554" s="148" t="s">
        <v>133</v>
      </c>
      <c r="H554" s="152" t="s">
        <v>134</v>
      </c>
      <c r="I554" s="152" t="s">
        <v>135</v>
      </c>
      <c r="J554" s="137" t="s">
        <v>3</v>
      </c>
    </row>
    <row r="555" spans="1:10" ht="15">
      <c r="A555" s="5"/>
      <c r="B555" s="5"/>
      <c r="C555" s="137"/>
      <c r="D555" s="137"/>
      <c r="E555" s="154"/>
      <c r="F555" s="154"/>
      <c r="G555" s="149"/>
      <c r="H555" s="154"/>
      <c r="I555" s="154"/>
      <c r="J555" s="137"/>
    </row>
    <row r="556" spans="1:10" ht="15">
      <c r="A556" s="5"/>
      <c r="B556" s="5"/>
      <c r="C556" s="158" t="s">
        <v>34</v>
      </c>
      <c r="D556" s="56" t="s">
        <v>42</v>
      </c>
      <c r="E556" s="7">
        <v>562604.99</v>
      </c>
      <c r="F556" s="7">
        <v>99650.25</v>
      </c>
      <c r="G556" s="7">
        <v>10403.49</v>
      </c>
      <c r="H556" s="7">
        <v>2384.34</v>
      </c>
      <c r="I556" s="7">
        <v>6072.33</v>
      </c>
      <c r="J556" s="7">
        <f>SUM(E556:I556)</f>
        <v>681115.3999999999</v>
      </c>
    </row>
    <row r="557" spans="1:10" ht="15">
      <c r="A557" s="5"/>
      <c r="B557" s="5"/>
      <c r="C557" s="161"/>
      <c r="D557" s="57" t="s">
        <v>43</v>
      </c>
      <c r="E557" s="7">
        <v>601065.13</v>
      </c>
      <c r="F557" s="7">
        <v>110513.29</v>
      </c>
      <c r="G557" s="7">
        <v>10077.91</v>
      </c>
      <c r="H557" s="7">
        <v>2019.83</v>
      </c>
      <c r="I557" s="7">
        <v>4135.39</v>
      </c>
      <c r="J557" s="7">
        <f>SUM(E557:I557)</f>
        <v>727811.55</v>
      </c>
    </row>
    <row r="558" spans="1:10" ht="15">
      <c r="A558" s="5"/>
      <c r="B558" s="5"/>
      <c r="C558" s="161"/>
      <c r="D558" s="57" t="s">
        <v>44</v>
      </c>
      <c r="E558" s="7">
        <v>615007.05</v>
      </c>
      <c r="F558" s="7">
        <v>116028.94</v>
      </c>
      <c r="G558" s="7">
        <v>11424.51</v>
      </c>
      <c r="H558" s="7">
        <v>2354.16</v>
      </c>
      <c r="I558" s="7">
        <v>634.8</v>
      </c>
      <c r="J558" s="7">
        <f>SUM(E558:I558)</f>
        <v>745449.4600000001</v>
      </c>
    </row>
    <row r="559" spans="1:10" ht="15">
      <c r="A559" s="5"/>
      <c r="B559" s="5"/>
      <c r="C559" s="161"/>
      <c r="D559" s="57" t="s">
        <v>45</v>
      </c>
      <c r="E559" s="7">
        <v>598997.6</v>
      </c>
      <c r="F559" s="7">
        <v>131417.56</v>
      </c>
      <c r="G559" s="7">
        <v>11896.64</v>
      </c>
      <c r="H559" s="7">
        <v>2607.18</v>
      </c>
      <c r="I559" s="7">
        <v>2879.33</v>
      </c>
      <c r="J559" s="7">
        <f>SUM(E559:I559)</f>
        <v>747798.3099999999</v>
      </c>
    </row>
    <row r="560" spans="1:10" ht="15">
      <c r="A560" s="5"/>
      <c r="B560" s="5"/>
      <c r="C560" s="161"/>
      <c r="D560" s="57" t="s">
        <v>46</v>
      </c>
      <c r="E560" s="7">
        <v>601253</v>
      </c>
      <c r="F560" s="7">
        <v>112374.53</v>
      </c>
      <c r="G560" s="7">
        <v>19421.58</v>
      </c>
      <c r="H560" s="7">
        <v>5314.98</v>
      </c>
      <c r="I560" s="7">
        <v>4725.23</v>
      </c>
      <c r="J560" s="7">
        <f>SUM(E560:I560)</f>
        <v>743089.32</v>
      </c>
    </row>
    <row r="561" spans="1:10" ht="15">
      <c r="A561" s="5"/>
      <c r="B561" s="5"/>
      <c r="C561" s="159"/>
      <c r="D561" s="57" t="s">
        <v>3</v>
      </c>
      <c r="E561" s="7">
        <f aca="true" t="shared" si="181" ref="E561:J561">SUM(E556:E560)</f>
        <v>2978927.77</v>
      </c>
      <c r="F561" s="7">
        <f t="shared" si="181"/>
        <v>569984.57</v>
      </c>
      <c r="G561" s="7">
        <f t="shared" si="181"/>
        <v>63224.130000000005</v>
      </c>
      <c r="H561" s="7">
        <f t="shared" si="181"/>
        <v>14680.49</v>
      </c>
      <c r="I561" s="7">
        <f t="shared" si="181"/>
        <v>18447.08</v>
      </c>
      <c r="J561" s="7">
        <f t="shared" si="181"/>
        <v>3645264.04</v>
      </c>
    </row>
    <row r="562" spans="1:10" ht="15">
      <c r="A562" s="5"/>
      <c r="B562" s="5"/>
      <c r="C562" s="158" t="s">
        <v>0</v>
      </c>
      <c r="D562" s="56" t="s">
        <v>42</v>
      </c>
      <c r="E562" s="26">
        <f aca="true" t="shared" si="182" ref="E562:E567">E556/J556</f>
        <v>0.8260053876332851</v>
      </c>
      <c r="F562" s="26">
        <f aca="true" t="shared" si="183" ref="F562:F567">F556/J556</f>
        <v>0.14630450287866054</v>
      </c>
      <c r="G562" s="26">
        <f aca="true" t="shared" si="184" ref="G562:G567">G556/J556</f>
        <v>0.015274195826434113</v>
      </c>
      <c r="H562" s="26">
        <f aca="true" t="shared" si="185" ref="H562:H567">H556/J556</f>
        <v>0.0035006402732928963</v>
      </c>
      <c r="I562" s="26">
        <f aca="true" t="shared" si="186" ref="I562:I567">I556/J556</f>
        <v>0.008915273388327441</v>
      </c>
      <c r="J562" s="50">
        <f aca="true" t="shared" si="187" ref="J562:J567">SUM(E562:I562)</f>
        <v>1</v>
      </c>
    </row>
    <row r="563" spans="1:10" ht="15">
      <c r="A563" s="5"/>
      <c r="B563" s="5"/>
      <c r="C563" s="161"/>
      <c r="D563" s="57" t="s">
        <v>43</v>
      </c>
      <c r="E563" s="26">
        <f t="shared" si="182"/>
        <v>0.8258526949730325</v>
      </c>
      <c r="F563" s="26">
        <f t="shared" si="183"/>
        <v>0.15184327591393676</v>
      </c>
      <c r="G563" s="26">
        <f t="shared" si="184"/>
        <v>0.013846867365597591</v>
      </c>
      <c r="H563" s="26">
        <f t="shared" si="185"/>
        <v>0.0027752101488359173</v>
      </c>
      <c r="I563" s="26">
        <f t="shared" si="186"/>
        <v>0.005681951598597192</v>
      </c>
      <c r="J563" s="50">
        <f t="shared" si="187"/>
        <v>1</v>
      </c>
    </row>
    <row r="564" spans="1:10" ht="15">
      <c r="A564" s="5"/>
      <c r="B564" s="5"/>
      <c r="C564" s="161"/>
      <c r="D564" s="57" t="s">
        <v>44</v>
      </c>
      <c r="E564" s="26">
        <f t="shared" si="182"/>
        <v>0.825015085529742</v>
      </c>
      <c r="F564" s="26">
        <f t="shared" si="183"/>
        <v>0.1556496398830311</v>
      </c>
      <c r="G564" s="26">
        <f t="shared" si="184"/>
        <v>0.015325666746072898</v>
      </c>
      <c r="H564" s="26">
        <f t="shared" si="185"/>
        <v>0.003158041056197156</v>
      </c>
      <c r="I564" s="26">
        <f t="shared" si="186"/>
        <v>0.0008515667849568231</v>
      </c>
      <c r="J564" s="50">
        <f t="shared" si="187"/>
        <v>1</v>
      </c>
    </row>
    <row r="565" spans="1:10" ht="15">
      <c r="A565" s="5"/>
      <c r="B565" s="5"/>
      <c r="C565" s="161"/>
      <c r="D565" s="57" t="s">
        <v>45</v>
      </c>
      <c r="E565" s="26">
        <f t="shared" si="182"/>
        <v>0.801014915372034</v>
      </c>
      <c r="F565" s="26">
        <f t="shared" si="183"/>
        <v>0.1757393113124313</v>
      </c>
      <c r="G565" s="26">
        <f t="shared" si="184"/>
        <v>0.015908888587886753</v>
      </c>
      <c r="H565" s="26">
        <f t="shared" si="185"/>
        <v>0.00348647484908063</v>
      </c>
      <c r="I565" s="26">
        <f t="shared" si="186"/>
        <v>0.003850409878567391</v>
      </c>
      <c r="J565" s="50">
        <f t="shared" si="187"/>
        <v>1</v>
      </c>
    </row>
    <row r="566" spans="1:10" ht="15">
      <c r="A566" s="5"/>
      <c r="B566" s="5"/>
      <c r="C566" s="161"/>
      <c r="D566" s="57" t="s">
        <v>46</v>
      </c>
      <c r="E566" s="26">
        <f t="shared" si="182"/>
        <v>0.8091261491956311</v>
      </c>
      <c r="F566" s="26">
        <f t="shared" si="183"/>
        <v>0.15122614062061882</v>
      </c>
      <c r="G566" s="26">
        <f t="shared" si="184"/>
        <v>0.026136265826024796</v>
      </c>
      <c r="H566" s="26">
        <f t="shared" si="185"/>
        <v>0.007152545268716821</v>
      </c>
      <c r="I566" s="26">
        <f t="shared" si="186"/>
        <v>0.0063588990890085725</v>
      </c>
      <c r="J566" s="50">
        <f t="shared" si="187"/>
        <v>1</v>
      </c>
    </row>
    <row r="567" spans="1:10" ht="15">
      <c r="A567" s="5"/>
      <c r="B567" s="5"/>
      <c r="C567" s="159"/>
      <c r="D567" s="57" t="s">
        <v>3</v>
      </c>
      <c r="E567" s="26">
        <f t="shared" si="182"/>
        <v>0.8172049369570497</v>
      </c>
      <c r="F567" s="26">
        <f t="shared" si="183"/>
        <v>0.1563630408512191</v>
      </c>
      <c r="G567" s="26">
        <f t="shared" si="184"/>
        <v>0.017344183934615613</v>
      </c>
      <c r="H567" s="26">
        <f t="shared" si="185"/>
        <v>0.00402727754119013</v>
      </c>
      <c r="I567" s="26">
        <f t="shared" si="186"/>
        <v>0.005060560715925533</v>
      </c>
      <c r="J567" s="50">
        <f t="shared" si="187"/>
        <v>1</v>
      </c>
    </row>
    <row r="568" spans="1:3" ht="15.75">
      <c r="A568" s="5"/>
      <c r="B568" s="5"/>
      <c r="C568" s="15" t="s">
        <v>60</v>
      </c>
    </row>
    <row r="569" spans="1:3" ht="15.75">
      <c r="A569" s="5"/>
      <c r="B569" s="5"/>
      <c r="C569" s="15"/>
    </row>
    <row r="570" spans="1:2" ht="15">
      <c r="A570" s="5">
        <v>24</v>
      </c>
      <c r="B570" s="5" t="s">
        <v>54</v>
      </c>
    </row>
    <row r="571" spans="1:3" ht="15">
      <c r="A571" s="5"/>
      <c r="B571" s="5"/>
      <c r="C571" s="5">
        <v>2011</v>
      </c>
    </row>
    <row r="572" spans="1:7" ht="15" customHeight="1">
      <c r="A572" s="5"/>
      <c r="B572" s="5"/>
      <c r="C572" s="137" t="s">
        <v>144</v>
      </c>
      <c r="D572" s="137"/>
      <c r="E572" s="153" t="s">
        <v>115</v>
      </c>
      <c r="F572" s="154"/>
      <c r="G572" s="155"/>
    </row>
    <row r="573" spans="1:7" ht="15.75" thickBot="1">
      <c r="A573" s="5"/>
      <c r="B573" s="5"/>
      <c r="C573" s="137"/>
      <c r="D573" s="137"/>
      <c r="E573" s="12" t="s">
        <v>1</v>
      </c>
      <c r="F573" s="12" t="s">
        <v>2</v>
      </c>
      <c r="G573" s="13" t="s">
        <v>3</v>
      </c>
    </row>
    <row r="574" spans="1:7" ht="15">
      <c r="A574" s="5"/>
      <c r="B574" s="5"/>
      <c r="C574" s="158" t="s">
        <v>34</v>
      </c>
      <c r="D574" s="56" t="s">
        <v>42</v>
      </c>
      <c r="E574" s="7">
        <v>587575.31</v>
      </c>
      <c r="F574" s="7">
        <v>177246.85</v>
      </c>
      <c r="G574" s="7">
        <f>+E574+F574</f>
        <v>764822.16</v>
      </c>
    </row>
    <row r="575" spans="1:7" ht="15">
      <c r="A575" s="5"/>
      <c r="B575" s="5"/>
      <c r="C575" s="161"/>
      <c r="D575" s="57" t="s">
        <v>43</v>
      </c>
      <c r="E575" s="7">
        <v>642657.93</v>
      </c>
      <c r="F575" s="7">
        <v>114298.43</v>
      </c>
      <c r="G575" s="7">
        <f>+E575+F575</f>
        <v>756956.3600000001</v>
      </c>
    </row>
    <row r="576" spans="1:7" ht="15">
      <c r="A576" s="5"/>
      <c r="B576" s="5"/>
      <c r="C576" s="161"/>
      <c r="D576" s="57" t="s">
        <v>44</v>
      </c>
      <c r="E576" s="7">
        <v>658035.06</v>
      </c>
      <c r="F576" s="7">
        <v>108397.1</v>
      </c>
      <c r="G576" s="7">
        <f>+E576+F576</f>
        <v>766432.16</v>
      </c>
    </row>
    <row r="577" spans="1:7" ht="15">
      <c r="A577" s="5"/>
      <c r="B577" s="5"/>
      <c r="C577" s="161"/>
      <c r="D577" s="57" t="s">
        <v>45</v>
      </c>
      <c r="E577" s="7">
        <v>671778.36</v>
      </c>
      <c r="F577" s="7">
        <v>92922.26</v>
      </c>
      <c r="G577" s="7">
        <f>+E577+F577</f>
        <v>764700.62</v>
      </c>
    </row>
    <row r="578" spans="1:7" ht="15">
      <c r="A578" s="5"/>
      <c r="B578" s="5"/>
      <c r="C578" s="161"/>
      <c r="D578" s="57" t="s">
        <v>46</v>
      </c>
      <c r="E578" s="7">
        <v>674621.51</v>
      </c>
      <c r="F578" s="7">
        <v>89317.04</v>
      </c>
      <c r="G578" s="7">
        <f>+E578+F578</f>
        <v>763938.55</v>
      </c>
    </row>
    <row r="579" spans="1:7" ht="15">
      <c r="A579" s="5"/>
      <c r="B579" s="5"/>
      <c r="C579" s="159"/>
      <c r="D579" s="57" t="s">
        <v>3</v>
      </c>
      <c r="E579" s="7">
        <f>SUM(E574:E578)</f>
        <v>3234668.17</v>
      </c>
      <c r="F579" s="7">
        <f>SUM(F574:F578)</f>
        <v>582181.68</v>
      </c>
      <c r="G579" s="7">
        <f>SUM(G574:G578)</f>
        <v>3816849.8500000006</v>
      </c>
    </row>
    <row r="580" spans="1:7" ht="15">
      <c r="A580" s="5"/>
      <c r="B580" s="5"/>
      <c r="C580" s="137" t="s">
        <v>0</v>
      </c>
      <c r="D580" s="56" t="s">
        <v>42</v>
      </c>
      <c r="E580" s="6">
        <f aca="true" t="shared" si="188" ref="E580:E585">E574/G574</f>
        <v>0.7682508963913912</v>
      </c>
      <c r="F580" s="6">
        <f aca="true" t="shared" si="189" ref="F580:F585">F574/G574</f>
        <v>0.23174910360860881</v>
      </c>
      <c r="G580" s="11">
        <f aca="true" t="shared" si="190" ref="G580:G585">E580+F580</f>
        <v>1</v>
      </c>
    </row>
    <row r="581" spans="1:7" ht="15">
      <c r="A581" s="5"/>
      <c r="B581" s="5"/>
      <c r="C581" s="137"/>
      <c r="D581" s="57" t="s">
        <v>43</v>
      </c>
      <c r="E581" s="6">
        <f t="shared" si="188"/>
        <v>0.8490026162142292</v>
      </c>
      <c r="F581" s="6">
        <f t="shared" si="189"/>
        <v>0.15099738378577066</v>
      </c>
      <c r="G581" s="11">
        <f t="shared" si="190"/>
        <v>0.9999999999999999</v>
      </c>
    </row>
    <row r="582" spans="1:7" ht="15">
      <c r="A582" s="5"/>
      <c r="B582" s="5"/>
      <c r="C582" s="137"/>
      <c r="D582" s="57" t="s">
        <v>44</v>
      </c>
      <c r="E582" s="6">
        <f t="shared" si="188"/>
        <v>0.8585692176591337</v>
      </c>
      <c r="F582" s="6">
        <f t="shared" si="189"/>
        <v>0.14143078234086628</v>
      </c>
      <c r="G582" s="11">
        <f t="shared" si="190"/>
        <v>1</v>
      </c>
    </row>
    <row r="583" spans="1:7" ht="15">
      <c r="A583" s="5"/>
      <c r="B583" s="5"/>
      <c r="C583" s="137"/>
      <c r="D583" s="57" t="s">
        <v>45</v>
      </c>
      <c r="E583" s="6">
        <f t="shared" si="188"/>
        <v>0.8784854391774914</v>
      </c>
      <c r="F583" s="6">
        <f t="shared" si="189"/>
        <v>0.12151456082250854</v>
      </c>
      <c r="G583" s="11">
        <f t="shared" si="190"/>
        <v>1</v>
      </c>
    </row>
    <row r="584" spans="1:7" ht="15">
      <c r="A584" s="5"/>
      <c r="B584" s="5"/>
      <c r="C584" s="137"/>
      <c r="D584" s="57" t="s">
        <v>46</v>
      </c>
      <c r="E584" s="6">
        <f t="shared" si="188"/>
        <v>0.8830834757586196</v>
      </c>
      <c r="F584" s="6">
        <f t="shared" si="189"/>
        <v>0.1169165242413804</v>
      </c>
      <c r="G584" s="11">
        <f t="shared" si="190"/>
        <v>1</v>
      </c>
    </row>
    <row r="585" spans="1:7" ht="15">
      <c r="A585" s="5"/>
      <c r="B585" s="5"/>
      <c r="C585" s="137"/>
      <c r="D585" s="57" t="s">
        <v>3</v>
      </c>
      <c r="E585" s="6">
        <f t="shared" si="188"/>
        <v>0.8474706360272463</v>
      </c>
      <c r="F585" s="6">
        <f t="shared" si="189"/>
        <v>0.1525293639727536</v>
      </c>
      <c r="G585" s="11">
        <f t="shared" si="190"/>
        <v>0.9999999999999999</v>
      </c>
    </row>
    <row r="586" spans="1:7" ht="15.75">
      <c r="A586" s="5"/>
      <c r="B586" s="5"/>
      <c r="C586" s="15" t="s">
        <v>60</v>
      </c>
      <c r="G586" s="3"/>
    </row>
    <row r="587" spans="1:7" ht="15.75">
      <c r="A587" s="5"/>
      <c r="B587" s="5"/>
      <c r="C587" s="15"/>
      <c r="G587" s="3"/>
    </row>
    <row r="588" spans="1:3" ht="15">
      <c r="A588" s="5"/>
      <c r="B588" s="5"/>
      <c r="C588" s="5">
        <v>2011</v>
      </c>
    </row>
    <row r="589" spans="1:10" ht="29.25" customHeight="1">
      <c r="A589" s="5"/>
      <c r="B589" s="5"/>
      <c r="C589" s="137" t="s">
        <v>144</v>
      </c>
      <c r="D589" s="137"/>
      <c r="E589" s="138" t="s">
        <v>70</v>
      </c>
      <c r="F589" s="139"/>
      <c r="G589" s="139"/>
      <c r="H589" s="139"/>
      <c r="I589" s="139"/>
      <c r="J589" s="140"/>
    </row>
    <row r="590" spans="1:10" ht="15.75" thickBot="1">
      <c r="A590" s="5"/>
      <c r="B590" s="5"/>
      <c r="C590" s="137"/>
      <c r="D590" s="137"/>
      <c r="E590" s="12" t="s">
        <v>139</v>
      </c>
      <c r="F590" s="12" t="s">
        <v>140</v>
      </c>
      <c r="G590" s="13" t="s">
        <v>141</v>
      </c>
      <c r="H590" s="13" t="s">
        <v>156</v>
      </c>
      <c r="I590" s="13" t="s">
        <v>142</v>
      </c>
      <c r="J590" s="13" t="s">
        <v>3</v>
      </c>
    </row>
    <row r="591" spans="1:10" ht="15">
      <c r="A591" s="5"/>
      <c r="B591" s="5"/>
      <c r="C591" s="158" t="s">
        <v>34</v>
      </c>
      <c r="D591" s="56" t="s">
        <v>42</v>
      </c>
      <c r="E591" s="7">
        <v>341510.79</v>
      </c>
      <c r="F591" s="7">
        <v>200627.57</v>
      </c>
      <c r="G591" s="7">
        <v>30836.36</v>
      </c>
      <c r="H591" s="7">
        <v>6273.67</v>
      </c>
      <c r="I591" s="7">
        <v>8326.93</v>
      </c>
      <c r="J591" s="7">
        <f>SUM(E591:I591)</f>
        <v>587575.3200000001</v>
      </c>
    </row>
    <row r="592" spans="1:10" ht="15">
      <c r="A592" s="5"/>
      <c r="B592" s="5"/>
      <c r="C592" s="161"/>
      <c r="D592" s="57" t="s">
        <v>43</v>
      </c>
      <c r="E592" s="7">
        <v>292554.84</v>
      </c>
      <c r="F592" s="7">
        <v>278696.43</v>
      </c>
      <c r="G592" s="7">
        <v>45639.91</v>
      </c>
      <c r="H592" s="7">
        <v>16720.57</v>
      </c>
      <c r="I592" s="7">
        <v>9046.17</v>
      </c>
      <c r="J592" s="7">
        <f>SUM(E592:I592)</f>
        <v>642657.92</v>
      </c>
    </row>
    <row r="593" spans="1:10" ht="15">
      <c r="A593" s="5"/>
      <c r="B593" s="5"/>
      <c r="C593" s="161"/>
      <c r="D593" s="57" t="s">
        <v>44</v>
      </c>
      <c r="E593" s="7">
        <v>275791.25</v>
      </c>
      <c r="F593" s="7">
        <v>284417.64</v>
      </c>
      <c r="G593" s="7">
        <v>65995.43</v>
      </c>
      <c r="H593" s="7">
        <v>22371.27</v>
      </c>
      <c r="I593" s="7">
        <v>9459.46</v>
      </c>
      <c r="J593" s="7">
        <f>SUM(E593:I593)</f>
        <v>658035.05</v>
      </c>
    </row>
    <row r="594" spans="1:10" ht="15">
      <c r="A594" s="5"/>
      <c r="B594" s="5"/>
      <c r="C594" s="161"/>
      <c r="D594" s="57" t="s">
        <v>45</v>
      </c>
      <c r="E594" s="7">
        <v>207156.18</v>
      </c>
      <c r="F594" s="7">
        <v>329440.37</v>
      </c>
      <c r="G594" s="7">
        <v>85599.06</v>
      </c>
      <c r="H594" s="7">
        <v>37605.06</v>
      </c>
      <c r="I594" s="7">
        <v>11977.68</v>
      </c>
      <c r="J594" s="7">
        <f>SUM(E594:I594)</f>
        <v>671778.3500000002</v>
      </c>
    </row>
    <row r="595" spans="1:10" ht="15">
      <c r="A595" s="5"/>
      <c r="B595" s="5"/>
      <c r="C595" s="161"/>
      <c r="D595" s="57" t="s">
        <v>46</v>
      </c>
      <c r="E595" s="7">
        <v>149690.49</v>
      </c>
      <c r="F595" s="7">
        <v>323373.82</v>
      </c>
      <c r="G595" s="7">
        <v>109430</v>
      </c>
      <c r="H595" s="7">
        <v>59228.84</v>
      </c>
      <c r="I595" s="7">
        <v>32898.37</v>
      </c>
      <c r="J595" s="7">
        <f>SUM(E595:I595)</f>
        <v>674621.52</v>
      </c>
    </row>
    <row r="596" spans="1:10" ht="15">
      <c r="A596" s="5"/>
      <c r="B596" s="5"/>
      <c r="C596" s="159"/>
      <c r="D596" s="57" t="s">
        <v>3</v>
      </c>
      <c r="E596" s="7">
        <f aca="true" t="shared" si="191" ref="E596:J596">SUM(E591:E595)</f>
        <v>1266703.55</v>
      </c>
      <c r="F596" s="7">
        <f t="shared" si="191"/>
        <v>1416555.83</v>
      </c>
      <c r="G596" s="7">
        <f t="shared" si="191"/>
        <v>337500.76</v>
      </c>
      <c r="H596" s="7">
        <f t="shared" si="191"/>
        <v>142199.40999999997</v>
      </c>
      <c r="I596" s="7">
        <f t="shared" si="191"/>
        <v>71708.61</v>
      </c>
      <c r="J596" s="7">
        <f t="shared" si="191"/>
        <v>3234668.1600000006</v>
      </c>
    </row>
    <row r="597" spans="1:10" ht="15">
      <c r="A597" s="5"/>
      <c r="B597" s="5"/>
      <c r="C597" s="137" t="s">
        <v>0</v>
      </c>
      <c r="D597" s="56" t="s">
        <v>42</v>
      </c>
      <c r="E597" s="49">
        <f aca="true" t="shared" si="192" ref="E597:E602">E591/J591</f>
        <v>0.5812204467675735</v>
      </c>
      <c r="F597" s="49">
        <f aca="true" t="shared" si="193" ref="F597:F602">F591/J591</f>
        <v>0.3414499608322555</v>
      </c>
      <c r="G597" s="49">
        <f aca="true" t="shared" si="194" ref="G597:G602">G591/J591</f>
        <v>0.052480693028427394</v>
      </c>
      <c r="H597" s="49">
        <f aca="true" t="shared" si="195" ref="H597:H602">H591/J591</f>
        <v>0.010677218369212647</v>
      </c>
      <c r="I597" s="49">
        <f aca="true" t="shared" si="196" ref="I597:I602">I591/J591</f>
        <v>0.014171681002530875</v>
      </c>
      <c r="J597" s="50">
        <f aca="true" t="shared" si="197" ref="J597:J602">SUM(E597:I597)</f>
        <v>0.9999999999999998</v>
      </c>
    </row>
    <row r="598" spans="1:10" ht="15">
      <c r="A598" s="5"/>
      <c r="B598" s="5"/>
      <c r="C598" s="137"/>
      <c r="D598" s="57" t="s">
        <v>43</v>
      </c>
      <c r="E598" s="49">
        <f t="shared" si="192"/>
        <v>0.45522638233416624</v>
      </c>
      <c r="F598" s="49">
        <f t="shared" si="193"/>
        <v>0.4336621728710664</v>
      </c>
      <c r="G598" s="49">
        <f t="shared" si="194"/>
        <v>0.0710174240130737</v>
      </c>
      <c r="H598" s="49">
        <f t="shared" si="195"/>
        <v>0.026017838541536994</v>
      </c>
      <c r="I598" s="49">
        <f t="shared" si="196"/>
        <v>0.014076182240156629</v>
      </c>
      <c r="J598" s="50">
        <f t="shared" si="197"/>
        <v>0.9999999999999998</v>
      </c>
    </row>
    <row r="599" spans="1:10" ht="15">
      <c r="A599" s="5"/>
      <c r="B599" s="5"/>
      <c r="C599" s="137"/>
      <c r="D599" s="57" t="s">
        <v>44</v>
      </c>
      <c r="E599" s="49">
        <f t="shared" si="192"/>
        <v>0.4191133131890163</v>
      </c>
      <c r="F599" s="49">
        <f t="shared" si="193"/>
        <v>0.4322226300863457</v>
      </c>
      <c r="G599" s="49">
        <f t="shared" si="194"/>
        <v>0.10029166379511241</v>
      </c>
      <c r="H599" s="49">
        <f t="shared" si="195"/>
        <v>0.03399707963884294</v>
      </c>
      <c r="I599" s="49">
        <f t="shared" si="196"/>
        <v>0.014375313290682614</v>
      </c>
      <c r="J599" s="50">
        <f t="shared" si="197"/>
        <v>1</v>
      </c>
    </row>
    <row r="600" spans="1:10" ht="15">
      <c r="A600" s="5"/>
      <c r="B600" s="5"/>
      <c r="C600" s="137"/>
      <c r="D600" s="57" t="s">
        <v>45</v>
      </c>
      <c r="E600" s="49">
        <f t="shared" si="192"/>
        <v>0.30836983656886224</v>
      </c>
      <c r="F600" s="49">
        <f t="shared" si="193"/>
        <v>0.4904003976906965</v>
      </c>
      <c r="G600" s="49">
        <f t="shared" si="194"/>
        <v>0.1274215818357349</v>
      </c>
      <c r="H600" s="49">
        <f t="shared" si="195"/>
        <v>0.05597837441471579</v>
      </c>
      <c r="I600" s="49">
        <f t="shared" si="196"/>
        <v>0.01782980948999026</v>
      </c>
      <c r="J600" s="50">
        <f t="shared" si="197"/>
        <v>0.9999999999999997</v>
      </c>
    </row>
    <row r="601" spans="1:10" ht="15">
      <c r="A601" s="5"/>
      <c r="B601" s="5"/>
      <c r="C601" s="137"/>
      <c r="D601" s="57" t="s">
        <v>46</v>
      </c>
      <c r="E601" s="49">
        <f t="shared" si="192"/>
        <v>0.22188810401423303</v>
      </c>
      <c r="F601" s="49">
        <f t="shared" si="193"/>
        <v>0.4793410978054777</v>
      </c>
      <c r="G601" s="49">
        <f t="shared" si="194"/>
        <v>0.16220947117133175</v>
      </c>
      <c r="H601" s="49">
        <f t="shared" si="195"/>
        <v>0.08779565763037028</v>
      </c>
      <c r="I601" s="49">
        <f t="shared" si="196"/>
        <v>0.04876566937858727</v>
      </c>
      <c r="J601" s="50">
        <f t="shared" si="197"/>
        <v>1</v>
      </c>
    </row>
    <row r="602" spans="1:10" ht="15">
      <c r="A602" s="5"/>
      <c r="B602" s="5"/>
      <c r="C602" s="137"/>
      <c r="D602" s="57" t="s">
        <v>3</v>
      </c>
      <c r="E602" s="49">
        <f t="shared" si="192"/>
        <v>0.3916023181802982</v>
      </c>
      <c r="F602" s="49">
        <f t="shared" si="193"/>
        <v>0.4379292588702514</v>
      </c>
      <c r="G602" s="49">
        <f t="shared" si="194"/>
        <v>0.10433860393271376</v>
      </c>
      <c r="H602" s="49">
        <f t="shared" si="195"/>
        <v>0.04396105039720673</v>
      </c>
      <c r="I602" s="49">
        <f t="shared" si="196"/>
        <v>0.022168768619529735</v>
      </c>
      <c r="J602" s="50">
        <f t="shared" si="197"/>
        <v>0.9999999999999999</v>
      </c>
    </row>
    <row r="603" spans="1:3" ht="15.75">
      <c r="A603" s="5"/>
      <c r="B603" s="5"/>
      <c r="C603" s="15" t="s">
        <v>61</v>
      </c>
    </row>
    <row r="605" spans="1:8" ht="15">
      <c r="A605" s="5">
        <v>25</v>
      </c>
      <c r="B605" s="5" t="s">
        <v>116</v>
      </c>
      <c r="H605" s="3"/>
    </row>
    <row r="606" spans="1:7" ht="26.25" customHeight="1">
      <c r="A606" s="5"/>
      <c r="B606" s="5"/>
      <c r="C606" s="67">
        <v>2011</v>
      </c>
      <c r="G606" s="3"/>
    </row>
    <row r="607" spans="1:13" ht="28.5" customHeight="1">
      <c r="A607" s="5"/>
      <c r="B607" s="5"/>
      <c r="C607" s="137" t="s">
        <v>144</v>
      </c>
      <c r="D607" s="137"/>
      <c r="E607" s="138" t="s">
        <v>117</v>
      </c>
      <c r="F607" s="139"/>
      <c r="G607" s="140"/>
      <c r="H607" s="138" t="s">
        <v>118</v>
      </c>
      <c r="I607" s="139"/>
      <c r="J607" s="140"/>
      <c r="K607" s="138" t="s">
        <v>119</v>
      </c>
      <c r="L607" s="139"/>
      <c r="M607" s="140"/>
    </row>
    <row r="608" spans="1:13" ht="15.75" thickBot="1">
      <c r="A608" s="5"/>
      <c r="B608" s="5"/>
      <c r="C608" s="137"/>
      <c r="D608" s="137"/>
      <c r="E608" s="12" t="s">
        <v>1</v>
      </c>
      <c r="F608" s="12" t="s">
        <v>2</v>
      </c>
      <c r="G608" s="13" t="s">
        <v>3</v>
      </c>
      <c r="H608" s="22" t="s">
        <v>1</v>
      </c>
      <c r="I608" s="23" t="s">
        <v>2</v>
      </c>
      <c r="J608" s="23" t="s">
        <v>3</v>
      </c>
      <c r="K608" s="22" t="s">
        <v>1</v>
      </c>
      <c r="L608" s="23" t="s">
        <v>2</v>
      </c>
      <c r="M608" s="23" t="s">
        <v>3</v>
      </c>
    </row>
    <row r="609" spans="1:13" ht="15">
      <c r="A609" s="5"/>
      <c r="B609" s="5"/>
      <c r="C609" s="158" t="s">
        <v>34</v>
      </c>
      <c r="D609" s="56" t="s">
        <v>42</v>
      </c>
      <c r="E609" s="7">
        <v>197118.91</v>
      </c>
      <c r="F609" s="7">
        <v>390456.4</v>
      </c>
      <c r="G609" s="7">
        <f>+E609+F609</f>
        <v>587575.31</v>
      </c>
      <c r="H609" s="7">
        <v>518735.15</v>
      </c>
      <c r="I609" s="7">
        <v>68840.17</v>
      </c>
      <c r="J609" s="7">
        <f>+H609+I609</f>
        <v>587575.3200000001</v>
      </c>
      <c r="K609" s="7">
        <v>209246.94</v>
      </c>
      <c r="L609" s="7">
        <v>378328.37</v>
      </c>
      <c r="M609" s="7">
        <f>+K609+L609</f>
        <v>587575.31</v>
      </c>
    </row>
    <row r="610" spans="1:13" ht="15">
      <c r="A610" s="5"/>
      <c r="B610" s="5"/>
      <c r="C610" s="161"/>
      <c r="D610" s="57" t="s">
        <v>43</v>
      </c>
      <c r="E610" s="7">
        <v>229103.66</v>
      </c>
      <c r="F610" s="7">
        <v>413554.27</v>
      </c>
      <c r="G610" s="7">
        <f>+E610+F610</f>
        <v>642657.93</v>
      </c>
      <c r="H610" s="7">
        <v>580536.93</v>
      </c>
      <c r="I610" s="7">
        <v>62121</v>
      </c>
      <c r="J610" s="7">
        <f>+H610+I610</f>
        <v>642657.93</v>
      </c>
      <c r="K610" s="7">
        <v>230970.86</v>
      </c>
      <c r="L610" s="7">
        <v>411687.07</v>
      </c>
      <c r="M610" s="7">
        <f>+K610+L610</f>
        <v>642657.9299999999</v>
      </c>
    </row>
    <row r="611" spans="1:13" ht="15">
      <c r="A611" s="5"/>
      <c r="B611" s="5"/>
      <c r="C611" s="161"/>
      <c r="D611" s="57" t="s">
        <v>44</v>
      </c>
      <c r="E611" s="7">
        <v>267409.87</v>
      </c>
      <c r="F611" s="7">
        <v>390625.19</v>
      </c>
      <c r="G611" s="7">
        <f>+E611+F611</f>
        <v>658035.06</v>
      </c>
      <c r="H611" s="7">
        <v>609057.93</v>
      </c>
      <c r="I611" s="7">
        <v>48977.13</v>
      </c>
      <c r="J611" s="7">
        <f>+H611+I611</f>
        <v>658035.06</v>
      </c>
      <c r="K611" s="7">
        <v>228770.04</v>
      </c>
      <c r="L611" s="7">
        <v>429265.02</v>
      </c>
      <c r="M611" s="7">
        <f>+K611+L611</f>
        <v>658035.06</v>
      </c>
    </row>
    <row r="612" spans="1:13" ht="15">
      <c r="A612" s="5"/>
      <c r="B612" s="5"/>
      <c r="C612" s="161"/>
      <c r="D612" s="57" t="s">
        <v>45</v>
      </c>
      <c r="E612" s="7">
        <v>317785.62</v>
      </c>
      <c r="F612" s="7">
        <v>353992.74</v>
      </c>
      <c r="G612" s="7">
        <f>+E612+F612</f>
        <v>671778.36</v>
      </c>
      <c r="H612" s="7">
        <v>624409.86</v>
      </c>
      <c r="I612" s="7">
        <v>47368.5</v>
      </c>
      <c r="J612" s="7">
        <f>+H612+I612</f>
        <v>671778.36</v>
      </c>
      <c r="K612" s="7">
        <v>238087.97</v>
      </c>
      <c r="L612" s="7">
        <v>433690.39</v>
      </c>
      <c r="M612" s="7">
        <f>+K612+L612</f>
        <v>671778.36</v>
      </c>
    </row>
    <row r="613" spans="1:13" ht="15">
      <c r="A613" s="5"/>
      <c r="B613" s="5"/>
      <c r="C613" s="161"/>
      <c r="D613" s="57" t="s">
        <v>46</v>
      </c>
      <c r="E613" s="7">
        <v>367911.97</v>
      </c>
      <c r="F613" s="7">
        <v>306709.55</v>
      </c>
      <c r="G613" s="7">
        <f>+E613+F613</f>
        <v>674621.52</v>
      </c>
      <c r="H613" s="7">
        <v>630280.18</v>
      </c>
      <c r="I613" s="7">
        <v>44341.33</v>
      </c>
      <c r="J613" s="7">
        <f>+H613+I613</f>
        <v>674621.51</v>
      </c>
      <c r="K613" s="7">
        <v>219609.17</v>
      </c>
      <c r="L613" s="7">
        <v>455012.35</v>
      </c>
      <c r="M613" s="7">
        <f>+K613+L613</f>
        <v>674621.52</v>
      </c>
    </row>
    <row r="614" spans="1:13" ht="15">
      <c r="A614" s="5"/>
      <c r="B614" s="5"/>
      <c r="C614" s="159"/>
      <c r="D614" s="57" t="s">
        <v>3</v>
      </c>
      <c r="E614" s="7">
        <f>SUM(E609:E613)</f>
        <v>1379330.0299999998</v>
      </c>
      <c r="F614" s="7">
        <f aca="true" t="shared" si="198" ref="F614:M614">SUM(F609:F613)</f>
        <v>1855338.1500000001</v>
      </c>
      <c r="G614" s="7">
        <f t="shared" si="198"/>
        <v>3234668.18</v>
      </c>
      <c r="H614" s="7">
        <f t="shared" si="198"/>
        <v>2963020.0500000003</v>
      </c>
      <c r="I614" s="7">
        <f t="shared" si="198"/>
        <v>271648.13</v>
      </c>
      <c r="J614" s="7">
        <f t="shared" si="198"/>
        <v>3234668.1799999997</v>
      </c>
      <c r="K614" s="7">
        <f t="shared" si="198"/>
        <v>1126684.98</v>
      </c>
      <c r="L614" s="7">
        <f t="shared" si="198"/>
        <v>2107983.2</v>
      </c>
      <c r="M614" s="7">
        <f t="shared" si="198"/>
        <v>3234668.18</v>
      </c>
    </row>
    <row r="615" spans="1:13" ht="15">
      <c r="A615" s="5"/>
      <c r="B615" s="5"/>
      <c r="C615" s="137" t="s">
        <v>0</v>
      </c>
      <c r="D615" s="56" t="s">
        <v>42</v>
      </c>
      <c r="E615" s="6">
        <f aca="true" t="shared" si="199" ref="E615:E620">E609/G609</f>
        <v>0.33547854486942275</v>
      </c>
      <c r="F615" s="6">
        <f aca="true" t="shared" si="200" ref="F615:F620">F609/G609</f>
        <v>0.6645214551305771</v>
      </c>
      <c r="G615" s="11">
        <f aca="true" t="shared" si="201" ref="G615:G620">E615+F615</f>
        <v>0.9999999999999999</v>
      </c>
      <c r="H615" s="6">
        <f aca="true" t="shared" si="202" ref="H615:H620">H609/J609</f>
        <v>0.8828402629300359</v>
      </c>
      <c r="I615" s="6">
        <f aca="true" t="shared" si="203" ref="I615:I620">I609/J609</f>
        <v>0.11715973706996405</v>
      </c>
      <c r="J615" s="11">
        <f aca="true" t="shared" si="204" ref="J615:J620">H615+I615</f>
        <v>1</v>
      </c>
      <c r="K615" s="6">
        <f aca="true" t="shared" si="205" ref="K615:K620">K609/M609</f>
        <v>0.35611935430030234</v>
      </c>
      <c r="L615" s="6">
        <f aca="true" t="shared" si="206" ref="L615:L620">L609/M609</f>
        <v>0.6438806456996976</v>
      </c>
      <c r="M615" s="11">
        <f aca="true" t="shared" si="207" ref="M615:M620">K615+L615</f>
        <v>1</v>
      </c>
    </row>
    <row r="616" spans="1:13" ht="15">
      <c r="A616" s="5"/>
      <c r="B616" s="5"/>
      <c r="C616" s="137"/>
      <c r="D616" s="57" t="s">
        <v>43</v>
      </c>
      <c r="E616" s="6">
        <f t="shared" si="199"/>
        <v>0.35649394383105176</v>
      </c>
      <c r="F616" s="6">
        <f t="shared" si="200"/>
        <v>0.6435060561689482</v>
      </c>
      <c r="G616" s="11">
        <f t="shared" si="201"/>
        <v>1</v>
      </c>
      <c r="H616" s="6">
        <f t="shared" si="202"/>
        <v>0.903337378875882</v>
      </c>
      <c r="I616" s="6">
        <f t="shared" si="203"/>
        <v>0.09666262112411808</v>
      </c>
      <c r="J616" s="11">
        <f t="shared" si="204"/>
        <v>1</v>
      </c>
      <c r="K616" s="6">
        <f t="shared" si="205"/>
        <v>0.3593993775195461</v>
      </c>
      <c r="L616" s="6">
        <f t="shared" si="206"/>
        <v>0.640600622480454</v>
      </c>
      <c r="M616" s="11">
        <f t="shared" si="207"/>
        <v>1</v>
      </c>
    </row>
    <row r="617" spans="1:13" ht="15">
      <c r="A617" s="5"/>
      <c r="B617" s="5"/>
      <c r="C617" s="137"/>
      <c r="D617" s="57" t="s">
        <v>44</v>
      </c>
      <c r="E617" s="6">
        <f t="shared" si="199"/>
        <v>0.4063763259057959</v>
      </c>
      <c r="F617" s="6">
        <f t="shared" si="200"/>
        <v>0.593623674094204</v>
      </c>
      <c r="G617" s="11">
        <f t="shared" si="201"/>
        <v>1</v>
      </c>
      <c r="H617" s="6">
        <f t="shared" si="202"/>
        <v>0.9255706375280369</v>
      </c>
      <c r="I617" s="6">
        <f t="shared" si="203"/>
        <v>0.0744293624719631</v>
      </c>
      <c r="J617" s="11">
        <f t="shared" si="204"/>
        <v>1</v>
      </c>
      <c r="K617" s="6">
        <f t="shared" si="205"/>
        <v>0.3476563087687151</v>
      </c>
      <c r="L617" s="6">
        <f t="shared" si="206"/>
        <v>0.6523436912312848</v>
      </c>
      <c r="M617" s="11">
        <f t="shared" si="207"/>
        <v>0.9999999999999999</v>
      </c>
    </row>
    <row r="618" spans="1:13" ht="15">
      <c r="A618" s="5"/>
      <c r="B618" s="5"/>
      <c r="C618" s="137"/>
      <c r="D618" s="57" t="s">
        <v>45</v>
      </c>
      <c r="E618" s="6">
        <f t="shared" si="199"/>
        <v>0.47305129030950027</v>
      </c>
      <c r="F618" s="6">
        <f t="shared" si="200"/>
        <v>0.5269487096904997</v>
      </c>
      <c r="G618" s="11">
        <f t="shared" si="201"/>
        <v>1</v>
      </c>
      <c r="H618" s="6">
        <f t="shared" si="202"/>
        <v>0.9294879043141551</v>
      </c>
      <c r="I618" s="6">
        <f t="shared" si="203"/>
        <v>0.07051209568584496</v>
      </c>
      <c r="J618" s="11">
        <f t="shared" si="204"/>
        <v>1</v>
      </c>
      <c r="K618" s="6">
        <f t="shared" si="205"/>
        <v>0.35441446789086806</v>
      </c>
      <c r="L618" s="6">
        <f t="shared" si="206"/>
        <v>0.6455855321091319</v>
      </c>
      <c r="M618" s="11">
        <f t="shared" si="207"/>
        <v>1</v>
      </c>
    </row>
    <row r="619" spans="1:13" ht="15">
      <c r="A619" s="5"/>
      <c r="B619" s="5"/>
      <c r="C619" s="137"/>
      <c r="D619" s="57" t="s">
        <v>46</v>
      </c>
      <c r="E619" s="6">
        <f t="shared" si="199"/>
        <v>0.5453605600959779</v>
      </c>
      <c r="F619" s="6">
        <f t="shared" si="200"/>
        <v>0.454639439904022</v>
      </c>
      <c r="G619" s="11">
        <f t="shared" si="201"/>
        <v>0.9999999999999999</v>
      </c>
      <c r="H619" s="6">
        <f t="shared" si="202"/>
        <v>0.9342722855071728</v>
      </c>
      <c r="I619" s="6">
        <f t="shared" si="203"/>
        <v>0.06572771449282724</v>
      </c>
      <c r="J619" s="11">
        <f t="shared" si="204"/>
        <v>1</v>
      </c>
      <c r="K619" s="6">
        <f t="shared" si="205"/>
        <v>0.3255294464961628</v>
      </c>
      <c r="L619" s="6">
        <f t="shared" si="206"/>
        <v>0.6744705535038372</v>
      </c>
      <c r="M619" s="11">
        <f t="shared" si="207"/>
        <v>1</v>
      </c>
    </row>
    <row r="620" spans="1:13" ht="15">
      <c r="A620" s="5"/>
      <c r="B620" s="5"/>
      <c r="C620" s="137"/>
      <c r="D620" s="57" t="s">
        <v>3</v>
      </c>
      <c r="E620" s="6">
        <f t="shared" si="199"/>
        <v>0.42642087325321876</v>
      </c>
      <c r="F620" s="6">
        <f t="shared" si="200"/>
        <v>0.5735791267467812</v>
      </c>
      <c r="G620" s="11">
        <f t="shared" si="201"/>
        <v>1</v>
      </c>
      <c r="H620" s="6">
        <f t="shared" si="202"/>
        <v>0.9160197847557893</v>
      </c>
      <c r="I620" s="6">
        <f t="shared" si="203"/>
        <v>0.08398021524421093</v>
      </c>
      <c r="J620" s="11">
        <f t="shared" si="204"/>
        <v>1.0000000000000002</v>
      </c>
      <c r="K620" s="6">
        <f t="shared" si="205"/>
        <v>0.34831547389197737</v>
      </c>
      <c r="L620" s="6">
        <f t="shared" si="206"/>
        <v>0.6516845261080226</v>
      </c>
      <c r="M620" s="11">
        <f t="shared" si="207"/>
        <v>1</v>
      </c>
    </row>
    <row r="621" spans="1:7" ht="15.75">
      <c r="A621" s="5"/>
      <c r="B621" s="5"/>
      <c r="C621" s="15" t="s">
        <v>60</v>
      </c>
      <c r="G621" s="3"/>
    </row>
    <row r="622" spans="1:2" ht="15">
      <c r="A622" s="5"/>
      <c r="B622" s="1"/>
    </row>
    <row r="623" spans="1:8" ht="15">
      <c r="A623" s="5">
        <v>26</v>
      </c>
      <c r="B623" s="5" t="s">
        <v>120</v>
      </c>
      <c r="H623" s="3"/>
    </row>
    <row r="624" spans="1:7" ht="26.25" customHeight="1">
      <c r="A624" s="5"/>
      <c r="B624" s="5"/>
      <c r="C624" s="67">
        <v>2011</v>
      </c>
      <c r="G624" s="3"/>
    </row>
    <row r="625" spans="1:7" ht="28.5" customHeight="1">
      <c r="A625" s="5"/>
      <c r="B625" s="5"/>
      <c r="C625" s="137" t="s">
        <v>144</v>
      </c>
      <c r="D625" s="137"/>
      <c r="E625" s="138" t="s">
        <v>120</v>
      </c>
      <c r="F625" s="139"/>
      <c r="G625" s="140"/>
    </row>
    <row r="626" spans="1:7" ht="15.75" thickBot="1">
      <c r="A626" s="5"/>
      <c r="B626" s="5"/>
      <c r="C626" s="137"/>
      <c r="D626" s="137"/>
      <c r="E626" s="12" t="s">
        <v>1</v>
      </c>
      <c r="F626" s="12" t="s">
        <v>2</v>
      </c>
      <c r="G626" s="13" t="s">
        <v>3</v>
      </c>
    </row>
    <row r="627" spans="1:7" ht="15">
      <c r="A627" s="5"/>
      <c r="B627" s="5"/>
      <c r="C627" s="158" t="s">
        <v>34</v>
      </c>
      <c r="D627" s="56" t="s">
        <v>42</v>
      </c>
      <c r="E627" s="7">
        <v>5018.35</v>
      </c>
      <c r="F627" s="7">
        <v>759803.81</v>
      </c>
      <c r="G627" s="7">
        <f>+E627+F627</f>
        <v>764822.16</v>
      </c>
    </row>
    <row r="628" spans="1:7" ht="15">
      <c r="A628" s="5"/>
      <c r="B628" s="5"/>
      <c r="C628" s="161"/>
      <c r="D628" s="57" t="s">
        <v>43</v>
      </c>
      <c r="E628" s="7">
        <v>9898.21</v>
      </c>
      <c r="F628" s="7">
        <v>747058.14</v>
      </c>
      <c r="G628" s="7">
        <f>+E628+F628</f>
        <v>756956.35</v>
      </c>
    </row>
    <row r="629" spans="1:7" ht="15">
      <c r="A629" s="5"/>
      <c r="B629" s="5"/>
      <c r="C629" s="161"/>
      <c r="D629" s="57" t="s">
        <v>44</v>
      </c>
      <c r="E629" s="7">
        <v>19781.02</v>
      </c>
      <c r="F629" s="7">
        <v>746651.14</v>
      </c>
      <c r="G629" s="7">
        <f>+E629+F629</f>
        <v>766432.16</v>
      </c>
    </row>
    <row r="630" spans="1:7" ht="15.75" customHeight="1">
      <c r="A630" s="5"/>
      <c r="B630" s="5"/>
      <c r="C630" s="161"/>
      <c r="D630" s="57" t="s">
        <v>45</v>
      </c>
      <c r="E630" s="7">
        <v>42066.65</v>
      </c>
      <c r="F630" s="7">
        <v>722633.97</v>
      </c>
      <c r="G630" s="7">
        <f>+E630+F630</f>
        <v>764700.62</v>
      </c>
    </row>
    <row r="631" spans="1:7" ht="15">
      <c r="A631" s="5"/>
      <c r="B631" s="5"/>
      <c r="C631" s="161"/>
      <c r="D631" s="57" t="s">
        <v>46</v>
      </c>
      <c r="E631" s="7">
        <v>104033.03</v>
      </c>
      <c r="F631" s="7">
        <v>659905.53</v>
      </c>
      <c r="G631" s="7">
        <f>+E631+F631</f>
        <v>763938.56</v>
      </c>
    </row>
    <row r="632" spans="1:7" ht="15">
      <c r="A632" s="5"/>
      <c r="B632" s="5"/>
      <c r="C632" s="159"/>
      <c r="D632" s="57" t="s">
        <v>3</v>
      </c>
      <c r="E632" s="7">
        <f>SUM(E627:E631)</f>
        <v>180797.26</v>
      </c>
      <c r="F632" s="7">
        <f>SUM(F627:F631)</f>
        <v>3636052.590000001</v>
      </c>
      <c r="G632" s="7">
        <f>SUM(G627:G631)</f>
        <v>3816849.85</v>
      </c>
    </row>
    <row r="633" spans="1:7" ht="15">
      <c r="A633" s="5"/>
      <c r="B633" s="5"/>
      <c r="C633" s="158" t="s">
        <v>0</v>
      </c>
      <c r="D633" s="56" t="s">
        <v>42</v>
      </c>
      <c r="E633" s="6">
        <f aca="true" t="shared" si="208" ref="E633:E638">E627/G627</f>
        <v>0.006561459986985733</v>
      </c>
      <c r="F633" s="6">
        <f aca="true" t="shared" si="209" ref="F633:F638">F627/G627</f>
        <v>0.9934385400130143</v>
      </c>
      <c r="G633" s="11">
        <f aca="true" t="shared" si="210" ref="G633:G638">E633+F633</f>
        <v>1</v>
      </c>
    </row>
    <row r="634" spans="1:7" ht="15">
      <c r="A634" s="5"/>
      <c r="B634" s="5"/>
      <c r="C634" s="161"/>
      <c r="D634" s="57" t="s">
        <v>43</v>
      </c>
      <c r="E634" s="6">
        <f t="shared" si="208"/>
        <v>0.013076328641671344</v>
      </c>
      <c r="F634" s="6">
        <f t="shared" si="209"/>
        <v>0.9869236713583287</v>
      </c>
      <c r="G634" s="11">
        <f t="shared" si="210"/>
        <v>1</v>
      </c>
    </row>
    <row r="635" spans="1:7" ht="15">
      <c r="A635" s="5"/>
      <c r="B635" s="5"/>
      <c r="C635" s="161"/>
      <c r="D635" s="57" t="s">
        <v>44</v>
      </c>
      <c r="E635" s="6">
        <f t="shared" si="208"/>
        <v>0.025809224915614187</v>
      </c>
      <c r="F635" s="6">
        <f t="shared" si="209"/>
        <v>0.9741907750843858</v>
      </c>
      <c r="G635" s="11">
        <f t="shared" si="210"/>
        <v>1</v>
      </c>
    </row>
    <row r="636" spans="1:7" ht="15">
      <c r="A636" s="5"/>
      <c r="B636" s="5"/>
      <c r="C636" s="161"/>
      <c r="D636" s="57" t="s">
        <v>45</v>
      </c>
      <c r="E636" s="6">
        <f t="shared" si="208"/>
        <v>0.05501061317303496</v>
      </c>
      <c r="F636" s="6">
        <f t="shared" si="209"/>
        <v>0.944989386826965</v>
      </c>
      <c r="G636" s="11">
        <f t="shared" si="210"/>
        <v>1</v>
      </c>
    </row>
    <row r="637" spans="1:7" ht="15">
      <c r="A637" s="5"/>
      <c r="B637" s="5"/>
      <c r="C637" s="161"/>
      <c r="D637" s="57" t="s">
        <v>46</v>
      </c>
      <c r="E637" s="6">
        <f t="shared" si="208"/>
        <v>0.13617983886033974</v>
      </c>
      <c r="F637" s="6">
        <f t="shared" si="209"/>
        <v>0.8638201611396602</v>
      </c>
      <c r="G637" s="11">
        <f t="shared" si="210"/>
        <v>1</v>
      </c>
    </row>
    <row r="638" spans="1:7" ht="15">
      <c r="A638" s="5"/>
      <c r="B638" s="5"/>
      <c r="C638" s="159"/>
      <c r="D638" s="57" t="s">
        <v>3</v>
      </c>
      <c r="E638" s="6">
        <f t="shared" si="208"/>
        <v>0.04736818766921104</v>
      </c>
      <c r="F638" s="6">
        <f t="shared" si="209"/>
        <v>0.9526318123307892</v>
      </c>
      <c r="G638" s="11">
        <f t="shared" si="210"/>
        <v>1.0000000000000002</v>
      </c>
    </row>
    <row r="639" spans="1:7" ht="15.75">
      <c r="A639" s="5"/>
      <c r="B639" s="5"/>
      <c r="C639" s="15" t="s">
        <v>60</v>
      </c>
      <c r="G639" s="3"/>
    </row>
    <row r="640" spans="1:7" ht="10.5" customHeight="1">
      <c r="A640" s="5"/>
      <c r="B640" s="5"/>
      <c r="C640" s="15"/>
      <c r="G640" s="3"/>
    </row>
    <row r="641" spans="1:7" ht="26.25" customHeight="1">
      <c r="A641" s="5"/>
      <c r="B641" s="5"/>
      <c r="C641" s="67">
        <v>2011</v>
      </c>
      <c r="G641" s="3"/>
    </row>
    <row r="642" spans="1:10" ht="28.5" customHeight="1">
      <c r="A642" s="5"/>
      <c r="B642" s="5"/>
      <c r="C642" s="137" t="s">
        <v>144</v>
      </c>
      <c r="D642" s="137"/>
      <c r="E642" s="138" t="s">
        <v>121</v>
      </c>
      <c r="F642" s="139"/>
      <c r="G642" s="140"/>
      <c r="H642" s="138" t="s">
        <v>122</v>
      </c>
      <c r="I642" s="139"/>
      <c r="J642" s="140"/>
    </row>
    <row r="643" spans="1:10" ht="15">
      <c r="A643" s="5"/>
      <c r="B643" s="5"/>
      <c r="C643" s="137"/>
      <c r="D643" s="137"/>
      <c r="E643" s="22" t="s">
        <v>1</v>
      </c>
      <c r="F643" s="23" t="s">
        <v>2</v>
      </c>
      <c r="G643" s="23" t="s">
        <v>3</v>
      </c>
      <c r="H643" s="22" t="s">
        <v>1</v>
      </c>
      <c r="I643" s="23" t="s">
        <v>2</v>
      </c>
      <c r="J643" s="23" t="s">
        <v>3</v>
      </c>
    </row>
    <row r="644" spans="1:10" ht="15">
      <c r="A644" s="5"/>
      <c r="B644" s="5"/>
      <c r="C644" s="158" t="s">
        <v>34</v>
      </c>
      <c r="D644" s="56" t="s">
        <v>42</v>
      </c>
      <c r="E644" s="7">
        <v>871.1</v>
      </c>
      <c r="F644" s="7">
        <v>4147.25</v>
      </c>
      <c r="G644" s="7">
        <f>+E644+F644</f>
        <v>5018.35</v>
      </c>
      <c r="H644" s="7">
        <v>2475.67</v>
      </c>
      <c r="I644" s="7">
        <v>2542.68</v>
      </c>
      <c r="J644" s="7">
        <f>+H644+I644</f>
        <v>5018.35</v>
      </c>
    </row>
    <row r="645" spans="1:10" ht="15">
      <c r="A645" s="5"/>
      <c r="B645" s="5"/>
      <c r="C645" s="161"/>
      <c r="D645" s="57" t="s">
        <v>43</v>
      </c>
      <c r="E645" s="7">
        <v>2428.97</v>
      </c>
      <c r="F645" s="7">
        <v>7469.24</v>
      </c>
      <c r="G645" s="7">
        <f>+E645+F645</f>
        <v>9898.21</v>
      </c>
      <c r="H645" s="7">
        <v>6372.15</v>
      </c>
      <c r="I645" s="7">
        <v>3526.06</v>
      </c>
      <c r="J645" s="7">
        <f>+H645+I645</f>
        <v>9898.21</v>
      </c>
    </row>
    <row r="646" spans="1:10" ht="15">
      <c r="A646" s="5"/>
      <c r="B646" s="5"/>
      <c r="C646" s="161"/>
      <c r="D646" s="57" t="s">
        <v>44</v>
      </c>
      <c r="E646" s="7">
        <v>1030.45</v>
      </c>
      <c r="F646" s="7">
        <v>18750.56</v>
      </c>
      <c r="G646" s="7">
        <f>+E646+F646</f>
        <v>19781.010000000002</v>
      </c>
      <c r="H646" s="7">
        <v>17467.73</v>
      </c>
      <c r="I646" s="7">
        <v>2313.28</v>
      </c>
      <c r="J646" s="7">
        <f>+H646+I646</f>
        <v>19781.01</v>
      </c>
    </row>
    <row r="647" spans="1:10" ht="15.75" customHeight="1">
      <c r="A647" s="5"/>
      <c r="B647" s="5"/>
      <c r="C647" s="161"/>
      <c r="D647" s="57" t="s">
        <v>45</v>
      </c>
      <c r="E647" s="7">
        <v>4159</v>
      </c>
      <c r="F647" s="7">
        <v>37907.65</v>
      </c>
      <c r="G647" s="7">
        <f>+E647+F647</f>
        <v>42066.65</v>
      </c>
      <c r="H647" s="7">
        <v>36369.08</v>
      </c>
      <c r="I647" s="7">
        <v>5697.57</v>
      </c>
      <c r="J647" s="7">
        <f>+H647+I647</f>
        <v>42066.65</v>
      </c>
    </row>
    <row r="648" spans="1:10" ht="15">
      <c r="A648" s="5"/>
      <c r="B648" s="5"/>
      <c r="C648" s="161"/>
      <c r="D648" s="57" t="s">
        <v>46</v>
      </c>
      <c r="E648" s="7">
        <v>5087.01</v>
      </c>
      <c r="F648" s="7">
        <v>98946.02</v>
      </c>
      <c r="G648" s="7">
        <f>+E648+F648</f>
        <v>104033.03</v>
      </c>
      <c r="H648" s="7">
        <v>96723.94</v>
      </c>
      <c r="I648" s="7">
        <v>7309.09</v>
      </c>
      <c r="J648" s="7">
        <f>+H648+I648</f>
        <v>104033.03</v>
      </c>
    </row>
    <row r="649" spans="1:10" ht="15">
      <c r="A649" s="5"/>
      <c r="B649" s="5"/>
      <c r="C649" s="159"/>
      <c r="D649" s="57" t="s">
        <v>3</v>
      </c>
      <c r="E649" s="7">
        <f aca="true" t="shared" si="211" ref="E649:J649">SUM(E644:E648)</f>
        <v>13576.53</v>
      </c>
      <c r="F649" s="7">
        <f t="shared" si="211"/>
        <v>167220.72000000003</v>
      </c>
      <c r="G649" s="7">
        <f t="shared" si="211"/>
        <v>180797.25</v>
      </c>
      <c r="H649" s="7">
        <f t="shared" si="211"/>
        <v>159408.57</v>
      </c>
      <c r="I649" s="7">
        <f t="shared" si="211"/>
        <v>21388.68</v>
      </c>
      <c r="J649" s="7">
        <f t="shared" si="211"/>
        <v>180797.25</v>
      </c>
    </row>
    <row r="650" spans="1:10" ht="15">
      <c r="A650" s="5"/>
      <c r="B650" s="5"/>
      <c r="C650" s="158" t="s">
        <v>0</v>
      </c>
      <c r="D650" s="56" t="s">
        <v>42</v>
      </c>
      <c r="E650" s="6">
        <f aca="true" t="shared" si="212" ref="E650:E655">E644/G644</f>
        <v>0.17358295057140294</v>
      </c>
      <c r="F650" s="6">
        <f aca="true" t="shared" si="213" ref="F650:F655">F644/G644</f>
        <v>0.826417049428597</v>
      </c>
      <c r="G650" s="11">
        <f aca="true" t="shared" si="214" ref="G650:G655">E650+F650</f>
        <v>0.9999999999999999</v>
      </c>
      <c r="H650" s="6">
        <f aca="true" t="shared" si="215" ref="H650:H655">H644/J644</f>
        <v>0.4933235027449261</v>
      </c>
      <c r="I650" s="6">
        <f aca="true" t="shared" si="216" ref="I650:I655">I644/J644</f>
        <v>0.5066764972550738</v>
      </c>
      <c r="J650" s="11">
        <f aca="true" t="shared" si="217" ref="J650:J655">H650+I650</f>
        <v>0.9999999999999999</v>
      </c>
    </row>
    <row r="651" spans="1:10" ht="15">
      <c r="A651" s="5"/>
      <c r="B651" s="5"/>
      <c r="C651" s="161"/>
      <c r="D651" s="57" t="s">
        <v>43</v>
      </c>
      <c r="E651" s="6">
        <f t="shared" si="212"/>
        <v>0.2453948744267903</v>
      </c>
      <c r="F651" s="6">
        <f t="shared" si="213"/>
        <v>0.7546051255732098</v>
      </c>
      <c r="G651" s="11">
        <f t="shared" si="214"/>
        <v>1</v>
      </c>
      <c r="H651" s="6">
        <f t="shared" si="215"/>
        <v>0.6437679135924577</v>
      </c>
      <c r="I651" s="6">
        <f t="shared" si="216"/>
        <v>0.3562320864075424</v>
      </c>
      <c r="J651" s="11">
        <f t="shared" si="217"/>
        <v>1</v>
      </c>
    </row>
    <row r="652" spans="1:10" ht="15">
      <c r="A652" s="5"/>
      <c r="B652" s="5"/>
      <c r="C652" s="161"/>
      <c r="D652" s="57" t="s">
        <v>44</v>
      </c>
      <c r="E652" s="6">
        <f t="shared" si="212"/>
        <v>0.052092891111222325</v>
      </c>
      <c r="F652" s="6">
        <f t="shared" si="213"/>
        <v>0.9479071088887776</v>
      </c>
      <c r="G652" s="11">
        <f t="shared" si="214"/>
        <v>0.9999999999999999</v>
      </c>
      <c r="H652" s="6">
        <f t="shared" si="215"/>
        <v>0.8830555163765652</v>
      </c>
      <c r="I652" s="6">
        <f t="shared" si="216"/>
        <v>0.11694448362343482</v>
      </c>
      <c r="J652" s="11">
        <f t="shared" si="217"/>
        <v>1</v>
      </c>
    </row>
    <row r="653" spans="1:10" ht="15">
      <c r="A653" s="5"/>
      <c r="B653" s="5"/>
      <c r="C653" s="161"/>
      <c r="D653" s="57" t="s">
        <v>45</v>
      </c>
      <c r="E653" s="6">
        <f t="shared" si="212"/>
        <v>0.09886691714220172</v>
      </c>
      <c r="F653" s="6">
        <f t="shared" si="213"/>
        <v>0.9011330828577983</v>
      </c>
      <c r="G653" s="11">
        <f t="shared" si="214"/>
        <v>1</v>
      </c>
      <c r="H653" s="6">
        <f t="shared" si="215"/>
        <v>0.8645585041832425</v>
      </c>
      <c r="I653" s="6">
        <f t="shared" si="216"/>
        <v>0.13544149581675743</v>
      </c>
      <c r="J653" s="11">
        <f t="shared" si="217"/>
        <v>1</v>
      </c>
    </row>
    <row r="654" spans="1:10" ht="15">
      <c r="A654" s="5"/>
      <c r="B654" s="5"/>
      <c r="C654" s="161"/>
      <c r="D654" s="57" t="s">
        <v>46</v>
      </c>
      <c r="E654" s="6">
        <f t="shared" si="212"/>
        <v>0.04889802786672656</v>
      </c>
      <c r="F654" s="6">
        <f t="shared" si="213"/>
        <v>0.9511019721332735</v>
      </c>
      <c r="G654" s="11">
        <f t="shared" si="214"/>
        <v>1</v>
      </c>
      <c r="H654" s="6">
        <f t="shared" si="215"/>
        <v>0.9297426019409413</v>
      </c>
      <c r="I654" s="6">
        <f t="shared" si="216"/>
        <v>0.07025739805905874</v>
      </c>
      <c r="J654" s="11">
        <f t="shared" si="217"/>
        <v>1</v>
      </c>
    </row>
    <row r="655" spans="1:10" ht="15">
      <c r="A655" s="5"/>
      <c r="B655" s="5"/>
      <c r="C655" s="159"/>
      <c r="D655" s="57" t="s">
        <v>3</v>
      </c>
      <c r="E655" s="6">
        <f t="shared" si="212"/>
        <v>0.07509256916241813</v>
      </c>
      <c r="F655" s="6">
        <f t="shared" si="213"/>
        <v>0.9249074308375821</v>
      </c>
      <c r="G655" s="11">
        <f t="shared" si="214"/>
        <v>1.0000000000000002</v>
      </c>
      <c r="H655" s="6">
        <f t="shared" si="215"/>
        <v>0.8816979793663897</v>
      </c>
      <c r="I655" s="6">
        <f t="shared" si="216"/>
        <v>0.1183020206336103</v>
      </c>
      <c r="J655" s="11">
        <f t="shared" si="217"/>
        <v>1</v>
      </c>
    </row>
    <row r="656" spans="1:7" ht="15.75">
      <c r="A656" s="5"/>
      <c r="B656" s="5"/>
      <c r="C656" s="15" t="s">
        <v>60</v>
      </c>
      <c r="G656" s="3"/>
    </row>
    <row r="657" spans="1:7" ht="15.75">
      <c r="A657" s="5"/>
      <c r="B657" s="5"/>
      <c r="C657" s="15"/>
      <c r="G657" s="3"/>
    </row>
    <row r="658" spans="1:2" ht="15">
      <c r="A658" s="5">
        <v>27</v>
      </c>
      <c r="B658" s="5" t="s">
        <v>123</v>
      </c>
    </row>
    <row r="659" spans="1:3" ht="26.25" customHeight="1">
      <c r="A659" s="5"/>
      <c r="B659" s="5"/>
      <c r="C659" s="67">
        <v>2011</v>
      </c>
    </row>
    <row r="660" spans="1:7" ht="15" customHeight="1">
      <c r="A660" s="5"/>
      <c r="B660" s="5"/>
      <c r="C660" s="137" t="s">
        <v>144</v>
      </c>
      <c r="D660" s="137"/>
      <c r="E660" s="137" t="s">
        <v>124</v>
      </c>
      <c r="F660" s="137"/>
      <c r="G660" s="137"/>
    </row>
    <row r="661" spans="1:7" ht="15.75" thickBot="1">
      <c r="A661" s="5"/>
      <c r="B661" s="5"/>
      <c r="C661" s="137"/>
      <c r="D661" s="137"/>
      <c r="E661" s="42" t="s">
        <v>1</v>
      </c>
      <c r="F661" s="12" t="s">
        <v>2</v>
      </c>
      <c r="G661" s="13" t="s">
        <v>3</v>
      </c>
    </row>
    <row r="662" spans="1:7" ht="15">
      <c r="A662" s="5"/>
      <c r="B662" s="5"/>
      <c r="C662" s="158" t="s">
        <v>34</v>
      </c>
      <c r="D662" s="56" t="s">
        <v>42</v>
      </c>
      <c r="E662" s="7">
        <v>51703.46</v>
      </c>
      <c r="F662" s="7">
        <v>713118.71</v>
      </c>
      <c r="G662" s="7">
        <f>E662+F662</f>
        <v>764822.1699999999</v>
      </c>
    </row>
    <row r="663" spans="1:7" ht="15">
      <c r="A663" s="5"/>
      <c r="B663" s="5"/>
      <c r="C663" s="161"/>
      <c r="D663" s="57" t="s">
        <v>43</v>
      </c>
      <c r="E663" s="7">
        <v>75650.94</v>
      </c>
      <c r="F663" s="7">
        <v>681305.41</v>
      </c>
      <c r="G663" s="7">
        <f>E663+F663</f>
        <v>756956.3500000001</v>
      </c>
    </row>
    <row r="664" spans="1:7" ht="15">
      <c r="A664" s="5"/>
      <c r="B664" s="5"/>
      <c r="C664" s="161"/>
      <c r="D664" s="57" t="s">
        <v>44</v>
      </c>
      <c r="E664" s="7">
        <v>113736.99</v>
      </c>
      <c r="F664" s="7">
        <v>652695.17</v>
      </c>
      <c r="G664" s="7">
        <f>E664+F664</f>
        <v>766432.16</v>
      </c>
    </row>
    <row r="665" spans="1:7" ht="15">
      <c r="A665" s="5"/>
      <c r="B665" s="5"/>
      <c r="C665" s="161"/>
      <c r="D665" s="57" t="s">
        <v>45</v>
      </c>
      <c r="E665" s="7">
        <v>195120.24</v>
      </c>
      <c r="F665" s="7">
        <v>569580.37</v>
      </c>
      <c r="G665" s="7">
        <f>E665+F665</f>
        <v>764700.61</v>
      </c>
    </row>
    <row r="666" spans="1:7" ht="15">
      <c r="A666" s="5"/>
      <c r="B666" s="5"/>
      <c r="C666" s="161"/>
      <c r="D666" s="57" t="s">
        <v>46</v>
      </c>
      <c r="E666" s="7">
        <v>333864.36</v>
      </c>
      <c r="F666" s="7">
        <v>430074.2</v>
      </c>
      <c r="G666" s="7">
        <f>E666+F666</f>
        <v>763938.56</v>
      </c>
    </row>
    <row r="667" spans="1:7" ht="15">
      <c r="A667" s="5"/>
      <c r="B667" s="5"/>
      <c r="C667" s="159"/>
      <c r="D667" s="57" t="s">
        <v>3</v>
      </c>
      <c r="E667" s="7">
        <f>SUM(E662:E666)</f>
        <v>770075.99</v>
      </c>
      <c r="F667" s="7">
        <f>SUM(F662:F666)</f>
        <v>3046773.8600000003</v>
      </c>
      <c r="G667" s="7">
        <f>SUM(G662:G666)</f>
        <v>3816849.85</v>
      </c>
    </row>
    <row r="668" spans="1:7" ht="15">
      <c r="A668" s="5"/>
      <c r="B668" s="5"/>
      <c r="C668" s="158" t="s">
        <v>0</v>
      </c>
      <c r="D668" s="56" t="s">
        <v>42</v>
      </c>
      <c r="E668" s="6">
        <f aca="true" t="shared" si="218" ref="E668:E673">E662/G662</f>
        <v>0.06760193680055065</v>
      </c>
      <c r="F668" s="6">
        <f aca="true" t="shared" si="219" ref="F668:F673">F662/G662</f>
        <v>0.9323980631994494</v>
      </c>
      <c r="G668" s="11">
        <f aca="true" t="shared" si="220" ref="G668:G673">E668+F668</f>
        <v>1</v>
      </c>
    </row>
    <row r="669" spans="1:7" ht="15">
      <c r="A669" s="5"/>
      <c r="B669" s="5"/>
      <c r="C669" s="161"/>
      <c r="D669" s="57" t="s">
        <v>43</v>
      </c>
      <c r="E669" s="6">
        <f t="shared" si="218"/>
        <v>0.0999409543231918</v>
      </c>
      <c r="F669" s="6">
        <f t="shared" si="219"/>
        <v>0.9000590456768082</v>
      </c>
      <c r="G669" s="11">
        <f t="shared" si="220"/>
        <v>1</v>
      </c>
    </row>
    <row r="670" spans="1:7" ht="15">
      <c r="A670" s="5"/>
      <c r="B670" s="5"/>
      <c r="C670" s="161"/>
      <c r="D670" s="57" t="s">
        <v>44</v>
      </c>
      <c r="E670" s="6">
        <f t="shared" si="218"/>
        <v>0.14839798737046733</v>
      </c>
      <c r="F670" s="6">
        <f t="shared" si="219"/>
        <v>0.8516020126295327</v>
      </c>
      <c r="G670" s="11">
        <f t="shared" si="220"/>
        <v>1</v>
      </c>
    </row>
    <row r="671" spans="1:7" ht="15">
      <c r="A671" s="5"/>
      <c r="B671" s="5"/>
      <c r="C671" s="161"/>
      <c r="D671" s="57" t="s">
        <v>45</v>
      </c>
      <c r="E671" s="6">
        <f t="shared" si="218"/>
        <v>0.2551589961462173</v>
      </c>
      <c r="F671" s="6">
        <f t="shared" si="219"/>
        <v>0.7448410038537827</v>
      </c>
      <c r="G671" s="11">
        <f t="shared" si="220"/>
        <v>1</v>
      </c>
    </row>
    <row r="672" spans="1:7" ht="15">
      <c r="A672" s="5"/>
      <c r="B672" s="5"/>
      <c r="C672" s="161"/>
      <c r="D672" s="57" t="s">
        <v>46</v>
      </c>
      <c r="E672" s="6">
        <f t="shared" si="218"/>
        <v>0.437030381081955</v>
      </c>
      <c r="F672" s="6">
        <f t="shared" si="219"/>
        <v>0.5629696189180449</v>
      </c>
      <c r="G672" s="11">
        <f t="shared" si="220"/>
        <v>0.9999999999999999</v>
      </c>
    </row>
    <row r="673" spans="1:7" ht="15">
      <c r="A673" s="5"/>
      <c r="B673" s="5"/>
      <c r="C673" s="159"/>
      <c r="D673" s="57" t="s">
        <v>3</v>
      </c>
      <c r="E673" s="6">
        <f t="shared" si="218"/>
        <v>0.2017569514818614</v>
      </c>
      <c r="F673" s="6">
        <f t="shared" si="219"/>
        <v>0.7982430485181387</v>
      </c>
      <c r="G673" s="11">
        <f t="shared" si="220"/>
        <v>1</v>
      </c>
    </row>
    <row r="674" spans="1:7" ht="15.75">
      <c r="A674" s="5"/>
      <c r="B674" s="5"/>
      <c r="C674" s="15" t="s">
        <v>60</v>
      </c>
      <c r="G674" s="3"/>
    </row>
    <row r="675" spans="1:7" ht="15.75">
      <c r="A675" s="5"/>
      <c r="B675" s="5"/>
      <c r="C675" s="15"/>
      <c r="G675" s="3"/>
    </row>
    <row r="676" spans="1:3" ht="26.25" customHeight="1">
      <c r="A676" s="5"/>
      <c r="B676" s="5"/>
      <c r="C676" s="67">
        <v>2011</v>
      </c>
    </row>
    <row r="677" spans="1:8" ht="15" customHeight="1">
      <c r="A677" s="5"/>
      <c r="B677" s="5"/>
      <c r="C677" s="137" t="s">
        <v>144</v>
      </c>
      <c r="D677" s="137"/>
      <c r="E677" s="138" t="s">
        <v>143</v>
      </c>
      <c r="F677" s="139"/>
      <c r="G677" s="139"/>
      <c r="H677" s="140"/>
    </row>
    <row r="678" spans="1:8" ht="15.75" thickBot="1">
      <c r="A678" s="5"/>
      <c r="B678" s="5"/>
      <c r="C678" s="137"/>
      <c r="D678" s="137"/>
      <c r="E678" s="12">
        <v>1</v>
      </c>
      <c r="F678" s="12">
        <v>2</v>
      </c>
      <c r="G678" s="13" t="s">
        <v>130</v>
      </c>
      <c r="H678" s="13" t="s">
        <v>3</v>
      </c>
    </row>
    <row r="679" spans="1:8" ht="15">
      <c r="A679" s="5"/>
      <c r="B679" s="5"/>
      <c r="C679" s="158" t="s">
        <v>34</v>
      </c>
      <c r="D679" s="56" t="s">
        <v>42</v>
      </c>
      <c r="E679" s="7">
        <v>47573.45</v>
      </c>
      <c r="F679" s="7">
        <v>2977.4</v>
      </c>
      <c r="G679" s="7">
        <v>1152.6058009390326</v>
      </c>
      <c r="H679" s="7">
        <f>SUM(E679:G679)</f>
        <v>51703.45580093903</v>
      </c>
    </row>
    <row r="680" spans="1:8" ht="15">
      <c r="A680" s="5"/>
      <c r="B680" s="5"/>
      <c r="C680" s="161"/>
      <c r="D680" s="57" t="s">
        <v>43</v>
      </c>
      <c r="E680" s="7">
        <v>70965.48</v>
      </c>
      <c r="F680" s="7">
        <v>3742.37</v>
      </c>
      <c r="G680" s="7">
        <v>943.0967998657023</v>
      </c>
      <c r="H680" s="7">
        <f>SUM(E680:G680)</f>
        <v>75650.94679986569</v>
      </c>
    </row>
    <row r="681" spans="1:8" ht="15">
      <c r="A681" s="5"/>
      <c r="B681" s="5"/>
      <c r="C681" s="161"/>
      <c r="D681" s="57" t="s">
        <v>44</v>
      </c>
      <c r="E681" s="7">
        <v>108277.98</v>
      </c>
      <c r="F681" s="7">
        <v>3719.88</v>
      </c>
      <c r="G681" s="7">
        <v>1739.133500311701</v>
      </c>
      <c r="H681" s="7">
        <f>SUM(E681:G681)</f>
        <v>113736.9935003117</v>
      </c>
    </row>
    <row r="682" spans="1:8" ht="15">
      <c r="A682" s="5"/>
      <c r="B682" s="5"/>
      <c r="C682" s="161"/>
      <c r="D682" s="57" t="s">
        <v>45</v>
      </c>
      <c r="E682" s="7">
        <v>180863.05</v>
      </c>
      <c r="F682" s="7">
        <v>12758.41</v>
      </c>
      <c r="G682" s="7">
        <v>1498.7779951114235</v>
      </c>
      <c r="H682" s="7">
        <f>SUM(E682:G682)</f>
        <v>195120.2379951114</v>
      </c>
    </row>
    <row r="683" spans="1:8" ht="15">
      <c r="A683" s="5"/>
      <c r="B683" s="5"/>
      <c r="C683" s="161"/>
      <c r="D683" s="57" t="s">
        <v>46</v>
      </c>
      <c r="E683" s="7">
        <v>279219.61</v>
      </c>
      <c r="F683" s="7">
        <v>45541.69</v>
      </c>
      <c r="G683" s="7">
        <v>9103.053274568938</v>
      </c>
      <c r="H683" s="7">
        <f>SUM(E683:G683)</f>
        <v>333864.3532745689</v>
      </c>
    </row>
    <row r="684" spans="1:8" ht="15">
      <c r="A684" s="5"/>
      <c r="B684" s="5"/>
      <c r="C684" s="159"/>
      <c r="D684" s="57" t="s">
        <v>3</v>
      </c>
      <c r="E684" s="7">
        <f>SUM(E679:E683)</f>
        <v>686899.57</v>
      </c>
      <c r="F684" s="7">
        <f>SUM(F679:F683)</f>
        <v>68739.75</v>
      </c>
      <c r="G684" s="7">
        <f>SUM(G679:G683)</f>
        <v>14436.667370796797</v>
      </c>
      <c r="H684" s="7">
        <f>SUM(H679:H683)</f>
        <v>770075.9873707967</v>
      </c>
    </row>
    <row r="685" spans="1:8" ht="15">
      <c r="A685" s="5"/>
      <c r="B685" s="5"/>
      <c r="C685" s="158" t="s">
        <v>0</v>
      </c>
      <c r="D685" s="56" t="s">
        <v>42</v>
      </c>
      <c r="E685" s="49">
        <f aca="true" t="shared" si="221" ref="E685:E690">E679/H679</f>
        <v>0.9201212813155126</v>
      </c>
      <c r="F685" s="49">
        <f aca="true" t="shared" si="222" ref="F685:F690">F679/H679</f>
        <v>0.057586092725854604</v>
      </c>
      <c r="G685" s="49">
        <f aca="true" t="shared" si="223" ref="G685:G690">G679/H679</f>
        <v>0.022292625958632715</v>
      </c>
      <c r="H685" s="50">
        <f aca="true" t="shared" si="224" ref="H685:H690">SUM(E685:G685)</f>
        <v>0.9999999999999999</v>
      </c>
    </row>
    <row r="686" spans="1:8" ht="15">
      <c r="A686" s="5"/>
      <c r="B686" s="5"/>
      <c r="C686" s="161"/>
      <c r="D686" s="57" t="s">
        <v>43</v>
      </c>
      <c r="E686" s="49">
        <f t="shared" si="221"/>
        <v>0.9380646641176735</v>
      </c>
      <c r="F686" s="49">
        <f t="shared" si="222"/>
        <v>0.04946891160398067</v>
      </c>
      <c r="G686" s="49">
        <f t="shared" si="223"/>
        <v>0.012466424278345935</v>
      </c>
      <c r="H686" s="50">
        <f t="shared" si="224"/>
        <v>1.0000000000000002</v>
      </c>
    </row>
    <row r="687" spans="1:8" ht="15">
      <c r="A687" s="5"/>
      <c r="B687" s="5"/>
      <c r="C687" s="161"/>
      <c r="D687" s="57" t="s">
        <v>44</v>
      </c>
      <c r="E687" s="49">
        <f t="shared" si="221"/>
        <v>0.952003184431838</v>
      </c>
      <c r="F687" s="49">
        <f t="shared" si="222"/>
        <v>0.03270598145351719</v>
      </c>
      <c r="G687" s="49">
        <f t="shared" si="223"/>
        <v>0.015290834114644809</v>
      </c>
      <c r="H687" s="50">
        <f t="shared" si="224"/>
        <v>1</v>
      </c>
    </row>
    <row r="688" spans="1:8" ht="15">
      <c r="A688" s="5"/>
      <c r="B688" s="5"/>
      <c r="C688" s="161"/>
      <c r="D688" s="57" t="s">
        <v>45</v>
      </c>
      <c r="E688" s="49">
        <f t="shared" si="221"/>
        <v>0.9269312699615063</v>
      </c>
      <c r="F688" s="49">
        <f t="shared" si="222"/>
        <v>0.06538742536957982</v>
      </c>
      <c r="G688" s="49">
        <f t="shared" si="223"/>
        <v>0.007681304668913812</v>
      </c>
      <c r="H688" s="50">
        <f t="shared" si="224"/>
        <v>1</v>
      </c>
    </row>
    <row r="689" spans="1:8" ht="15">
      <c r="A689" s="5"/>
      <c r="B689" s="5"/>
      <c r="C689" s="161"/>
      <c r="D689" s="57" t="s">
        <v>46</v>
      </c>
      <c r="E689" s="49">
        <f t="shared" si="221"/>
        <v>0.8363265118344956</v>
      </c>
      <c r="F689" s="49">
        <f t="shared" si="222"/>
        <v>0.13640776427109805</v>
      </c>
      <c r="G689" s="49">
        <f t="shared" si="223"/>
        <v>0.027265723894406353</v>
      </c>
      <c r="H689" s="50">
        <f t="shared" si="224"/>
        <v>1</v>
      </c>
    </row>
    <row r="690" spans="1:8" ht="15">
      <c r="A690" s="5"/>
      <c r="B690" s="5"/>
      <c r="C690" s="159"/>
      <c r="D690" s="57" t="s">
        <v>3</v>
      </c>
      <c r="E690" s="49">
        <f t="shared" si="221"/>
        <v>0.891989337760318</v>
      </c>
      <c r="F690" s="49">
        <f t="shared" si="222"/>
        <v>0.08926359362884712</v>
      </c>
      <c r="G690" s="49">
        <f t="shared" si="223"/>
        <v>0.01874706861083495</v>
      </c>
      <c r="H690" s="50">
        <f t="shared" si="224"/>
        <v>1</v>
      </c>
    </row>
    <row r="691" spans="1:7" ht="15.75">
      <c r="A691" s="5"/>
      <c r="B691" s="5"/>
      <c r="C691" s="15" t="s">
        <v>60</v>
      </c>
      <c r="G691" s="3"/>
    </row>
    <row r="692" ht="9" customHeight="1"/>
    <row r="693" spans="1:8" ht="15">
      <c r="A693" s="5">
        <v>28</v>
      </c>
      <c r="B693" s="5" t="s">
        <v>126</v>
      </c>
      <c r="H693" s="3"/>
    </row>
    <row r="694" spans="1:7" ht="15">
      <c r="A694" s="5"/>
      <c r="B694" s="5"/>
      <c r="C694" s="5">
        <v>2011</v>
      </c>
      <c r="G694" s="3"/>
    </row>
    <row r="695" spans="1:16" ht="28.5" customHeight="1">
      <c r="A695" s="5"/>
      <c r="B695" s="5"/>
      <c r="C695" s="137" t="s">
        <v>144</v>
      </c>
      <c r="D695" s="137"/>
      <c r="E695" s="138" t="s">
        <v>127</v>
      </c>
      <c r="F695" s="139"/>
      <c r="G695" s="140"/>
      <c r="H695" s="138" t="s">
        <v>128</v>
      </c>
      <c r="I695" s="139"/>
      <c r="J695" s="140"/>
      <c r="K695" s="138" t="s">
        <v>129</v>
      </c>
      <c r="L695" s="139"/>
      <c r="M695" s="140"/>
      <c r="N695" s="138" t="s">
        <v>99</v>
      </c>
      <c r="O695" s="139"/>
      <c r="P695" s="140"/>
    </row>
    <row r="696" spans="1:16" ht="15.75" thickBot="1">
      <c r="A696" s="5"/>
      <c r="B696" s="5"/>
      <c r="C696" s="137"/>
      <c r="D696" s="137"/>
      <c r="E696" s="12" t="s">
        <v>1</v>
      </c>
      <c r="F696" s="12" t="s">
        <v>2</v>
      </c>
      <c r="G696" s="13" t="s">
        <v>3</v>
      </c>
      <c r="H696" s="22" t="s">
        <v>1</v>
      </c>
      <c r="I696" s="23" t="s">
        <v>2</v>
      </c>
      <c r="J696" s="23" t="s">
        <v>3</v>
      </c>
      <c r="K696" s="22" t="s">
        <v>1</v>
      </c>
      <c r="L696" s="23" t="s">
        <v>2</v>
      </c>
      <c r="M696" s="23" t="s">
        <v>3</v>
      </c>
      <c r="N696" s="22" t="s">
        <v>1</v>
      </c>
      <c r="O696" s="23" t="s">
        <v>2</v>
      </c>
      <c r="P696" s="23" t="s">
        <v>3</v>
      </c>
    </row>
    <row r="697" spans="1:16" ht="15">
      <c r="A697" s="5"/>
      <c r="B697" s="5"/>
      <c r="C697" s="158" t="s">
        <v>34</v>
      </c>
      <c r="D697" s="56" t="s">
        <v>42</v>
      </c>
      <c r="E697" s="7">
        <v>78230.12</v>
      </c>
      <c r="F697" s="7">
        <v>686592.05</v>
      </c>
      <c r="G697" s="7">
        <f>E697+F697</f>
        <v>764822.17</v>
      </c>
      <c r="H697" s="7">
        <v>668235.57</v>
      </c>
      <c r="I697" s="7">
        <v>96586.59</v>
      </c>
      <c r="J697" s="7">
        <f>H697+I697</f>
        <v>764822.1599999999</v>
      </c>
      <c r="K697" s="7">
        <v>33942.32</v>
      </c>
      <c r="L697" s="7">
        <v>730879.85</v>
      </c>
      <c r="M697" s="7">
        <f>K697+L697</f>
        <v>764822.1699999999</v>
      </c>
      <c r="N697" s="7">
        <v>63956.82</v>
      </c>
      <c r="O697" s="7">
        <v>700865.35</v>
      </c>
      <c r="P697" s="7">
        <f>N697+O697</f>
        <v>764822.1699999999</v>
      </c>
    </row>
    <row r="698" spans="1:16" ht="15">
      <c r="A698" s="5"/>
      <c r="B698" s="5"/>
      <c r="C698" s="161"/>
      <c r="D698" s="57" t="s">
        <v>43</v>
      </c>
      <c r="E698" s="7">
        <v>57208.16</v>
      </c>
      <c r="F698" s="7">
        <v>699748.19</v>
      </c>
      <c r="G698" s="7">
        <f>E698+F698</f>
        <v>756956.35</v>
      </c>
      <c r="H698" s="7">
        <v>693115.91</v>
      </c>
      <c r="I698" s="7">
        <v>63840.44</v>
      </c>
      <c r="J698" s="7">
        <f>H698+I698</f>
        <v>756956.3500000001</v>
      </c>
      <c r="K698" s="7">
        <v>47274.83</v>
      </c>
      <c r="L698" s="7">
        <v>709681.53</v>
      </c>
      <c r="M698" s="7">
        <f>K698+L698</f>
        <v>756956.36</v>
      </c>
      <c r="N698" s="7">
        <v>40349.06</v>
      </c>
      <c r="O698" s="7">
        <v>716607.29</v>
      </c>
      <c r="P698" s="7">
        <f>N698+O698</f>
        <v>756956.3500000001</v>
      </c>
    </row>
    <row r="699" spans="1:16" ht="15">
      <c r="A699" s="5"/>
      <c r="B699" s="5"/>
      <c r="C699" s="161"/>
      <c r="D699" s="57" t="s">
        <v>44</v>
      </c>
      <c r="E699" s="7">
        <v>61786.84</v>
      </c>
      <c r="F699" s="7">
        <v>704645.32</v>
      </c>
      <c r="G699" s="7">
        <f>E699+F699</f>
        <v>766432.1599999999</v>
      </c>
      <c r="H699" s="7">
        <v>712193.22</v>
      </c>
      <c r="I699" s="7">
        <v>54238.94</v>
      </c>
      <c r="J699" s="7">
        <f>H699+I699</f>
        <v>766432.1599999999</v>
      </c>
      <c r="K699" s="7">
        <v>48608.69</v>
      </c>
      <c r="L699" s="7">
        <v>717823.47</v>
      </c>
      <c r="M699" s="7">
        <f>K699+L699</f>
        <v>766432.1599999999</v>
      </c>
      <c r="N699" s="7">
        <v>34362.47</v>
      </c>
      <c r="O699" s="7">
        <v>732069.69</v>
      </c>
      <c r="P699" s="7">
        <f>N699+O699</f>
        <v>766432.1599999999</v>
      </c>
    </row>
    <row r="700" spans="1:16" ht="15">
      <c r="A700" s="5"/>
      <c r="B700" s="5"/>
      <c r="C700" s="161"/>
      <c r="D700" s="57" t="s">
        <v>45</v>
      </c>
      <c r="E700" s="7">
        <v>69619.71</v>
      </c>
      <c r="F700" s="7">
        <v>695080.9</v>
      </c>
      <c r="G700" s="7">
        <f>E700+F700</f>
        <v>764700.61</v>
      </c>
      <c r="H700" s="7">
        <v>708660.41</v>
      </c>
      <c r="I700" s="7">
        <v>56040.21</v>
      </c>
      <c r="J700" s="7">
        <f>H700+I700</f>
        <v>764700.62</v>
      </c>
      <c r="K700" s="7">
        <v>33157.37</v>
      </c>
      <c r="L700" s="7">
        <v>731543.24</v>
      </c>
      <c r="M700" s="7">
        <f>K700+L700</f>
        <v>764700.61</v>
      </c>
      <c r="N700" s="7">
        <v>39441.39</v>
      </c>
      <c r="O700" s="7">
        <v>725259.22</v>
      </c>
      <c r="P700" s="7">
        <f>N700+O700</f>
        <v>764700.61</v>
      </c>
    </row>
    <row r="701" spans="1:16" ht="15">
      <c r="A701" s="5"/>
      <c r="B701" s="5"/>
      <c r="C701" s="161"/>
      <c r="D701" s="57" t="s">
        <v>46</v>
      </c>
      <c r="E701" s="7">
        <v>112313.93</v>
      </c>
      <c r="F701" s="7">
        <v>651624.63</v>
      </c>
      <c r="G701" s="7">
        <f>E701+F701</f>
        <v>763938.56</v>
      </c>
      <c r="H701" s="7">
        <v>694591.62</v>
      </c>
      <c r="I701" s="7">
        <v>69346.94</v>
      </c>
      <c r="J701" s="7">
        <f>H701+I701</f>
        <v>763938.56</v>
      </c>
      <c r="K701" s="7">
        <v>26954.93</v>
      </c>
      <c r="L701" s="7">
        <v>736983.63</v>
      </c>
      <c r="M701" s="7">
        <f>K701+L701</f>
        <v>763938.56</v>
      </c>
      <c r="N701" s="7">
        <v>31989.77</v>
      </c>
      <c r="O701" s="7">
        <v>731948.79</v>
      </c>
      <c r="P701" s="7">
        <f>N701+O701</f>
        <v>763938.56</v>
      </c>
    </row>
    <row r="702" spans="1:16" ht="15">
      <c r="A702" s="5"/>
      <c r="B702" s="5"/>
      <c r="C702" s="159"/>
      <c r="D702" s="57" t="s">
        <v>3</v>
      </c>
      <c r="E702" s="7">
        <f>SUM(E697:E701)</f>
        <v>379158.76</v>
      </c>
      <c r="F702" s="7">
        <f aca="true" t="shared" si="225" ref="F702:P702">SUM(F697:F701)</f>
        <v>3437691.09</v>
      </c>
      <c r="G702" s="7">
        <f t="shared" si="225"/>
        <v>3816849.8499999996</v>
      </c>
      <c r="H702" s="7">
        <f t="shared" si="225"/>
        <v>3476796.73</v>
      </c>
      <c r="I702" s="7">
        <f t="shared" si="225"/>
        <v>340053.12</v>
      </c>
      <c r="J702" s="7">
        <f t="shared" si="225"/>
        <v>3816849.85</v>
      </c>
      <c r="K702" s="7">
        <f t="shared" si="225"/>
        <v>189938.13999999998</v>
      </c>
      <c r="L702" s="7">
        <f t="shared" si="225"/>
        <v>3626911.7199999997</v>
      </c>
      <c r="M702" s="7">
        <f t="shared" si="225"/>
        <v>3816849.8599999994</v>
      </c>
      <c r="N702" s="7">
        <f t="shared" si="225"/>
        <v>210099.50999999998</v>
      </c>
      <c r="O702" s="7">
        <f t="shared" si="225"/>
        <v>3606750.34</v>
      </c>
      <c r="P702" s="7">
        <f t="shared" si="225"/>
        <v>3816849.8499999996</v>
      </c>
    </row>
    <row r="703" spans="1:16" ht="15">
      <c r="A703" s="5"/>
      <c r="B703" s="5"/>
      <c r="C703" s="137" t="s">
        <v>0</v>
      </c>
      <c r="D703" s="56" t="s">
        <v>42</v>
      </c>
      <c r="E703" s="6">
        <f aca="true" t="shared" si="226" ref="E703:E708">E697/G697</f>
        <v>0.10228537177472247</v>
      </c>
      <c r="F703" s="6">
        <f aca="true" t="shared" si="227" ref="F703:F708">F697/G697</f>
        <v>0.8977146282252775</v>
      </c>
      <c r="G703" s="11">
        <f aca="true" t="shared" si="228" ref="G703:G708">E703+F703</f>
        <v>1</v>
      </c>
      <c r="H703" s="6">
        <f aca="true" t="shared" si="229" ref="H703:H708">H697/J697</f>
        <v>0.8737136617485037</v>
      </c>
      <c r="I703" s="6">
        <f aca="true" t="shared" si="230" ref="I703:I708">I697/J697</f>
        <v>0.12628633825149627</v>
      </c>
      <c r="J703" s="11">
        <f aca="true" t="shared" si="231" ref="J703:J708">H703+I703</f>
        <v>1</v>
      </c>
      <c r="K703" s="6">
        <f aca="true" t="shared" si="232" ref="K703:K708">K697/M697</f>
        <v>0.044379362067917046</v>
      </c>
      <c r="L703" s="6">
        <f aca="true" t="shared" si="233" ref="L703:L708">L697/M697</f>
        <v>0.9556206379320831</v>
      </c>
      <c r="M703" s="11">
        <f aca="true" t="shared" si="234" ref="M703:M708">K703+L703</f>
        <v>1.0000000000000002</v>
      </c>
      <c r="N703" s="6">
        <f aca="true" t="shared" si="235" ref="N703:N708">N697/P697</f>
        <v>0.08362312509847879</v>
      </c>
      <c r="O703" s="6">
        <f aca="true" t="shared" si="236" ref="O703:O708">O697/P697</f>
        <v>0.9163768749015213</v>
      </c>
      <c r="P703" s="11">
        <f aca="true" t="shared" si="237" ref="P703:P708">N703+O703</f>
        <v>1</v>
      </c>
    </row>
    <row r="704" spans="1:16" ht="15">
      <c r="A704" s="5"/>
      <c r="B704" s="5"/>
      <c r="C704" s="137"/>
      <c r="D704" s="57" t="s">
        <v>43</v>
      </c>
      <c r="E704" s="6">
        <f t="shared" si="226"/>
        <v>0.0755765639590711</v>
      </c>
      <c r="F704" s="6">
        <f t="shared" si="227"/>
        <v>0.9244234360409289</v>
      </c>
      <c r="G704" s="11">
        <f t="shared" si="228"/>
        <v>1</v>
      </c>
      <c r="H704" s="6">
        <f t="shared" si="229"/>
        <v>0.9156616626572984</v>
      </c>
      <c r="I704" s="6">
        <f t="shared" si="230"/>
        <v>0.08433833734270146</v>
      </c>
      <c r="J704" s="11">
        <f t="shared" si="231"/>
        <v>0.9999999999999999</v>
      </c>
      <c r="K704" s="6">
        <f t="shared" si="232"/>
        <v>0.06245383815785629</v>
      </c>
      <c r="L704" s="6">
        <f t="shared" si="233"/>
        <v>0.9375461618421438</v>
      </c>
      <c r="M704" s="11">
        <f t="shared" si="234"/>
        <v>1</v>
      </c>
      <c r="N704" s="6">
        <f t="shared" si="235"/>
        <v>0.053304341789325096</v>
      </c>
      <c r="O704" s="6">
        <f t="shared" si="236"/>
        <v>0.9466956582106748</v>
      </c>
      <c r="P704" s="11">
        <f t="shared" si="237"/>
        <v>0.9999999999999999</v>
      </c>
    </row>
    <row r="705" spans="1:16" ht="15">
      <c r="A705" s="5"/>
      <c r="B705" s="5"/>
      <c r="C705" s="137"/>
      <c r="D705" s="57" t="s">
        <v>44</v>
      </c>
      <c r="E705" s="6">
        <f t="shared" si="226"/>
        <v>0.08061618917452525</v>
      </c>
      <c r="F705" s="6">
        <f t="shared" si="227"/>
        <v>0.9193838108254748</v>
      </c>
      <c r="G705" s="11">
        <f t="shared" si="228"/>
        <v>1</v>
      </c>
      <c r="H705" s="6">
        <f t="shared" si="229"/>
        <v>0.929231910101476</v>
      </c>
      <c r="I705" s="6">
        <f t="shared" si="230"/>
        <v>0.07076808989852411</v>
      </c>
      <c r="J705" s="11">
        <f t="shared" si="231"/>
        <v>1</v>
      </c>
      <c r="K705" s="6">
        <f t="shared" si="232"/>
        <v>0.06342203855328828</v>
      </c>
      <c r="L705" s="6">
        <f t="shared" si="233"/>
        <v>0.9365779614467118</v>
      </c>
      <c r="M705" s="11">
        <f t="shared" si="234"/>
        <v>1</v>
      </c>
      <c r="N705" s="6">
        <f t="shared" si="235"/>
        <v>0.04483432688941446</v>
      </c>
      <c r="O705" s="6">
        <f t="shared" si="236"/>
        <v>0.9551656731105855</v>
      </c>
      <c r="P705" s="11">
        <f t="shared" si="237"/>
        <v>1</v>
      </c>
    </row>
    <row r="706" spans="1:16" ht="15">
      <c r="A706" s="5"/>
      <c r="B706" s="5"/>
      <c r="C706" s="137"/>
      <c r="D706" s="57" t="s">
        <v>45</v>
      </c>
      <c r="E706" s="6">
        <f t="shared" si="226"/>
        <v>0.09104178692887405</v>
      </c>
      <c r="F706" s="6">
        <f t="shared" si="227"/>
        <v>0.908958213071126</v>
      </c>
      <c r="G706" s="11">
        <f t="shared" si="228"/>
        <v>1</v>
      </c>
      <c r="H706" s="6">
        <f t="shared" si="229"/>
        <v>0.9267161441558659</v>
      </c>
      <c r="I706" s="6">
        <f t="shared" si="230"/>
        <v>0.07328385584413413</v>
      </c>
      <c r="J706" s="11">
        <f t="shared" si="231"/>
        <v>1</v>
      </c>
      <c r="K706" s="6">
        <f t="shared" si="232"/>
        <v>0.043359936642393945</v>
      </c>
      <c r="L706" s="6">
        <f t="shared" si="233"/>
        <v>0.9566400633576061</v>
      </c>
      <c r="M706" s="11">
        <f t="shared" si="234"/>
        <v>1</v>
      </c>
      <c r="N706" s="6">
        <f t="shared" si="235"/>
        <v>0.05157755791511661</v>
      </c>
      <c r="O706" s="6">
        <f t="shared" si="236"/>
        <v>0.9484224420848834</v>
      </c>
      <c r="P706" s="11">
        <f t="shared" si="237"/>
        <v>1</v>
      </c>
    </row>
    <row r="707" spans="1:16" ht="15">
      <c r="A707" s="5"/>
      <c r="B707" s="5"/>
      <c r="C707" s="137"/>
      <c r="D707" s="57" t="s">
        <v>46</v>
      </c>
      <c r="E707" s="6">
        <f t="shared" si="226"/>
        <v>0.1470195849257825</v>
      </c>
      <c r="F707" s="6">
        <f t="shared" si="227"/>
        <v>0.8529804150742174</v>
      </c>
      <c r="G707" s="11">
        <f t="shared" si="228"/>
        <v>0.9999999999999999</v>
      </c>
      <c r="H707" s="6">
        <f t="shared" si="229"/>
        <v>0.9092244538618393</v>
      </c>
      <c r="I707" s="6">
        <f t="shared" si="230"/>
        <v>0.09077554613816063</v>
      </c>
      <c r="J707" s="11">
        <f t="shared" si="231"/>
        <v>0.9999999999999999</v>
      </c>
      <c r="K707" s="6">
        <f t="shared" si="232"/>
        <v>0.03528415950099442</v>
      </c>
      <c r="L707" s="6">
        <f t="shared" si="233"/>
        <v>0.9647158404990055</v>
      </c>
      <c r="M707" s="11">
        <f t="shared" si="234"/>
        <v>0.9999999999999999</v>
      </c>
      <c r="N707" s="6">
        <f t="shared" si="235"/>
        <v>0.04187479422428945</v>
      </c>
      <c r="O707" s="6">
        <f t="shared" si="236"/>
        <v>0.9581252057757105</v>
      </c>
      <c r="P707" s="11">
        <f t="shared" si="237"/>
        <v>0.9999999999999999</v>
      </c>
    </row>
    <row r="708" spans="1:16" ht="15">
      <c r="A708" s="5"/>
      <c r="B708" s="5"/>
      <c r="C708" s="137"/>
      <c r="D708" s="57" t="s">
        <v>3</v>
      </c>
      <c r="E708" s="6">
        <f t="shared" si="226"/>
        <v>0.0993381387533492</v>
      </c>
      <c r="F708" s="6">
        <f t="shared" si="227"/>
        <v>0.9006618612466508</v>
      </c>
      <c r="G708" s="11">
        <f t="shared" si="228"/>
        <v>1</v>
      </c>
      <c r="H708" s="6">
        <f t="shared" si="229"/>
        <v>0.9109073887200462</v>
      </c>
      <c r="I708" s="6">
        <f t="shared" si="230"/>
        <v>0.0890926112799538</v>
      </c>
      <c r="J708" s="11">
        <f t="shared" si="231"/>
        <v>1</v>
      </c>
      <c r="K708" s="6">
        <f t="shared" si="232"/>
        <v>0.04976306298828323</v>
      </c>
      <c r="L708" s="6">
        <f t="shared" si="233"/>
        <v>0.9502369370117169</v>
      </c>
      <c r="M708" s="11">
        <f t="shared" si="234"/>
        <v>1</v>
      </c>
      <c r="N708" s="6">
        <f t="shared" si="235"/>
        <v>0.055045264617889014</v>
      </c>
      <c r="O708" s="6">
        <f t="shared" si="236"/>
        <v>0.944954735382111</v>
      </c>
      <c r="P708" s="11">
        <f t="shared" si="237"/>
        <v>1</v>
      </c>
    </row>
    <row r="709" spans="1:7" ht="15.75">
      <c r="A709" s="5"/>
      <c r="B709" s="5"/>
      <c r="C709" s="15" t="s">
        <v>60</v>
      </c>
      <c r="G709" s="3"/>
    </row>
  </sheetData>
  <sheetProtection/>
  <mergeCells count="209">
    <mergeCell ref="K695:M695"/>
    <mergeCell ref="N695:P695"/>
    <mergeCell ref="C695:D696"/>
    <mergeCell ref="E695:G695"/>
    <mergeCell ref="H695:J695"/>
    <mergeCell ref="H642:J642"/>
    <mergeCell ref="C697:C702"/>
    <mergeCell ref="C703:C708"/>
    <mergeCell ref="C300:D301"/>
    <mergeCell ref="C302:C307"/>
    <mergeCell ref="E300:H300"/>
    <mergeCell ref="C668:C673"/>
    <mergeCell ref="C677:D678"/>
    <mergeCell ref="E677:H677"/>
    <mergeCell ref="C679:C684"/>
    <mergeCell ref="C685:C690"/>
    <mergeCell ref="C644:C649"/>
    <mergeCell ref="C650:C655"/>
    <mergeCell ref="C660:D661"/>
    <mergeCell ref="E660:G660"/>
    <mergeCell ref="C662:C667"/>
    <mergeCell ref="C625:D626"/>
    <mergeCell ref="E625:G625"/>
    <mergeCell ref="C627:C632"/>
    <mergeCell ref="C633:C638"/>
    <mergeCell ref="C642:D643"/>
    <mergeCell ref="E642:G642"/>
    <mergeCell ref="C607:D608"/>
    <mergeCell ref="E607:G607"/>
    <mergeCell ref="H607:J607"/>
    <mergeCell ref="K607:M607"/>
    <mergeCell ref="C609:C614"/>
    <mergeCell ref="C615:C620"/>
    <mergeCell ref="C574:C579"/>
    <mergeCell ref="C580:C585"/>
    <mergeCell ref="C589:D590"/>
    <mergeCell ref="E589:J589"/>
    <mergeCell ref="C591:C596"/>
    <mergeCell ref="C597:C602"/>
    <mergeCell ref="H554:H555"/>
    <mergeCell ref="I554:I555"/>
    <mergeCell ref="J554:J555"/>
    <mergeCell ref="C556:C561"/>
    <mergeCell ref="C562:C567"/>
    <mergeCell ref="C572:D573"/>
    <mergeCell ref="E572:G572"/>
    <mergeCell ref="C538:C543"/>
    <mergeCell ref="C544:C549"/>
    <mergeCell ref="C554:D555"/>
    <mergeCell ref="E554:E555"/>
    <mergeCell ref="F554:F555"/>
    <mergeCell ref="G554:G555"/>
    <mergeCell ref="H518:J518"/>
    <mergeCell ref="K518:M518"/>
    <mergeCell ref="N518:P518"/>
    <mergeCell ref="C520:C525"/>
    <mergeCell ref="C526:C531"/>
    <mergeCell ref="C536:D537"/>
    <mergeCell ref="E536:E537"/>
    <mergeCell ref="F536:F537"/>
    <mergeCell ref="G536:G537"/>
    <mergeCell ref="H536:H537"/>
    <mergeCell ref="C482:C487"/>
    <mergeCell ref="C502:D503"/>
    <mergeCell ref="E502:G502"/>
    <mergeCell ref="C504:C509"/>
    <mergeCell ref="C510:C515"/>
    <mergeCell ref="C518:D519"/>
    <mergeCell ref="E518:G518"/>
    <mergeCell ref="C490:D491"/>
    <mergeCell ref="E490:H490"/>
    <mergeCell ref="C492:C497"/>
    <mergeCell ref="C443:D444"/>
    <mergeCell ref="E443:G443"/>
    <mergeCell ref="C445:C450"/>
    <mergeCell ref="C451:C456"/>
    <mergeCell ref="C480:D481"/>
    <mergeCell ref="E480:H480"/>
    <mergeCell ref="C469:C474"/>
    <mergeCell ref="C461:D462"/>
    <mergeCell ref="E461:G461"/>
    <mergeCell ref="C463:C468"/>
    <mergeCell ref="C411:C416"/>
    <mergeCell ref="C417:C422"/>
    <mergeCell ref="C425:D426"/>
    <mergeCell ref="E425:I425"/>
    <mergeCell ref="C427:C432"/>
    <mergeCell ref="C433:C438"/>
    <mergeCell ref="C391:D392"/>
    <mergeCell ref="E391:I391"/>
    <mergeCell ref="C393:C398"/>
    <mergeCell ref="C399:C404"/>
    <mergeCell ref="C409:D410"/>
    <mergeCell ref="E409:G409"/>
    <mergeCell ref="C373:D374"/>
    <mergeCell ref="E373:G373"/>
    <mergeCell ref="H373:J373"/>
    <mergeCell ref="K373:M373"/>
    <mergeCell ref="C375:C380"/>
    <mergeCell ref="C381:C386"/>
    <mergeCell ref="C341:C346"/>
    <mergeCell ref="C347:C352"/>
    <mergeCell ref="C357:D358"/>
    <mergeCell ref="E357:G357"/>
    <mergeCell ref="C359:C364"/>
    <mergeCell ref="C365:C370"/>
    <mergeCell ref="C322:D323"/>
    <mergeCell ref="E322:G322"/>
    <mergeCell ref="C324:C329"/>
    <mergeCell ref="C330:C335"/>
    <mergeCell ref="C339:D340"/>
    <mergeCell ref="E339:J339"/>
    <mergeCell ref="K263:M263"/>
    <mergeCell ref="C265:C270"/>
    <mergeCell ref="C271:C276"/>
    <mergeCell ref="C310:D311"/>
    <mergeCell ref="E310:H310"/>
    <mergeCell ref="C312:C317"/>
    <mergeCell ref="E281:G282"/>
    <mergeCell ref="C284:C289"/>
    <mergeCell ref="C290:C295"/>
    <mergeCell ref="C281:D283"/>
    <mergeCell ref="H245:J245"/>
    <mergeCell ref="C247:C252"/>
    <mergeCell ref="C253:C258"/>
    <mergeCell ref="C263:D264"/>
    <mergeCell ref="E263:G263"/>
    <mergeCell ref="H263:J263"/>
    <mergeCell ref="C229:D230"/>
    <mergeCell ref="E229:G229"/>
    <mergeCell ref="C231:C236"/>
    <mergeCell ref="C237:C242"/>
    <mergeCell ref="C245:D246"/>
    <mergeCell ref="E245:G245"/>
    <mergeCell ref="C195:C200"/>
    <mergeCell ref="C201:C206"/>
    <mergeCell ref="C211:D212"/>
    <mergeCell ref="E211:G211"/>
    <mergeCell ref="C213:C218"/>
    <mergeCell ref="C219:C224"/>
    <mergeCell ref="C177:D177"/>
    <mergeCell ref="E177:G177"/>
    <mergeCell ref="C179:C184"/>
    <mergeCell ref="C185:C190"/>
    <mergeCell ref="C193:D193"/>
    <mergeCell ref="E193:H193"/>
    <mergeCell ref="C143:C148"/>
    <mergeCell ref="C149:C154"/>
    <mergeCell ref="C159:D159"/>
    <mergeCell ref="E159:I159"/>
    <mergeCell ref="C161:C166"/>
    <mergeCell ref="C167:C172"/>
    <mergeCell ref="C124:C129"/>
    <mergeCell ref="C130:C135"/>
    <mergeCell ref="C140:D142"/>
    <mergeCell ref="E140:M140"/>
    <mergeCell ref="E141:G141"/>
    <mergeCell ref="H141:J141"/>
    <mergeCell ref="K141:M141"/>
    <mergeCell ref="C105:C110"/>
    <mergeCell ref="C111:C116"/>
    <mergeCell ref="C121:D123"/>
    <mergeCell ref="E121:P121"/>
    <mergeCell ref="E122:G122"/>
    <mergeCell ref="H122:J122"/>
    <mergeCell ref="K122:M122"/>
    <mergeCell ref="N122:P122"/>
    <mergeCell ref="C86:C91"/>
    <mergeCell ref="C92:C97"/>
    <mergeCell ref="C102:D104"/>
    <mergeCell ref="E102:M102"/>
    <mergeCell ref="E103:G103"/>
    <mergeCell ref="H103:J103"/>
    <mergeCell ref="K103:M103"/>
    <mergeCell ref="C73:C78"/>
    <mergeCell ref="C83:D85"/>
    <mergeCell ref="E83:S83"/>
    <mergeCell ref="E84:G84"/>
    <mergeCell ref="H84:J84"/>
    <mergeCell ref="K84:M84"/>
    <mergeCell ref="N84:P84"/>
    <mergeCell ref="Q84:S84"/>
    <mergeCell ref="C64:M64"/>
    <mergeCell ref="C65:D66"/>
    <mergeCell ref="E65:G65"/>
    <mergeCell ref="H65:J65"/>
    <mergeCell ref="K65:M65"/>
    <mergeCell ref="C67:C72"/>
    <mergeCell ref="C45:D46"/>
    <mergeCell ref="E45:G45"/>
    <mergeCell ref="H45:J45"/>
    <mergeCell ref="K45:M45"/>
    <mergeCell ref="C47:C52"/>
    <mergeCell ref="C53:C58"/>
    <mergeCell ref="K25:M25"/>
    <mergeCell ref="N25:P25"/>
    <mergeCell ref="Q25:S25"/>
    <mergeCell ref="C27:C32"/>
    <mergeCell ref="C33:C38"/>
    <mergeCell ref="C44:M44"/>
    <mergeCell ref="C25:D26"/>
    <mergeCell ref="E25:G25"/>
    <mergeCell ref="H25:J25"/>
    <mergeCell ref="B2:H2"/>
    <mergeCell ref="C6:G6"/>
    <mergeCell ref="C7:D7"/>
    <mergeCell ref="C8:C13"/>
    <mergeCell ref="C14:C19"/>
    <mergeCell ref="C24:S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bmoreno</dc:creator>
  <cp:keywords/>
  <dc:description/>
  <cp:lastModifiedBy>clara</cp:lastModifiedBy>
  <dcterms:created xsi:type="dcterms:W3CDTF">2011-01-10T20:25:47Z</dcterms:created>
  <dcterms:modified xsi:type="dcterms:W3CDTF">2013-06-12T21:39:07Z</dcterms:modified>
  <cp:category/>
  <cp:version/>
  <cp:contentType/>
  <cp:contentStatus/>
</cp:coreProperties>
</file>